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18\21FLFTM\"/>
    </mc:Choice>
  </mc:AlternateContent>
  <bookViews>
    <workbookView xWindow="0" yWindow="0" windowWidth="28800" windowHeight="12270" xr2:uid="{00000000-000D-0000-FFFF-FFFF00000000}"/>
  </bookViews>
  <sheets>
    <sheet name="2018" sheetId="1" r:id="rId1"/>
    <sheet name="Bio 2018" sheetId="10" r:id="rId2"/>
    <sheet name="Summary" sheetId="8" r:id="rId3"/>
    <sheet name="Kits" sheetId="9" r:id="rId4"/>
  </sheets>
  <externalReferences>
    <externalReference r:id="rId5"/>
  </externalReferences>
  <definedNames>
    <definedName name="_xlnm._FilterDatabase" localSheetId="0" hidden="1">'2018'!$A$3:$BQ$389</definedName>
    <definedName name="_xlnm._FilterDatabase" localSheetId="3" hidden="1">Kits!$A$1:$F$1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M295" i="1" l="1"/>
  <c r="BN295" i="1" s="1"/>
  <c r="BM315" i="1" l="1"/>
  <c r="BN315" i="1"/>
  <c r="BM203" i="1"/>
  <c r="BN203" i="1" s="1"/>
  <c r="BM195" i="1"/>
  <c r="BN195" i="1" s="1"/>
  <c r="BM200" i="1"/>
  <c r="BN200" i="1" s="1"/>
  <c r="BM142" i="1"/>
  <c r="BN142" i="1" s="1"/>
  <c r="BM230" i="1" l="1"/>
  <c r="BN230" i="1" s="1"/>
  <c r="BM71" i="1" l="1"/>
  <c r="BN71" i="1" s="1"/>
  <c r="BM250" i="1" l="1"/>
  <c r="BN250" i="1" s="1"/>
  <c r="BM159" i="1" l="1"/>
  <c r="BN159" i="1" s="1"/>
  <c r="BM29" i="1" l="1"/>
  <c r="BN29" i="1" s="1"/>
  <c r="BM30" i="1"/>
  <c r="BN30" i="1" s="1"/>
  <c r="BM369" i="1" l="1"/>
  <c r="BN369" i="1" s="1"/>
  <c r="BM370" i="1"/>
  <c r="BN370" i="1" s="1"/>
  <c r="BM238" i="1" l="1"/>
  <c r="BN238" i="1" s="1"/>
  <c r="D38" i="8" l="1"/>
  <c r="D47" i="8"/>
  <c r="D46" i="8"/>
  <c r="D45" i="8"/>
  <c r="D44" i="8"/>
  <c r="D42" i="8"/>
  <c r="D41" i="8"/>
  <c r="D40" i="8"/>
  <c r="D39" i="8"/>
  <c r="D36" i="8"/>
  <c r="D35" i="8"/>
  <c r="D34" i="8"/>
  <c r="D32" i="8"/>
  <c r="D31" i="8"/>
  <c r="D29" i="8"/>
  <c r="D30" i="8"/>
  <c r="D28" i="8"/>
  <c r="D37" i="8" l="1"/>
  <c r="BM5" i="1"/>
  <c r="BM6" i="1"/>
  <c r="BM7" i="1"/>
  <c r="BM8" i="1"/>
  <c r="BM9" i="1"/>
  <c r="BM10" i="1"/>
  <c r="BM11" i="1"/>
  <c r="BM12" i="1"/>
  <c r="BM13" i="1"/>
  <c r="BM14" i="1"/>
  <c r="BM15" i="1"/>
  <c r="BM16" i="1"/>
  <c r="BM17" i="1"/>
  <c r="BM18" i="1"/>
  <c r="BM19" i="1"/>
  <c r="BM20" i="1"/>
  <c r="BM21" i="1"/>
  <c r="BM22" i="1"/>
  <c r="BM23" i="1"/>
  <c r="BM24" i="1"/>
  <c r="BM25" i="1"/>
  <c r="BM26" i="1"/>
  <c r="BM27" i="1"/>
  <c r="BM28" i="1"/>
  <c r="BM31" i="1"/>
  <c r="BM32" i="1"/>
  <c r="BM33" i="1"/>
  <c r="BM34" i="1"/>
  <c r="BM35" i="1"/>
  <c r="BM36" i="1"/>
  <c r="BM37" i="1"/>
  <c r="BM38" i="1"/>
  <c r="BM39" i="1"/>
  <c r="BM40" i="1"/>
  <c r="BM41" i="1"/>
  <c r="BM42" i="1"/>
  <c r="BM43" i="1"/>
  <c r="BM44" i="1"/>
  <c r="BM45" i="1"/>
  <c r="BM46" i="1"/>
  <c r="BM47" i="1"/>
  <c r="BM48" i="1"/>
  <c r="BM49" i="1"/>
  <c r="BM50" i="1"/>
  <c r="BM51" i="1"/>
  <c r="BM52" i="1"/>
  <c r="BM53" i="1"/>
  <c r="BM54" i="1"/>
  <c r="BM55" i="1"/>
  <c r="BM56" i="1"/>
  <c r="BM57" i="1"/>
  <c r="BM58" i="1"/>
  <c r="BM59" i="1"/>
  <c r="BM60" i="1"/>
  <c r="BM61" i="1"/>
  <c r="BM62" i="1"/>
  <c r="BM63" i="1"/>
  <c r="BM64" i="1"/>
  <c r="BM65" i="1"/>
  <c r="BM66" i="1"/>
  <c r="BM67" i="1"/>
  <c r="BM68" i="1"/>
  <c r="BM69" i="1"/>
  <c r="BM70" i="1"/>
  <c r="BM72" i="1"/>
  <c r="BM73" i="1"/>
  <c r="BM74" i="1"/>
  <c r="BM75" i="1"/>
  <c r="BM76" i="1"/>
  <c r="BM77" i="1"/>
  <c r="BM78" i="1"/>
  <c r="BM79" i="1"/>
  <c r="BM80" i="1"/>
  <c r="BM81" i="1"/>
  <c r="BM82" i="1"/>
  <c r="BM83" i="1"/>
  <c r="BM84" i="1"/>
  <c r="BM85" i="1"/>
  <c r="BM86" i="1"/>
  <c r="BM87" i="1"/>
  <c r="BM88" i="1"/>
  <c r="BM89" i="1"/>
  <c r="BM90" i="1"/>
  <c r="BM91" i="1"/>
  <c r="BM92" i="1"/>
  <c r="BM93" i="1"/>
  <c r="BM94" i="1"/>
  <c r="BM95" i="1"/>
  <c r="BM96" i="1"/>
  <c r="BM97" i="1"/>
  <c r="BM98" i="1"/>
  <c r="BM99" i="1"/>
  <c r="BM100" i="1"/>
  <c r="BM101" i="1"/>
  <c r="BM102" i="1"/>
  <c r="BM103" i="1"/>
  <c r="BM104" i="1"/>
  <c r="BM105" i="1"/>
  <c r="BM106" i="1"/>
  <c r="BM107" i="1"/>
  <c r="BM108" i="1"/>
  <c r="BM109" i="1"/>
  <c r="BM110" i="1"/>
  <c r="BM111" i="1"/>
  <c r="BM112" i="1"/>
  <c r="BM113" i="1"/>
  <c r="BM114" i="1"/>
  <c r="BM115" i="1"/>
  <c r="BM116" i="1"/>
  <c r="BM117" i="1"/>
  <c r="BM118" i="1"/>
  <c r="BM119" i="1"/>
  <c r="BM120" i="1"/>
  <c r="BM121" i="1"/>
  <c r="BM122" i="1"/>
  <c r="BM123" i="1"/>
  <c r="BM124" i="1"/>
  <c r="BM125" i="1"/>
  <c r="BM126" i="1"/>
  <c r="BM127" i="1"/>
  <c r="BM128" i="1"/>
  <c r="BM129" i="1"/>
  <c r="BM130" i="1"/>
  <c r="BM131" i="1"/>
  <c r="BM132" i="1"/>
  <c r="BM133" i="1"/>
  <c r="BM134" i="1"/>
  <c r="BM135" i="1"/>
  <c r="BM136" i="1"/>
  <c r="BM137" i="1"/>
  <c r="BM138" i="1"/>
  <c r="BM139" i="1"/>
  <c r="BM140" i="1"/>
  <c r="BM141" i="1"/>
  <c r="BM143" i="1"/>
  <c r="BM144" i="1"/>
  <c r="BM145" i="1"/>
  <c r="BM146" i="1"/>
  <c r="BM147" i="1"/>
  <c r="BM148" i="1"/>
  <c r="BM149" i="1"/>
  <c r="BM150" i="1"/>
  <c r="BM151" i="1"/>
  <c r="BM152" i="1"/>
  <c r="BM153" i="1"/>
  <c r="BM154" i="1"/>
  <c r="BM155" i="1"/>
  <c r="BM156" i="1"/>
  <c r="BM157" i="1"/>
  <c r="BM158" i="1"/>
  <c r="BM160" i="1"/>
  <c r="BM161" i="1"/>
  <c r="BM162" i="1"/>
  <c r="BM163" i="1"/>
  <c r="BM164" i="1"/>
  <c r="BM165" i="1"/>
  <c r="BM166" i="1"/>
  <c r="BM167" i="1"/>
  <c r="BM168" i="1"/>
  <c r="BM169" i="1"/>
  <c r="BM170" i="1"/>
  <c r="BM171" i="1"/>
  <c r="BM172" i="1"/>
  <c r="BM173" i="1"/>
  <c r="BM174" i="1"/>
  <c r="BM175" i="1"/>
  <c r="BM176" i="1"/>
  <c r="BM177" i="1"/>
  <c r="BM178" i="1"/>
  <c r="BM179" i="1"/>
  <c r="BM180" i="1"/>
  <c r="BM181" i="1"/>
  <c r="BM182" i="1"/>
  <c r="BM183" i="1"/>
  <c r="BM184" i="1"/>
  <c r="BM185" i="1"/>
  <c r="BM186" i="1"/>
  <c r="BM187" i="1"/>
  <c r="BM188" i="1"/>
  <c r="BM189" i="1"/>
  <c r="BM190" i="1"/>
  <c r="BM191" i="1"/>
  <c r="BM192" i="1"/>
  <c r="BM193" i="1"/>
  <c r="BM194" i="1"/>
  <c r="BM196" i="1"/>
  <c r="BM197" i="1"/>
  <c r="BM198" i="1"/>
  <c r="BM199" i="1"/>
  <c r="BM201" i="1"/>
  <c r="BM202" i="1"/>
  <c r="BM204" i="1"/>
  <c r="BM205" i="1"/>
  <c r="BM206" i="1"/>
  <c r="BM207" i="1"/>
  <c r="BM208" i="1"/>
  <c r="BM209" i="1"/>
  <c r="BM210" i="1"/>
  <c r="BM211" i="1"/>
  <c r="BM212" i="1"/>
  <c r="BM213" i="1"/>
  <c r="BM214" i="1"/>
  <c r="BM215" i="1"/>
  <c r="BM216" i="1"/>
  <c r="BM217" i="1"/>
  <c r="BM218" i="1"/>
  <c r="BM219" i="1"/>
  <c r="BM220" i="1"/>
  <c r="BM221" i="1"/>
  <c r="BM222" i="1"/>
  <c r="BM223" i="1"/>
  <c r="BM224" i="1"/>
  <c r="BM225" i="1"/>
  <c r="BM226" i="1"/>
  <c r="BM227" i="1"/>
  <c r="BM228" i="1"/>
  <c r="BM229" i="1"/>
  <c r="BM231" i="1"/>
  <c r="BM232" i="1"/>
  <c r="BM233" i="1"/>
  <c r="BM234" i="1"/>
  <c r="BM235" i="1"/>
  <c r="BM236" i="1"/>
  <c r="BM237" i="1"/>
  <c r="BM239" i="1"/>
  <c r="BM240" i="1"/>
  <c r="BM241" i="1"/>
  <c r="BM242" i="1"/>
  <c r="BM243" i="1"/>
  <c r="BM244" i="1"/>
  <c r="BM245" i="1"/>
  <c r="BM246" i="1"/>
  <c r="BM247" i="1"/>
  <c r="BM248" i="1"/>
  <c r="BM249" i="1"/>
  <c r="BM251" i="1"/>
  <c r="BM252" i="1"/>
  <c r="BM253" i="1"/>
  <c r="BM254" i="1"/>
  <c r="BM255" i="1"/>
  <c r="BM256" i="1"/>
  <c r="BM257" i="1"/>
  <c r="BM258" i="1"/>
  <c r="BM259" i="1"/>
  <c r="BM260" i="1"/>
  <c r="BM261" i="1"/>
  <c r="BM262" i="1"/>
  <c r="BM263" i="1"/>
  <c r="BM264" i="1"/>
  <c r="BM265" i="1"/>
  <c r="BM266" i="1"/>
  <c r="BM267" i="1"/>
  <c r="BM268" i="1"/>
  <c r="BM269" i="1"/>
  <c r="BM270" i="1"/>
  <c r="BM271" i="1"/>
  <c r="BM272" i="1"/>
  <c r="BM273" i="1"/>
  <c r="BM274" i="1"/>
  <c r="BM275" i="1"/>
  <c r="BM276" i="1"/>
  <c r="BM277" i="1"/>
  <c r="BM278" i="1"/>
  <c r="BM279" i="1"/>
  <c r="BM280" i="1"/>
  <c r="BM281" i="1"/>
  <c r="BM282" i="1"/>
  <c r="BM283" i="1"/>
  <c r="BM284" i="1"/>
  <c r="BM285" i="1"/>
  <c r="BM286" i="1"/>
  <c r="BM287" i="1"/>
  <c r="BM288" i="1"/>
  <c r="BM289" i="1"/>
  <c r="BM290" i="1"/>
  <c r="BM291" i="1"/>
  <c r="BM292" i="1"/>
  <c r="BM293" i="1"/>
  <c r="BM294" i="1"/>
  <c r="BM296" i="1"/>
  <c r="BM297" i="1"/>
  <c r="BM298" i="1"/>
  <c r="BM299" i="1"/>
  <c r="BM300" i="1"/>
  <c r="BM301" i="1"/>
  <c r="BM302" i="1"/>
  <c r="BM303" i="1"/>
  <c r="BM304" i="1"/>
  <c r="BM305" i="1"/>
  <c r="BM306" i="1"/>
  <c r="BM307" i="1"/>
  <c r="BM308" i="1"/>
  <c r="BM309" i="1"/>
  <c r="BM310" i="1"/>
  <c r="BM311" i="1"/>
  <c r="BM312" i="1"/>
  <c r="BM313" i="1"/>
  <c r="BM314" i="1"/>
  <c r="BM316" i="1"/>
  <c r="BM317" i="1"/>
  <c r="BM318" i="1"/>
  <c r="BM319" i="1"/>
  <c r="BM320" i="1"/>
  <c r="BM321" i="1"/>
  <c r="BM322" i="1"/>
  <c r="BM323" i="1"/>
  <c r="BM324" i="1"/>
  <c r="BM325" i="1"/>
  <c r="BM326" i="1"/>
  <c r="BM327" i="1"/>
  <c r="BM328" i="1"/>
  <c r="BM329" i="1"/>
  <c r="BM330" i="1"/>
  <c r="BM331" i="1"/>
  <c r="BM332" i="1"/>
  <c r="BM333" i="1"/>
  <c r="BM334" i="1"/>
  <c r="BM335" i="1"/>
  <c r="BM336" i="1"/>
  <c r="BM337" i="1"/>
  <c r="BM338" i="1"/>
  <c r="BM339" i="1"/>
  <c r="BM340" i="1"/>
  <c r="BM341" i="1"/>
  <c r="BM342" i="1"/>
  <c r="BM343" i="1"/>
  <c r="BM344" i="1"/>
  <c r="BM345" i="1"/>
  <c r="BM346" i="1"/>
  <c r="BM347" i="1"/>
  <c r="BM348" i="1"/>
  <c r="BM349" i="1"/>
  <c r="BM350" i="1"/>
  <c r="BM351" i="1"/>
  <c r="BM352" i="1"/>
  <c r="BM353" i="1"/>
  <c r="BM354" i="1"/>
  <c r="BM355" i="1"/>
  <c r="BM356" i="1"/>
  <c r="BM357" i="1"/>
  <c r="BM358" i="1"/>
  <c r="BM359" i="1"/>
  <c r="BM360" i="1"/>
  <c r="BM361" i="1"/>
  <c r="BM362" i="1"/>
  <c r="BM363" i="1"/>
  <c r="BM364" i="1"/>
  <c r="BM365" i="1"/>
  <c r="BM366" i="1"/>
  <c r="BM367" i="1"/>
  <c r="BM368" i="1"/>
  <c r="BM371" i="1"/>
  <c r="BM372" i="1"/>
  <c r="BM373" i="1"/>
  <c r="BM374" i="1"/>
  <c r="BM375" i="1"/>
  <c r="BM376" i="1"/>
  <c r="BM377" i="1"/>
  <c r="BM378" i="1"/>
  <c r="BM379" i="1"/>
  <c r="BM380" i="1"/>
  <c r="BM381" i="1"/>
  <c r="BM382" i="1"/>
  <c r="BM383" i="1"/>
  <c r="BM384" i="1"/>
  <c r="BM385" i="1"/>
  <c r="BM386" i="1"/>
  <c r="BM387" i="1"/>
  <c r="BM388" i="1"/>
  <c r="BM389" i="1"/>
  <c r="C28" i="8" l="1"/>
  <c r="BN384" i="1"/>
  <c r="BN376" i="1"/>
  <c r="BN366" i="1"/>
  <c r="BN358" i="1"/>
  <c r="BN350" i="1"/>
  <c r="BN342" i="1"/>
  <c r="BN330" i="1"/>
  <c r="BN322" i="1"/>
  <c r="BN313" i="1"/>
  <c r="BN305" i="1"/>
  <c r="BN297" i="1"/>
  <c r="BN292" i="1"/>
  <c r="BN284" i="1"/>
  <c r="BN272" i="1"/>
  <c r="BN264" i="1"/>
  <c r="BN256" i="1"/>
  <c r="BN243" i="1"/>
  <c r="BN234" i="1"/>
  <c r="BN226" i="1"/>
  <c r="BN214" i="1"/>
  <c r="BN198" i="1"/>
  <c r="BN185" i="1"/>
  <c r="BN177" i="1"/>
  <c r="BN169" i="1"/>
  <c r="BN161" i="1"/>
  <c r="BN152" i="1"/>
  <c r="BN144" i="1"/>
  <c r="BN135" i="1"/>
  <c r="BN127" i="1"/>
  <c r="BN119" i="1"/>
  <c r="BN115" i="1"/>
  <c r="BN107" i="1"/>
  <c r="BN99" i="1"/>
  <c r="BN91" i="1"/>
  <c r="BN83" i="1"/>
  <c r="BN75" i="1"/>
  <c r="BN66" i="1"/>
  <c r="BN58" i="1"/>
  <c r="BN22" i="1"/>
  <c r="BN18" i="1"/>
  <c r="BN6" i="1"/>
  <c r="BN383" i="1"/>
  <c r="BN371" i="1"/>
  <c r="BN361" i="1"/>
  <c r="BN353" i="1"/>
  <c r="BN345" i="1"/>
  <c r="BN337" i="1"/>
  <c r="BN329" i="1"/>
  <c r="BN321" i="1"/>
  <c r="BN308" i="1"/>
  <c r="BN300" i="1"/>
  <c r="BN296" i="1"/>
  <c r="BN287" i="1"/>
  <c r="BN279" i="1"/>
  <c r="BN271" i="1"/>
  <c r="BN263" i="1"/>
  <c r="BN255" i="1"/>
  <c r="BN246" i="1"/>
  <c r="BN233" i="1"/>
  <c r="BN225" i="1"/>
  <c r="BN217" i="1"/>
  <c r="BN209" i="1"/>
  <c r="BN202" i="1"/>
  <c r="BN192" i="1"/>
  <c r="BN184" i="1"/>
  <c r="BN176" i="1"/>
  <c r="BN172" i="1"/>
  <c r="BN164" i="1"/>
  <c r="BN155" i="1"/>
  <c r="BN147" i="1"/>
  <c r="BN138" i="1"/>
  <c r="BN130" i="1"/>
  <c r="BN122" i="1"/>
  <c r="BN114" i="1"/>
  <c r="BN106" i="1"/>
  <c r="BN102" i="1"/>
  <c r="BN90" i="1"/>
  <c r="BN82" i="1"/>
  <c r="BN74" i="1"/>
  <c r="BN65" i="1"/>
  <c r="BN39" i="1"/>
  <c r="BN25" i="1"/>
  <c r="BN17" i="1"/>
  <c r="BN386" i="1"/>
  <c r="BN378" i="1"/>
  <c r="BN368" i="1"/>
  <c r="BN364" i="1"/>
  <c r="BN356" i="1"/>
  <c r="BN348" i="1"/>
  <c r="BN344" i="1"/>
  <c r="BN336" i="1"/>
  <c r="BN328" i="1"/>
  <c r="BN324" i="1"/>
  <c r="BN316" i="1"/>
  <c r="BN307" i="1"/>
  <c r="BN299" i="1"/>
  <c r="BN290" i="1"/>
  <c r="BN282" i="1"/>
  <c r="BN278" i="1"/>
  <c r="BN270" i="1"/>
  <c r="BN266" i="1"/>
  <c r="BN258" i="1"/>
  <c r="BN254" i="1"/>
  <c r="BN245" i="1"/>
  <c r="BN236" i="1"/>
  <c r="BN228" i="1"/>
  <c r="BN220" i="1"/>
  <c r="BN208" i="1"/>
  <c r="BN389" i="1"/>
  <c r="BN385" i="1"/>
  <c r="BN381" i="1"/>
  <c r="BN377" i="1"/>
  <c r="BN373" i="1"/>
  <c r="BN367" i="1"/>
  <c r="BN363" i="1"/>
  <c r="BN359" i="1"/>
  <c r="BN355" i="1"/>
  <c r="BN351" i="1"/>
  <c r="BN347" i="1"/>
  <c r="BN343" i="1"/>
  <c r="BN339" i="1"/>
  <c r="BN335" i="1"/>
  <c r="BN331" i="1"/>
  <c r="BN327" i="1"/>
  <c r="BN323" i="1"/>
  <c r="BN319" i="1"/>
  <c r="BN314" i="1"/>
  <c r="BN310" i="1"/>
  <c r="BN306" i="1"/>
  <c r="BN302" i="1"/>
  <c r="BN298" i="1"/>
  <c r="BN293" i="1"/>
  <c r="BN289" i="1"/>
  <c r="BN285" i="1"/>
  <c r="BN281" i="1"/>
  <c r="BN277" i="1"/>
  <c r="BN273" i="1"/>
  <c r="BN269" i="1"/>
  <c r="BN265" i="1"/>
  <c r="BN261" i="1"/>
  <c r="BN257" i="1"/>
  <c r="BN253" i="1"/>
  <c r="BN248" i="1"/>
  <c r="BN244" i="1"/>
  <c r="BN240" i="1"/>
  <c r="BN235" i="1"/>
  <c r="BN227" i="1"/>
  <c r="BN223" i="1"/>
  <c r="BN219" i="1"/>
  <c r="BN215" i="1"/>
  <c r="BN211" i="1"/>
  <c r="BN207" i="1"/>
  <c r="BN204" i="1"/>
  <c r="BN199" i="1"/>
  <c r="BN194" i="1"/>
  <c r="BN190" i="1"/>
  <c r="BN186" i="1"/>
  <c r="BN182" i="1"/>
  <c r="BN178" i="1"/>
  <c r="BN174" i="1"/>
  <c r="BN170" i="1"/>
  <c r="BN166" i="1"/>
  <c r="BN162" i="1"/>
  <c r="BN157" i="1"/>
  <c r="BN153" i="1"/>
  <c r="BN149" i="1"/>
  <c r="BN145" i="1"/>
  <c r="BN140" i="1"/>
  <c r="BN136" i="1"/>
  <c r="BN132" i="1"/>
  <c r="BN128" i="1"/>
  <c r="BN124" i="1"/>
  <c r="BN120" i="1"/>
  <c r="BN116" i="1"/>
  <c r="BN112" i="1"/>
  <c r="BN108" i="1"/>
  <c r="BN104" i="1"/>
  <c r="BN100" i="1"/>
  <c r="BN96" i="1"/>
  <c r="BN92" i="1"/>
  <c r="BN88" i="1"/>
  <c r="BN84" i="1"/>
  <c r="BN80" i="1"/>
  <c r="BN76" i="1"/>
  <c r="BN72" i="1"/>
  <c r="BN67" i="1"/>
  <c r="BN63" i="1"/>
  <c r="BN59" i="1"/>
  <c r="BN55" i="1"/>
  <c r="BN52" i="1"/>
  <c r="BN45" i="1"/>
  <c r="BN41" i="1"/>
  <c r="BN37" i="1"/>
  <c r="BN33" i="1"/>
  <c r="BN27" i="1"/>
  <c r="BN19" i="1"/>
  <c r="BN15" i="1"/>
  <c r="BN11" i="1"/>
  <c r="BN388" i="1"/>
  <c r="BN380" i="1"/>
  <c r="BN372" i="1"/>
  <c r="BN362" i="1"/>
  <c r="BN354" i="1"/>
  <c r="BN346" i="1"/>
  <c r="BN338" i="1"/>
  <c r="BN334" i="1"/>
  <c r="BN326" i="1"/>
  <c r="BN318" i="1"/>
  <c r="BN309" i="1"/>
  <c r="BN301" i="1"/>
  <c r="BN288" i="1"/>
  <c r="BN280" i="1"/>
  <c r="BN276" i="1"/>
  <c r="BN268" i="1"/>
  <c r="BN260" i="1"/>
  <c r="BN252" i="1"/>
  <c r="BN247" i="1"/>
  <c r="BN239" i="1"/>
  <c r="BN231" i="1"/>
  <c r="BN222" i="1"/>
  <c r="BN218" i="1"/>
  <c r="BN210" i="1"/>
  <c r="BN193" i="1"/>
  <c r="BN189" i="1"/>
  <c r="BN181" i="1"/>
  <c r="BN173" i="1"/>
  <c r="BN165" i="1"/>
  <c r="BN156" i="1"/>
  <c r="BN148" i="1"/>
  <c r="BN139" i="1"/>
  <c r="BN131" i="1"/>
  <c r="BN123" i="1"/>
  <c r="BN111" i="1"/>
  <c r="BN103" i="1"/>
  <c r="BN95" i="1"/>
  <c r="BN87" i="1"/>
  <c r="BN79" i="1"/>
  <c r="BN70" i="1"/>
  <c r="BN62" i="1"/>
  <c r="BN54" i="1"/>
  <c r="BN48" i="1"/>
  <c r="BN44" i="1"/>
  <c r="BN26" i="1"/>
  <c r="BN10" i="1"/>
  <c r="BN387" i="1"/>
  <c r="BN379" i="1"/>
  <c r="BN375" i="1"/>
  <c r="BN365" i="1"/>
  <c r="BN357" i="1"/>
  <c r="BN349" i="1"/>
  <c r="BN341" i="1"/>
  <c r="BN333" i="1"/>
  <c r="BN325" i="1"/>
  <c r="BN317" i="1"/>
  <c r="BN312" i="1"/>
  <c r="BN304" i="1"/>
  <c r="BN291" i="1"/>
  <c r="BN283" i="1"/>
  <c r="BN275" i="1"/>
  <c r="BN267" i="1"/>
  <c r="BN259" i="1"/>
  <c r="BN251" i="1"/>
  <c r="BN242" i="1"/>
  <c r="BN237" i="1"/>
  <c r="BN229" i="1"/>
  <c r="BN221" i="1"/>
  <c r="BN213" i="1"/>
  <c r="BN206" i="1"/>
  <c r="BN197" i="1"/>
  <c r="BN188" i="1"/>
  <c r="BN180" i="1"/>
  <c r="BN168" i="1"/>
  <c r="BN160" i="1"/>
  <c r="BN151" i="1"/>
  <c r="BN143" i="1"/>
  <c r="BN134" i="1"/>
  <c r="BN126" i="1"/>
  <c r="BN118" i="1"/>
  <c r="BN110" i="1"/>
  <c r="BN98" i="1"/>
  <c r="BN94" i="1"/>
  <c r="BN86" i="1"/>
  <c r="BN78" i="1"/>
  <c r="BN69" i="1"/>
  <c r="BN61" i="1"/>
  <c r="BN57" i="1"/>
  <c r="BN43" i="1"/>
  <c r="BN9" i="1"/>
  <c r="BN382" i="1"/>
  <c r="BN374" i="1"/>
  <c r="BN360" i="1"/>
  <c r="BN352" i="1"/>
  <c r="BN340" i="1"/>
  <c r="BN332" i="1"/>
  <c r="BN320" i="1"/>
  <c r="BN311" i="1"/>
  <c r="BN303" i="1"/>
  <c r="BN294" i="1"/>
  <c r="BN286" i="1"/>
  <c r="BN274" i="1"/>
  <c r="BN262" i="1"/>
  <c r="BN249" i="1"/>
  <c r="BN241" i="1"/>
  <c r="BN232" i="1"/>
  <c r="BN224" i="1"/>
  <c r="BN216" i="1"/>
  <c r="BN212" i="1"/>
  <c r="BN205" i="1"/>
  <c r="BN201" i="1"/>
  <c r="BN196" i="1"/>
  <c r="BN191" i="1"/>
  <c r="BN187" i="1"/>
  <c r="BN183" i="1"/>
  <c r="BN179" i="1"/>
  <c r="BN175" i="1"/>
  <c r="BN171" i="1"/>
  <c r="BN167" i="1"/>
  <c r="BN163" i="1"/>
  <c r="BN158" i="1"/>
  <c r="BN154" i="1"/>
  <c r="BN150" i="1"/>
  <c r="BN146" i="1"/>
  <c r="BN141" i="1"/>
  <c r="BN137" i="1"/>
  <c r="BN133" i="1"/>
  <c r="BN129" i="1"/>
  <c r="BN125" i="1"/>
  <c r="BN121" i="1"/>
  <c r="BN117" i="1"/>
  <c r="BN113" i="1"/>
  <c r="BN109" i="1"/>
  <c r="BN105" i="1"/>
  <c r="BN101" i="1"/>
  <c r="BN97" i="1"/>
  <c r="BN93" i="1"/>
  <c r="BN89" i="1"/>
  <c r="BN85" i="1"/>
  <c r="BN81" i="1"/>
  <c r="BN77" i="1"/>
  <c r="BN73" i="1"/>
  <c r="BN68" i="1"/>
  <c r="BN64" i="1"/>
  <c r="BN60" i="1"/>
  <c r="BN42" i="1"/>
  <c r="BN12" i="1"/>
  <c r="BN8" i="1"/>
  <c r="BN49" i="1"/>
  <c r="BN23" i="1"/>
  <c r="BN7" i="1"/>
  <c r="BN40" i="1"/>
  <c r="BN36" i="1"/>
  <c r="BN32" i="1"/>
  <c r="BN14" i="1"/>
  <c r="BN53" i="1"/>
  <c r="BN51" i="1"/>
  <c r="BN47" i="1"/>
  <c r="BN35" i="1"/>
  <c r="BN31" i="1"/>
  <c r="BN21" i="1"/>
  <c r="BN13" i="1"/>
  <c r="BN5" i="1"/>
  <c r="BN56" i="1"/>
  <c r="BN50" i="1"/>
  <c r="BN46" i="1"/>
  <c r="BN38" i="1"/>
  <c r="BN34" i="1"/>
  <c r="BN28" i="1"/>
  <c r="BN24" i="1"/>
  <c r="BN20" i="1"/>
  <c r="BN16" i="1"/>
  <c r="D6" i="8"/>
  <c r="D4" i="8"/>
  <c r="D14" i="8"/>
  <c r="D18" i="8"/>
  <c r="C18" i="8"/>
  <c r="D17" i="8"/>
  <c r="C17" i="8"/>
  <c r="D16" i="8"/>
  <c r="C16" i="8"/>
  <c r="D15" i="8"/>
  <c r="C15" i="8"/>
  <c r="C42" i="8"/>
  <c r="C41" i="8"/>
  <c r="C40" i="8"/>
  <c r="C39" i="8"/>
  <c r="E17" i="8" l="1"/>
  <c r="E18" i="8"/>
  <c r="E15" i="8"/>
  <c r="E16" i="8"/>
  <c r="D13" i="8"/>
  <c r="E39" i="8"/>
  <c r="E42" i="8"/>
  <c r="E41" i="8"/>
  <c r="E40" i="8"/>
  <c r="I302" i="1" l="1"/>
  <c r="H302" i="1"/>
  <c r="I300" i="1"/>
  <c r="H300" i="1"/>
  <c r="I301" i="1"/>
  <c r="H301" i="1"/>
  <c r="I19" i="1"/>
  <c r="H19" i="1"/>
  <c r="I17" i="1"/>
  <c r="H17" i="1"/>
  <c r="I18" i="1"/>
  <c r="H18" i="1"/>
  <c r="I83" i="1"/>
  <c r="H83" i="1"/>
  <c r="I81" i="1"/>
  <c r="H81" i="1"/>
  <c r="I82" i="1"/>
  <c r="H82" i="1"/>
  <c r="I86" i="1"/>
  <c r="H86" i="1"/>
  <c r="I84" i="1"/>
  <c r="H84" i="1"/>
  <c r="I85" i="1"/>
  <c r="H85" i="1"/>
  <c r="C6" i="8" l="1"/>
  <c r="E6" i="8" s="1"/>
  <c r="C30" i="8"/>
  <c r="E30" i="8" s="1"/>
  <c r="BM4" i="1"/>
  <c r="C14" i="8"/>
  <c r="BN4" i="1" l="1"/>
  <c r="C13" i="8"/>
  <c r="E14" i="8"/>
  <c r="C4" i="8"/>
  <c r="C38" i="8"/>
  <c r="C95" i="8"/>
  <c r="D95" i="8" s="1"/>
  <c r="C94" i="8"/>
  <c r="D94" i="8" s="1"/>
  <c r="C93" i="8"/>
  <c r="D93" i="8" s="1"/>
  <c r="C92" i="8"/>
  <c r="D92" i="8" s="1"/>
  <c r="C91" i="8"/>
  <c r="D91" i="8" s="1"/>
  <c r="C90" i="8"/>
  <c r="D90" i="8" s="1"/>
  <c r="C89" i="8"/>
  <c r="D89" i="8" s="1"/>
  <c r="C88" i="8"/>
  <c r="D88" i="8" s="1"/>
  <c r="C87" i="8"/>
  <c r="D87" i="8" s="1"/>
  <c r="C86" i="8"/>
  <c r="D86" i="8" s="1"/>
  <c r="C85" i="8"/>
  <c r="D85" i="8" s="1"/>
  <c r="C84" i="8"/>
  <c r="D84" i="8" s="1"/>
  <c r="C83" i="8"/>
  <c r="D83" i="8" s="1"/>
  <c r="C82" i="8"/>
  <c r="D82" i="8" s="1"/>
  <c r="C81" i="8"/>
  <c r="D81" i="8" s="1"/>
  <c r="C80" i="8"/>
  <c r="D80" i="8" s="1"/>
  <c r="C79" i="8"/>
  <c r="D79" i="8" s="1"/>
  <c r="D23" i="8"/>
  <c r="D22" i="8"/>
  <c r="D21" i="8"/>
  <c r="D20" i="8"/>
  <c r="D12" i="8"/>
  <c r="D11" i="8"/>
  <c r="D10" i="8"/>
  <c r="D7" i="8"/>
  <c r="D8" i="8"/>
  <c r="D5" i="8"/>
  <c r="D3" i="8" l="1"/>
  <c r="D27" i="8"/>
  <c r="E38" i="8"/>
  <c r="C37" i="8"/>
  <c r="C102" i="8"/>
  <c r="D102" i="8" s="1"/>
  <c r="C99" i="8"/>
  <c r="D99" i="8" s="1"/>
  <c r="C97" i="8"/>
  <c r="D97" i="8" s="1"/>
  <c r="C101" i="8"/>
  <c r="D101" i="8" s="1"/>
  <c r="C100" i="8"/>
  <c r="D100" i="8" s="1"/>
  <c r="C98" i="8"/>
  <c r="D98" i="8" s="1"/>
  <c r="E109" i="8"/>
  <c r="E108" i="8"/>
  <c r="E107" i="8"/>
  <c r="E106" i="8"/>
  <c r="E105" i="8"/>
  <c r="E104" i="8"/>
  <c r="E103" i="8"/>
  <c r="E102" i="8"/>
  <c r="E101" i="8"/>
  <c r="E100" i="8"/>
  <c r="E99" i="8"/>
  <c r="E98" i="8"/>
  <c r="E97" i="8"/>
  <c r="E96" i="8"/>
  <c r="E95" i="8"/>
  <c r="E94" i="8"/>
  <c r="F94" i="8" s="1"/>
  <c r="E93" i="8"/>
  <c r="F93" i="8" s="1"/>
  <c r="E92" i="8"/>
  <c r="F92" i="8" s="1"/>
  <c r="E91" i="8"/>
  <c r="E90" i="8"/>
  <c r="F90" i="8" s="1"/>
  <c r="E89" i="8"/>
  <c r="F89" i="8" s="1"/>
  <c r="E88" i="8"/>
  <c r="F88" i="8" s="1"/>
  <c r="E87" i="8"/>
  <c r="E86" i="8"/>
  <c r="F86" i="8" s="1"/>
  <c r="E85" i="8"/>
  <c r="F85" i="8" s="1"/>
  <c r="E84" i="8"/>
  <c r="F84" i="8" s="1"/>
  <c r="E83" i="8"/>
  <c r="E82" i="8"/>
  <c r="F82" i="8" s="1"/>
  <c r="E81" i="8"/>
  <c r="F81" i="8" s="1"/>
  <c r="E80" i="8"/>
  <c r="F80" i="8" s="1"/>
  <c r="E79" i="8"/>
  <c r="E78" i="8"/>
  <c r="E77" i="8"/>
  <c r="E76" i="8"/>
  <c r="E75" i="8"/>
  <c r="E74" i="8"/>
  <c r="E73" i="8"/>
  <c r="E72" i="8"/>
  <c r="E71" i="8"/>
  <c r="E70" i="8"/>
  <c r="E69" i="8"/>
  <c r="E68" i="8"/>
  <c r="E67" i="8"/>
  <c r="E66" i="8"/>
  <c r="E65" i="8"/>
  <c r="D43" i="8"/>
  <c r="D33" i="8"/>
  <c r="D19" i="8"/>
  <c r="C96" i="8"/>
  <c r="D96" i="8" s="1"/>
  <c r="C66" i="8"/>
  <c r="D66" i="8" s="1"/>
  <c r="C65" i="8"/>
  <c r="D65" i="8" s="1"/>
  <c r="D9" i="8"/>
  <c r="C109" i="8"/>
  <c r="D109" i="8" s="1"/>
  <c r="C77" i="8"/>
  <c r="D77" i="8" s="1"/>
  <c r="F77" i="8" l="1"/>
  <c r="F65" i="8"/>
  <c r="F109" i="8"/>
  <c r="F101" i="8"/>
  <c r="F96" i="8"/>
  <c r="F97" i="8"/>
  <c r="F98" i="8"/>
  <c r="F100" i="8"/>
  <c r="F102" i="8"/>
  <c r="E37" i="8"/>
  <c r="C71" i="8"/>
  <c r="D71" i="8" s="1"/>
  <c r="F71" i="8" s="1"/>
  <c r="G77" i="8"/>
  <c r="C75" i="8"/>
  <c r="D75" i="8" s="1"/>
  <c r="G75" i="8" s="1"/>
  <c r="G101" i="8"/>
  <c r="G80" i="8"/>
  <c r="G81" i="8"/>
  <c r="G84" i="8"/>
  <c r="G85" i="8"/>
  <c r="G88" i="8"/>
  <c r="G89" i="8"/>
  <c r="G92" i="8"/>
  <c r="G93" i="8"/>
  <c r="G100" i="8"/>
  <c r="C67" i="8"/>
  <c r="D67" i="8" s="1"/>
  <c r="G67" i="8" s="1"/>
  <c r="G97" i="8"/>
  <c r="G109" i="8"/>
  <c r="G99" i="8"/>
  <c r="F99" i="8"/>
  <c r="G65" i="8"/>
  <c r="F66" i="8"/>
  <c r="G66" i="8"/>
  <c r="G96" i="8"/>
  <c r="G79" i="8"/>
  <c r="F79" i="8"/>
  <c r="G83" i="8"/>
  <c r="F83" i="8"/>
  <c r="G87" i="8"/>
  <c r="F87" i="8"/>
  <c r="G91" i="8"/>
  <c r="F91" i="8"/>
  <c r="G95" i="8"/>
  <c r="F95" i="8"/>
  <c r="C70" i="8"/>
  <c r="D70" i="8" s="1"/>
  <c r="C74" i="8"/>
  <c r="D74" i="8" s="1"/>
  <c r="C78" i="8"/>
  <c r="D78" i="8" s="1"/>
  <c r="G82" i="8"/>
  <c r="G86" i="8"/>
  <c r="G90" i="8"/>
  <c r="G94" i="8"/>
  <c r="G98" i="8"/>
  <c r="G102" i="8"/>
  <c r="C106" i="8"/>
  <c r="D106" i="8" s="1"/>
  <c r="C68" i="8"/>
  <c r="D68" i="8" s="1"/>
  <c r="F68" i="8" s="1"/>
  <c r="C72" i="8"/>
  <c r="D72" i="8" s="1"/>
  <c r="F72" i="8" s="1"/>
  <c r="C76" i="8"/>
  <c r="D76" i="8" s="1"/>
  <c r="F76" i="8" s="1"/>
  <c r="C104" i="8"/>
  <c r="D104" i="8" s="1"/>
  <c r="F104" i="8" s="1"/>
  <c r="C108" i="8"/>
  <c r="D108" i="8" s="1"/>
  <c r="F108" i="8" s="1"/>
  <c r="C103" i="8"/>
  <c r="D103" i="8" s="1"/>
  <c r="C107" i="8"/>
  <c r="D107" i="8" s="1"/>
  <c r="C69" i="8"/>
  <c r="D69" i="8" s="1"/>
  <c r="F69" i="8" s="1"/>
  <c r="C73" i="8"/>
  <c r="D73" i="8" s="1"/>
  <c r="F73" i="8" s="1"/>
  <c r="C105" i="8"/>
  <c r="D105" i="8" s="1"/>
  <c r="F105" i="8" s="1"/>
  <c r="C29" i="8"/>
  <c r="E29" i="8" s="1"/>
  <c r="C35" i="8" l="1"/>
  <c r="E35" i="8" s="1"/>
  <c r="E13" i="8"/>
  <c r="C11" i="8"/>
  <c r="E11" i="8" s="1"/>
  <c r="C5" i="8"/>
  <c r="E5" i="8" s="1"/>
  <c r="E21" i="8"/>
  <c r="C45" i="8"/>
  <c r="E45" i="8" s="1"/>
  <c r="C31" i="8"/>
  <c r="E31" i="8" s="1"/>
  <c r="C32" i="8"/>
  <c r="E32" i="8" s="1"/>
  <c r="C8" i="8"/>
  <c r="E8" i="8" s="1"/>
  <c r="C47" i="8"/>
  <c r="E47" i="8" s="1"/>
  <c r="E23" i="8"/>
  <c r="C36" i="8"/>
  <c r="E36" i="8" s="1"/>
  <c r="C44" i="8"/>
  <c r="C46" i="8"/>
  <c r="E46" i="8" s="1"/>
  <c r="E22" i="8"/>
  <c r="C7" i="8"/>
  <c r="E7" i="8" s="1"/>
  <c r="C12" i="8"/>
  <c r="E12" i="8" s="1"/>
  <c r="C10" i="8"/>
  <c r="C34" i="8"/>
  <c r="F67" i="8"/>
  <c r="G71" i="8"/>
  <c r="G104" i="8"/>
  <c r="G105" i="8"/>
  <c r="G76" i="8"/>
  <c r="F75" i="8"/>
  <c r="G107" i="8"/>
  <c r="F107" i="8"/>
  <c r="F106" i="8"/>
  <c r="G106" i="8"/>
  <c r="F74" i="8"/>
  <c r="G74" i="8"/>
  <c r="G103" i="8"/>
  <c r="F103" i="8"/>
  <c r="F70" i="8"/>
  <c r="G70" i="8"/>
  <c r="G108" i="8"/>
  <c r="G72" i="8"/>
  <c r="G68" i="8"/>
  <c r="G73" i="8"/>
  <c r="F78" i="8"/>
  <c r="G78" i="8"/>
  <c r="G69" i="8"/>
  <c r="C3" i="8" l="1"/>
  <c r="C27" i="8"/>
  <c r="E44" i="8"/>
  <c r="C43" i="8"/>
  <c r="E43" i="8" s="1"/>
  <c r="C19" i="8"/>
  <c r="E19" i="8" s="1"/>
  <c r="E20" i="8"/>
  <c r="E34" i="8"/>
  <c r="C33" i="8"/>
  <c r="E33" i="8" s="1"/>
  <c r="E10" i="8"/>
  <c r="C9" i="8"/>
  <c r="E9" i="8" s="1"/>
  <c r="E4" i="8"/>
  <c r="E28" i="8"/>
  <c r="G3" i="8" l="1"/>
  <c r="F3" i="8"/>
  <c r="E3" i="8"/>
  <c r="F27" i="8"/>
  <c r="E27" i="8"/>
</calcChain>
</file>

<file path=xl/sharedStrings.xml><?xml version="1.0" encoding="utf-8"?>
<sst xmlns="http://schemas.openxmlformats.org/spreadsheetml/2006/main" count="5165" uniqueCount="515">
  <si>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</si>
  <si>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</si>
  <si>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</si>
  <si>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</si>
  <si>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</si>
  <si>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</si>
  <si>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</si>
  <si>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</si>
  <si>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</si>
  <si>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</si>
  <si>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</si>
  <si>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</si>
  <si>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</si>
  <si>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</si>
  <si>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</si>
  <si>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</si>
  <si>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</si>
  <si>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</si>
  <si>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</si>
  <si>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</si>
  <si>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</si>
  <si>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</si>
  <si>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</si>
  <si>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</si>
  <si>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</si>
  <si>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Sampling Notes</t>
  </si>
  <si>
    <t>Priority</t>
  </si>
  <si>
    <t>Total  Samples Collected</t>
  </si>
  <si>
    <t>Remaining Samples      To Be Collected</t>
  </si>
  <si>
    <t>NA</t>
  </si>
  <si>
    <t>Kit A</t>
  </si>
  <si>
    <t>RPS</t>
  </si>
  <si>
    <t>LVS</t>
  </si>
  <si>
    <t>Kit C</t>
  </si>
  <si>
    <t>SCI</t>
  </si>
  <si>
    <t>Tracers</t>
  </si>
  <si>
    <t>Markers</t>
  </si>
  <si>
    <t>Pesticides</t>
  </si>
  <si>
    <t>5</t>
  </si>
  <si>
    <t>LVI</t>
  </si>
  <si>
    <t>Additional Field Measurements</t>
  </si>
  <si>
    <t>Kit B</t>
  </si>
  <si>
    <t>Kit D</t>
  </si>
  <si>
    <t>3255</t>
  </si>
  <si>
    <t>3258B2</t>
  </si>
  <si>
    <t>3258C2</t>
  </si>
  <si>
    <t>3258EA</t>
  </si>
  <si>
    <t>3258EB</t>
  </si>
  <si>
    <t>3258F</t>
  </si>
  <si>
    <t>3259B1</t>
  </si>
  <si>
    <t>3259M</t>
  </si>
  <si>
    <t>3278C</t>
  </si>
  <si>
    <t>3278E</t>
  </si>
  <si>
    <t>3278K</t>
  </si>
  <si>
    <t>3278U</t>
  </si>
  <si>
    <t>8063</t>
  </si>
  <si>
    <t>8065</t>
  </si>
  <si>
    <t>2030</t>
  </si>
  <si>
    <t>2030A</t>
  </si>
  <si>
    <t>2042</t>
  </si>
  <si>
    <t>2049</t>
  </si>
  <si>
    <t>2050</t>
  </si>
  <si>
    <t>2071</t>
  </si>
  <si>
    <t>2074</t>
  </si>
  <si>
    <t>2079</t>
  </si>
  <si>
    <t>2081</t>
  </si>
  <si>
    <t>2082A</t>
  </si>
  <si>
    <t>2082C</t>
  </si>
  <si>
    <t>2092H</t>
  </si>
  <si>
    <t>1857</t>
  </si>
  <si>
    <t>1933</t>
  </si>
  <si>
    <t>1936</t>
  </si>
  <si>
    <t>1936A</t>
  </si>
  <si>
    <t>1939</t>
  </si>
  <si>
    <t>1953A</t>
  </si>
  <si>
    <t>1962</t>
  </si>
  <si>
    <t>1966</t>
  </si>
  <si>
    <t>1975B</t>
  </si>
  <si>
    <t>1981</t>
  </si>
  <si>
    <t>1981C</t>
  </si>
  <si>
    <t>1982</t>
  </si>
  <si>
    <t>1984A</t>
  </si>
  <si>
    <t>1984AB</t>
  </si>
  <si>
    <t>1991E</t>
  </si>
  <si>
    <t>1995</t>
  </si>
  <si>
    <t>1997</t>
  </si>
  <si>
    <t>2001</t>
  </si>
  <si>
    <t>2009B</t>
  </si>
  <si>
    <t>2015A</t>
  </si>
  <si>
    <t>2028</t>
  </si>
  <si>
    <t>2033</t>
  </si>
  <si>
    <t>2040</t>
  </si>
  <si>
    <t>2043</t>
  </si>
  <si>
    <t>2045</t>
  </si>
  <si>
    <t>2046</t>
  </si>
  <si>
    <t>2053</t>
  </si>
  <si>
    <t>2059</t>
  </si>
  <si>
    <t>2060A1</t>
  </si>
  <si>
    <t>3235E</t>
  </si>
  <si>
    <t>3235F</t>
  </si>
  <si>
    <t>3235I</t>
  </si>
  <si>
    <t>3235O</t>
  </si>
  <si>
    <t>3236</t>
  </si>
  <si>
    <t>3237C</t>
  </si>
  <si>
    <t>3237D</t>
  </si>
  <si>
    <t>3237E</t>
  </si>
  <si>
    <t>3240E</t>
  </si>
  <si>
    <t>3240L</t>
  </si>
  <si>
    <t>3240M</t>
  </si>
  <si>
    <t>3240N</t>
  </si>
  <si>
    <t>3240Q</t>
  </si>
  <si>
    <t>3240U</t>
  </si>
  <si>
    <t>3240V</t>
  </si>
  <si>
    <t>1758G</t>
  </si>
  <si>
    <t>1860A</t>
  </si>
  <si>
    <t>1893</t>
  </si>
  <si>
    <t>1932</t>
  </si>
  <si>
    <t>1932D</t>
  </si>
  <si>
    <t>1932I</t>
  </si>
  <si>
    <t>1932M</t>
  </si>
  <si>
    <t>1938</t>
  </si>
  <si>
    <t>1938I</t>
  </si>
  <si>
    <t>3289C</t>
  </si>
  <si>
    <t>3289E</t>
  </si>
  <si>
    <t>3289G</t>
  </si>
  <si>
    <t>3289H</t>
  </si>
  <si>
    <t>3289R</t>
  </si>
  <si>
    <t>3266A</t>
  </si>
  <si>
    <t>Group 1</t>
  </si>
  <si>
    <t>Group 2</t>
  </si>
  <si>
    <t>BUCK LAKE</t>
  </si>
  <si>
    <t>Group 3</t>
  </si>
  <si>
    <t>Group 4</t>
  </si>
  <si>
    <t>Kissimmee River</t>
  </si>
  <si>
    <t>Group 5</t>
  </si>
  <si>
    <t>PRAIRIE CREEK</t>
  </si>
  <si>
    <t>ALLIGATOR CREEK</t>
  </si>
  <si>
    <t>UNNAMED DITCH</t>
  </si>
  <si>
    <t>OAK CREEK</t>
  </si>
  <si>
    <t>Everglades West Coast</t>
  </si>
  <si>
    <t>C-139</t>
  </si>
  <si>
    <t>Hendry</t>
  </si>
  <si>
    <t>SD</t>
  </si>
  <si>
    <t>HENDRY CREEK</t>
  </si>
  <si>
    <t>Lee</t>
  </si>
  <si>
    <t>MULLOCK CREEK</t>
  </si>
  <si>
    <t>IMPERIAL RIVER</t>
  </si>
  <si>
    <t>IMPERIAL RIVER (MARINE SEGMENT)</t>
  </si>
  <si>
    <t>Collier, Lee</t>
  </si>
  <si>
    <t>DRAINAGE TO CORKSCREW SWAMP</t>
  </si>
  <si>
    <t>TEN THOUSAND ISLANDS</t>
  </si>
  <si>
    <t>Collier</t>
  </si>
  <si>
    <t>COCOHATCHEE GOLF COURSE DISCHARGE</t>
  </si>
  <si>
    <t>COW SLOUGH</t>
  </si>
  <si>
    <t>GORDON RIVER EXTENSION</t>
  </si>
  <si>
    <t>ROOKERY BAY (COASTAL SEGMENT)</t>
  </si>
  <si>
    <t>GULF OF MEXICO (COLLIER COUNTY; ROOKERY BAY-NAPLES)</t>
  </si>
  <si>
    <t>GULF OF MEXICO (MONROE COUNTY; COLLIER COUNTY)</t>
  </si>
  <si>
    <t>Collier, Monroe</t>
  </si>
  <si>
    <t>Charlotte Harbor</t>
  </si>
  <si>
    <t>ALLIGATOR CREEK (TIDAL SEGMENT)</t>
  </si>
  <si>
    <t>Sarasota</t>
  </si>
  <si>
    <t>WOODMERE CREEK</t>
  </si>
  <si>
    <t>GOTTFRIED CREEK</t>
  </si>
  <si>
    <t>ALLIGATOR CREEK (NORTH PRONG)</t>
  </si>
  <si>
    <t>Charlotte</t>
  </si>
  <si>
    <t>WHIDDEN CREEK</t>
  </si>
  <si>
    <t>PIRATE CANAL</t>
  </si>
  <si>
    <t>GATOR SLOUGH CANAL</t>
  </si>
  <si>
    <t>SANIBEL DUNE LAKES</t>
  </si>
  <si>
    <t>Sarasota Bay - Peace - Myakka</t>
  </si>
  <si>
    <t>LITTLE CHARLIE BOWLEGS</t>
  </si>
  <si>
    <t>Highlands</t>
  </si>
  <si>
    <t>OWEN CREEK</t>
  </si>
  <si>
    <t>Manatee</t>
  </si>
  <si>
    <t>WHITAKER BAYOU (TIDAL)</t>
  </si>
  <si>
    <t>WALKER CREEK</t>
  </si>
  <si>
    <t>BRANDY BRANCH</t>
  </si>
  <si>
    <t>Hardee, DeSoto</t>
  </si>
  <si>
    <t>DRAIN TO HUDSON BAYOU</t>
  </si>
  <si>
    <t>DeSoto</t>
  </si>
  <si>
    <t>PHILIPPE CREEK TRIBUTARY</t>
  </si>
  <si>
    <t>MATHENY CREEK</t>
  </si>
  <si>
    <t>LAKE MYAKKA (LOWER SEGMENT)</t>
  </si>
  <si>
    <t>LAKE MYAKKA (UPPER SEGMENT)</t>
  </si>
  <si>
    <t>SOUTH CREEK</t>
  </si>
  <si>
    <t>NORTH CREEK (TIDAL)</t>
  </si>
  <si>
    <t>NORTH CREEK</t>
  </si>
  <si>
    <t>MYAKKA RIVER (TIDAL SEGMENT)</t>
  </si>
  <si>
    <t>MYRTLE SLOUGH</t>
  </si>
  <si>
    <t>HAWTHORNE CREEK</t>
  </si>
  <si>
    <t>HOG BAY</t>
  </si>
  <si>
    <t>CURRY CREEK (TIDAL PORTION)</t>
  </si>
  <si>
    <t>HATCHETT CREEK</t>
  </si>
  <si>
    <t>RUNOFF TO PEACE RIVER</t>
  </si>
  <si>
    <t>BOBCAT CREEK</t>
  </si>
  <si>
    <t>APOLLO WATERWAY</t>
  </si>
  <si>
    <t>ROCK CREEK</t>
  </si>
  <si>
    <t>LITTLE ALLIGATOR CREEK</t>
  </si>
  <si>
    <t>TRAILER PARK CANAL</t>
  </si>
  <si>
    <t>CLEVELAND CEMETERY DITCH</t>
  </si>
  <si>
    <t>MYAKKA CUTOFF (WESTERN PORTION)</t>
  </si>
  <si>
    <t>Caloosahatchee</t>
  </si>
  <si>
    <t>Charlotte, Lee</t>
  </si>
  <si>
    <t>BEE BRANCH</t>
  </si>
  <si>
    <t>Glades</t>
  </si>
  <si>
    <t>POLLYWOG CREEK</t>
  </si>
  <si>
    <t>BEDMAN CREEK</t>
  </si>
  <si>
    <t>OKALOACOOCHEE BRANCH</t>
  </si>
  <si>
    <t>TELEGRAPH SWAMP</t>
  </si>
  <si>
    <t>LAKE HICPOCHEE</t>
  </si>
  <si>
    <t>NINEMILE CANAL</t>
  </si>
  <si>
    <t>C-19 CANAL</t>
  </si>
  <si>
    <t>YELLOW FEVER CREEK</t>
  </si>
  <si>
    <t>POWELL CREEK</t>
  </si>
  <si>
    <t>STROUD CREEK</t>
  </si>
  <si>
    <t>OWL CREEK</t>
  </si>
  <si>
    <t>POPASH CREEK</t>
  </si>
  <si>
    <t>WINKLER CANAL</t>
  </si>
  <si>
    <t>MANUEL BRANCH</t>
  </si>
  <si>
    <t>LAKE PYTHIAS</t>
  </si>
  <si>
    <t>JOSEPHINE CREEK</t>
  </si>
  <si>
    <t>HUCKLEBERRY LAKE</t>
  </si>
  <si>
    <t>GRASSY CREEK</t>
  </si>
  <si>
    <t>PEARL LAKE</t>
  </si>
  <si>
    <t>BLUE LAKE</t>
  </si>
  <si>
    <t>LAKE HENRY</t>
  </si>
  <si>
    <t>LAKE LACHARD</t>
  </si>
  <si>
    <t>Everglades</t>
  </si>
  <si>
    <t>LAST HUSTON BAY</t>
  </si>
  <si>
    <t>Monroe</t>
  </si>
  <si>
    <t>CHEVELIER BAY</t>
  </si>
  <si>
    <t>CANNON BAY</t>
  </si>
  <si>
    <t>LOSTMANS BAY (EVERGLADES NATIONAL PARK)</t>
  </si>
  <si>
    <t>SHARK SLOUGH A (EVERGLADES NATIONAL PARK)</t>
  </si>
  <si>
    <t>C-139 ANNEX BASIN (L3 CANAL)</t>
  </si>
  <si>
    <t>STREAM</t>
  </si>
  <si>
    <t>3F</t>
  </si>
  <si>
    <t>LAKE</t>
  </si>
  <si>
    <t>ESTUARY</t>
  </si>
  <si>
    <t>3M</t>
  </si>
  <si>
    <t>2</t>
  </si>
  <si>
    <t>COASTAL</t>
  </si>
  <si>
    <t>ENRDA</t>
  </si>
  <si>
    <t>ENRE9</t>
  </si>
  <si>
    <t>ENRE3</t>
  </si>
  <si>
    <t>ENRE2</t>
  </si>
  <si>
    <t>ENRE6</t>
  </si>
  <si>
    <t>1</t>
  </si>
  <si>
    <t>ENRD4</t>
  </si>
  <si>
    <t>ENRD7</t>
  </si>
  <si>
    <t>ENREB</t>
  </si>
  <si>
    <t>Kit With Biology</t>
  </si>
  <si>
    <t>n=5, Weeks=5, Seasons=2</t>
  </si>
  <si>
    <t>n=6, Weeks=5</t>
  </si>
  <si>
    <t>n=10, Weeks=5, Seasons=2</t>
  </si>
  <si>
    <t>n=1</t>
  </si>
  <si>
    <t>HI</t>
  </si>
  <si>
    <t>n=10, Weeks=5, Quarters=3</t>
  </si>
  <si>
    <t>n=15, Weeks=5, Seasons=2</t>
  </si>
  <si>
    <t>Pick a site with macrophytes if possible</t>
  </si>
  <si>
    <t>n=5, Weeks=5</t>
  </si>
  <si>
    <t>n=8, Weeks=5, Quarters=3</t>
  </si>
  <si>
    <t>n=7, Weeks=5, Seasons=2</t>
  </si>
  <si>
    <t>Total Number of Samples Collected</t>
  </si>
  <si>
    <t>Total Number of Samples Requested</t>
  </si>
  <si>
    <t>% Complete</t>
  </si>
  <si>
    <t>% Total of Samples Collected</t>
  </si>
  <si>
    <t>Water Chemistry</t>
  </si>
  <si>
    <t>Goal</t>
  </si>
  <si>
    <t>Microbiology</t>
  </si>
  <si>
    <t>Bacteria Class 2 Suite</t>
  </si>
  <si>
    <t>Bacteria Class 3M Suite</t>
  </si>
  <si>
    <t>Bacteria Freshwater Suite</t>
  </si>
  <si>
    <t>Bioassessments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</si>
  <si>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</si>
  <si>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</si>
  <si>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</si>
  <si>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</si>
  <si>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</si>
  <si>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</si>
  <si>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</si>
  <si>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</si>
  <si>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</si>
  <si>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</si>
  <si>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</si>
  <si>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</si>
  <si>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Chlorophyll</t>
  </si>
  <si>
    <t>Kits (A,B,C,D)</t>
  </si>
  <si>
    <t>Todays</t>
  </si>
  <si>
    <t xml:space="preserve"> </t>
  </si>
  <si>
    <t>By June 30, 2018</t>
  </si>
  <si>
    <t>Biological Assessments</t>
  </si>
  <si>
    <t>QC Bottle</t>
  </si>
  <si>
    <t>QC Samples Collected</t>
  </si>
  <si>
    <t>Analyte</t>
  </si>
  <si>
    <t>Total Requested</t>
  </si>
  <si>
    <t>5% for QC</t>
  </si>
  <si>
    <t># QC Collected</t>
  </si>
  <si>
    <t># QC Needed</t>
  </si>
  <si>
    <t>% Collected</t>
  </si>
  <si>
    <t>Bottle(s)</t>
  </si>
  <si>
    <t>Fecal Coliform</t>
  </si>
  <si>
    <t>Bacteria - Class 2 Suite</t>
  </si>
  <si>
    <t>Enterococci</t>
  </si>
  <si>
    <t>Bacteria - Class 2 Suite, Class 3M Suite</t>
  </si>
  <si>
    <t>E. coli</t>
  </si>
  <si>
    <t>Bacteria - Fresh Water Suite</t>
  </si>
  <si>
    <t>Alkalinity</t>
  </si>
  <si>
    <t>Kit A, B, C, D</t>
  </si>
  <si>
    <t>Ammonia</t>
  </si>
  <si>
    <t>Fluoride</t>
  </si>
  <si>
    <t>Nitrite-Nitrate</t>
  </si>
  <si>
    <t>Orthophosphate-filtered</t>
  </si>
  <si>
    <t>Total Kjeldahl Nitrogen</t>
  </si>
  <si>
    <t>Total Organic Carbon</t>
  </si>
  <si>
    <t>Total Phosphorus</t>
  </si>
  <si>
    <t>Total Suspended Solids</t>
  </si>
  <si>
    <t>Turbidity</t>
  </si>
  <si>
    <t>Chloride</t>
  </si>
  <si>
    <t>Kit A, C</t>
  </si>
  <si>
    <t>Color</t>
  </si>
  <si>
    <t>Sulfate</t>
  </si>
  <si>
    <t>Total Dissolved Solids</t>
  </si>
  <si>
    <t>Calcium</t>
  </si>
  <si>
    <t>Magnesium</t>
  </si>
  <si>
    <t>Potassium</t>
  </si>
  <si>
    <t>Sodium</t>
  </si>
  <si>
    <t>Arsenic</t>
  </si>
  <si>
    <t>Kit C, D</t>
  </si>
  <si>
    <t>Cadmium</t>
  </si>
  <si>
    <t>Chromium</t>
  </si>
  <si>
    <t>Copper</t>
  </si>
  <si>
    <t>Iron</t>
  </si>
  <si>
    <t>Lead</t>
  </si>
  <si>
    <t>Nickel</t>
  </si>
  <si>
    <t>Silver</t>
  </si>
  <si>
    <t>Zinc</t>
  </si>
  <si>
    <t>Sucralose</t>
  </si>
  <si>
    <t>Pesticides, Tracers</t>
  </si>
  <si>
    <t>Acetaminophen; Carbamazepine; Diuron; Fenuron; Fluridone; Imidacloprid; Linuron; Primidone</t>
  </si>
  <si>
    <t>2,4-D</t>
  </si>
  <si>
    <t>Bentazon</t>
  </si>
  <si>
    <t>MCPP</t>
  </si>
  <si>
    <t>Triclopyr</t>
  </si>
  <si>
    <t>2,4,5-T; 2,4-D; 2,4-DB; Acifluorfen; Bentazon; Dicamba; Dichlorprop; Dinoseb; MCPA; MCPP; Silvex; Picloram; Triclopyr</t>
  </si>
  <si>
    <t>Aldcarb; Aldcarb Sulfone; Aldcarb Sulfoxide; Carbaryl; Carbofuran; 3-Hydroxycarbofuran; Methiocarb; Methomyl; Oxamyl; Propoxur</t>
  </si>
  <si>
    <t>Chlordane, Toxaphene</t>
  </si>
  <si>
    <t>AMPA, Glyphosate</t>
  </si>
  <si>
    <t>Aldrin; Alpha-BHC; Alpha-Chlordane; Beta-BHC; Carbophenothion; Chlorothalonil; Cypermethrin; DDD-p,p'; DDE-p,p'; DDT-p,p'; Delta-BHC; Dicofol; Dieldrin; Endosulfan I; Endosulfan II; Endosulfan Sulfate; Endrin; Endrin Aldehyde; Endrin Ketone; Gamma-BHC; Gamma-Chlordane; Heptachlor; Heptachlor Epoxide; Methoxychlor; Mirex; Permethrin; Trifluralin</t>
  </si>
  <si>
    <t>Acetochlor; Alachlor; Ametryn; Atrazine; Atrazine Desethyl; Azinphos Methyl; Bromacil; Butylate; Chlorpyrifos Ethyl; Chlorpyrifos Methyl; Cyanazine; Demeton; Diazinon; Disulfoton; EPTC; Ethion; Ethoprop; Fenamiphos; Fipronil; Fipronil Sulfide; Fipronil Sulfone; Fonofos; Hexazinone; Malathion; Metalaxyl; Metolachlor; Metribuzin; Mevinphos; Molinate; Norflurazon; Parathion Ethyl; Parathion Methyl; Pendimethalin; Phorate; Prometon; Prometryn; Simazine; Terbufos; Terbuthylazine</t>
  </si>
  <si>
    <t>Pyraclostrobin</t>
  </si>
  <si>
    <t>RUN</t>
  </si>
  <si>
    <t>6/30/17 X</t>
  </si>
  <si>
    <t>X</t>
  </si>
  <si>
    <t>n=2; At least 3 months apart</t>
  </si>
  <si>
    <t>-</t>
  </si>
  <si>
    <t>Pictures</t>
  </si>
  <si>
    <t>6 Annually</t>
  </si>
  <si>
    <t>US, DS, NESW</t>
  </si>
  <si>
    <t>4 Annually</t>
  </si>
  <si>
    <t>NESW</t>
  </si>
  <si>
    <t>Kit Types</t>
  </si>
  <si>
    <t>LIMS ANALYSIS</t>
  </si>
  <si>
    <t>LIMS COMPONENT(s)</t>
  </si>
  <si>
    <t>Parameter(s)</t>
  </si>
  <si>
    <t>Note</t>
  </si>
  <si>
    <t>Field Parameters</t>
  </si>
  <si>
    <t xml:space="preserve">Kit A 
Freshwater
Includes Field Parameters </t>
  </si>
  <si>
    <t>ALKALINITY</t>
  </si>
  <si>
    <t>Total Alkalinity</t>
  </si>
  <si>
    <t>CHLSUITE-W</t>
  </si>
  <si>
    <t>TURBIDITY</t>
  </si>
  <si>
    <t>W-CL-IC</t>
  </si>
  <si>
    <t>W-COLOR</t>
  </si>
  <si>
    <t>Color (True)</t>
  </si>
  <si>
    <t>W-F</t>
  </si>
  <si>
    <t>W-NH3</t>
  </si>
  <si>
    <t>Ammonia-N</t>
  </si>
  <si>
    <t>W-NO2NO3</t>
  </si>
  <si>
    <t>NO2NO3-N</t>
  </si>
  <si>
    <t>W-PO4-F</t>
  </si>
  <si>
    <t>O-Phosphate-P</t>
  </si>
  <si>
    <t>W-S-A-TP</t>
  </si>
  <si>
    <t>Total-P</t>
  </si>
  <si>
    <t>W-SO4-IC</t>
  </si>
  <si>
    <t>W-TDS</t>
  </si>
  <si>
    <t>W-TKN</t>
  </si>
  <si>
    <t>Kjeldahl Nitrogen</t>
  </si>
  <si>
    <t>W-TOC</t>
  </si>
  <si>
    <t>Organic Carbon</t>
  </si>
  <si>
    <t>W-TSS</t>
  </si>
  <si>
    <t>TSS</t>
  </si>
  <si>
    <t xml:space="preserve">Kit B 
Saltwater
Includes Field Parameters </t>
  </si>
  <si>
    <t>Chlorophyll-a Corrected, Chlorophyll-a Uncorrected, Phaeophytin-a</t>
  </si>
  <si>
    <t>Kit C 
Freshwater (Metals)
Includes Kit-A, Field Parameters 
and the adjacent Metal Suites</t>
  </si>
  <si>
    <t>W-ICP</t>
  </si>
  <si>
    <t>Calcium, Chromium, Iron, Magnesium, Nickel, Potassium, Sodium, Zinc</t>
  </si>
  <si>
    <t>W-ICPMS</t>
  </si>
  <si>
    <t>Arsenic, Cadmium, Copper, Lead, Silver</t>
  </si>
  <si>
    <t>Kit D 
Saltwater (Metals)
Includes Kit-B, Field Parameters 
and the adjacent Metal Suites</t>
  </si>
  <si>
    <t>Chromium, Iron, Zinc</t>
  </si>
  <si>
    <t>Arsenic, Cadmium, Copper, Lead, Nickel, Silver</t>
  </si>
  <si>
    <t>Pesticides
Includes Kit C, Field Parameters 
and the adjacent Pesticide Suites</t>
  </si>
  <si>
    <t>W-CARB-AA</t>
  </si>
  <si>
    <t>Carbamates</t>
  </si>
  <si>
    <t>Default List</t>
  </si>
  <si>
    <t>W-CT-CI-R</t>
  </si>
  <si>
    <t>Organochlorine pesticides</t>
  </si>
  <si>
    <t>W-PCL-SQ-R</t>
  </si>
  <si>
    <t>W-PSNP-TQ</t>
  </si>
  <si>
    <t>Organonitrogen and phosphorus pesticides</t>
  </si>
  <si>
    <t>MI-FW-QLDC</t>
  </si>
  <si>
    <t>Macroinvert-FW-Qual-DipnetX20-#Taxa-Rep2, SCI</t>
  </si>
  <si>
    <t xml:space="preserve">Stream Condition Index </t>
  </si>
  <si>
    <t>Tracers
Includes Bacteria Suite</t>
  </si>
  <si>
    <t>Markers
Included Bacteria Suite</t>
  </si>
  <si>
    <t>PCR-FILTER</t>
  </si>
  <si>
    <t>Quantitative Polymerase Chain Reaction (qPCR)</t>
  </si>
  <si>
    <t>LIMS Codes for bacteria samples are lab dependent see the adjacent link for contract lab analysis codes. DEP Central Lab analysis codes are below.</t>
  </si>
  <si>
    <t>https://floridadep.sharepoint.com/dear/biology/overflow/SitePages/Home.aspx</t>
  </si>
  <si>
    <t>Escherichia coli</t>
  </si>
  <si>
    <t>Enterococci, Fecal Coliform</t>
  </si>
  <si>
    <t>Bacteria - Class 3M Suite</t>
  </si>
  <si>
    <t xml:space="preserve">Enterococci                        </t>
  </si>
  <si>
    <t>DEP LAB, TALLAHASSEE Bacteria Analysis Codes</t>
  </si>
  <si>
    <t>ENT-24-QT</t>
  </si>
  <si>
    <t>ECOLI-18QT</t>
  </si>
  <si>
    <t>ROC Notes</t>
  </si>
  <si>
    <t>Dissolved Oxygen; pH; Salinity; Sample Depth; Secchi Depth; Specific Conductivity; Temperature, Total Depth</t>
  </si>
  <si>
    <t>With All Samples</t>
  </si>
  <si>
    <t>Only of specifically requested</t>
  </si>
  <si>
    <t>PCR-BACR</t>
  </si>
  <si>
    <t>PCR-GFD</t>
  </si>
  <si>
    <t>PCR-GULL2</t>
  </si>
  <si>
    <t>PCR-HF183</t>
  </si>
  <si>
    <t>Samples filtered and held for qPCR analysis</t>
  </si>
  <si>
    <t>Bird specific Helicobacter GFD genetic marker</t>
  </si>
  <si>
    <t>Costal bird specific Catellicoccus marimammalium Gull2 genetic marker</t>
  </si>
  <si>
    <t>Ruminant specific Bacteroidetes BacR genetic marker</t>
  </si>
  <si>
    <t>Human specific HF183 Bacteroides genetic marker</t>
  </si>
  <si>
    <t>n=5, Weeks=5, Quarters=3</t>
  </si>
  <si>
    <t>Sample Before June 30</t>
  </si>
  <si>
    <t>ENRE12</t>
  </si>
  <si>
    <t>BUCK CREEK</t>
  </si>
  <si>
    <t>2068</t>
  </si>
  <si>
    <t>n=5, Weeks=5, Seasons =2</t>
  </si>
  <si>
    <t>Kit with Sond Pickup</t>
  </si>
  <si>
    <t>20 Days, 5 Weeks</t>
  </si>
  <si>
    <t>OYSTER CREEK</t>
  </si>
  <si>
    <t>2067</t>
  </si>
  <si>
    <t>Collier,Lee</t>
  </si>
  <si>
    <t>ENRD10</t>
  </si>
  <si>
    <t>BILLY CREEK</t>
  </si>
  <si>
    <t>3240J</t>
  </si>
  <si>
    <t>Removed</t>
  </si>
  <si>
    <t>x</t>
  </si>
  <si>
    <t>removed by Curtis 1/17</t>
  </si>
  <si>
    <t>Removed: KOD 3/23</t>
  </si>
  <si>
    <t>unsamplable : 01/31, 02/15, 04/3</t>
  </si>
  <si>
    <t>Molecular</t>
  </si>
  <si>
    <t>Metals</t>
  </si>
  <si>
    <t>PCR-BacR</t>
  </si>
  <si>
    <t>W-E8321-DI</t>
  </si>
  <si>
    <t>W-E8321-MS</t>
  </si>
  <si>
    <t>Acetaminophen, miscellaneous medications and pesticides</t>
  </si>
  <si>
    <t>04/12 sample qualified--late cooler</t>
  </si>
  <si>
    <t>E.coli analyzed Feb 18. CM</t>
  </si>
  <si>
    <t>1953</t>
  </si>
  <si>
    <t>HUDSON BAYOU TIDAL</t>
  </si>
  <si>
    <t>Collier County; dry 04/18</t>
  </si>
  <si>
    <t>n=4</t>
  </si>
  <si>
    <t>Back on, CM 5/2/18. Removed : KOD 3/23</t>
  </si>
  <si>
    <t>n=3</t>
  </si>
  <si>
    <t>Back on CM 5/3/18. Removed: KOD 3/23</t>
  </si>
  <si>
    <t>Removed: Swamp; CM, MD 6/18/18</t>
  </si>
  <si>
    <t>Sufficient LVS Data. Only Collect with a SCI</t>
  </si>
  <si>
    <t>Sufficient RPS Data. Only Collect with a SCI</t>
  </si>
  <si>
    <t xml:space="preserve">Disconnected and rarely flows, can be tidally influenced. </t>
  </si>
  <si>
    <t xml:space="preserve">Collier County </t>
  </si>
  <si>
    <t>Pic</t>
  </si>
  <si>
    <t>dry 04/30--unsamplable , No Flow 2/22</t>
  </si>
  <si>
    <t>bacteria qualified by Benchmark 07/18</t>
  </si>
  <si>
    <t>Resample - Chlorophyll Qualified, 3/28/2018</t>
  </si>
  <si>
    <t>Resample - Chlorophyll Qualified, 5/14/2018</t>
  </si>
  <si>
    <t>Resample - Chlorophyll Qualified 6/5/2018</t>
  </si>
  <si>
    <t>Bio unlikely, Dry, pooled: MD, CM 5/18/2018</t>
  </si>
  <si>
    <t>E.coli collected 5//9</t>
  </si>
  <si>
    <t>E.coli colelcted 5/9</t>
  </si>
  <si>
    <t>Sucralose, Endonthall, Acesulfame K, Glyphosate and Degraddes</t>
  </si>
  <si>
    <t>AMPA; Endonthall; Glufosinate; Glyphosate; Sucralose; Acesulfame-potassium</t>
  </si>
  <si>
    <t>Acetaminophen; Bentazon; Carbamazepine; 2,4-D; Diuron; Fenuron; Fluridone; Hydrocodone; Ibuprofen; Imazapyr; Imidacloprid; Linuron; MCPP; Naproxen; Primidone; Pyraclostrobin; Triclopyr</t>
  </si>
  <si>
    <t>Sucralose, Acesulfame K</t>
  </si>
  <si>
    <t>Sucralose; Acesulfame-potassium</t>
  </si>
  <si>
    <t>Personal care products and pesticides</t>
  </si>
  <si>
    <t>FCOLI-MF, ENT-24QT</t>
  </si>
  <si>
    <t>Fecal Coliforms, Enterococci</t>
  </si>
  <si>
    <t>Bacteria - Freshwater Suite</t>
  </si>
  <si>
    <t>n=5, Weeks=4, Seasons=2</t>
  </si>
  <si>
    <t>Removed, CM</t>
  </si>
  <si>
    <t>DRY - 03/08/2018</t>
  </si>
  <si>
    <t>03/06 dry; 04/12 sample qualified--late cooler</t>
  </si>
  <si>
    <t>Resample: Nutrients "Y" qualifed 6/13. CM</t>
  </si>
  <si>
    <t>unsamplable : 02/15</t>
  </si>
  <si>
    <t>unsamplable : 02/15; Resample - Chlorophyll Qualified 6/5/2018</t>
  </si>
  <si>
    <t>HA Scores : 50 (06/18/2018), 49 (09/20/2018)</t>
  </si>
  <si>
    <t>HA Scores : 71 (10/18/2018), 55 (04/16/2018)</t>
  </si>
  <si>
    <t>HA Score : 51 (08/28/2018)</t>
  </si>
  <si>
    <t>HA Scores : 49 (06/19/2018), 55 (10/01/2018)</t>
  </si>
  <si>
    <t>removed 03/23</t>
  </si>
  <si>
    <t>Resample - 8/21 Smaple(s) with fatal qualifiers. CM</t>
  </si>
  <si>
    <t>Resample - 9/10 Sample(s) with fatal qualifiers. CM</t>
  </si>
  <si>
    <t>A:\Projects and Data\SMP\SAMPLING\SMP 2018\Remaining SMP 2018 bio.xlsx</t>
  </si>
  <si>
    <t>Total 
- Biology</t>
  </si>
  <si>
    <t>SCI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</si>
</sst>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"/>
    <numFmt numFmtId="165" formatCode="0.0%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b/>
      <sz val="8"/>
      <color theme="1"/>
      <name val="Cambria"/>
      <family val="1"/>
    </font>
    <font>
      <b/>
      <sz val="10"/>
      <color theme="1"/>
      <name val="Cambria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</font>
    <font>
      <strike/>
      <sz val="8"/>
      <name val="Calibri"/>
      <family val="2"/>
    </font>
    <font>
      <strike/>
      <sz val="8"/>
      <color rgb="FF000000"/>
      <name val="Calibri"/>
      <family val="2"/>
    </font>
    <font>
      <strike/>
      <sz val="9"/>
      <color rgb="FF000000"/>
      <name val="Calibri"/>
      <family val="2"/>
    </font>
    <font>
      <sz val="11"/>
      <color rgb="FFFF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auto="1"/>
      </left>
      <right/>
      <top style="medium">
        <color theme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321">
    <xf numFmtId="0" fontId="0" fillId="0" borderId="0" xfId="0"/>
    <xf numFmtId="0" fontId="0" fillId="0" borderId="0" xfId="0" applyProtection="1"/>
    <xf numFmtId="0" fontId="0" fillId="0" borderId="0" xfId="0" applyProtection="1">
      <protection locked="0"/>
    </xf>
    <xf numFmtId="0" fontId="13" fillId="9" borderId="62" xfId="0" applyFont="1" applyFill="1" applyBorder="1" applyAlignment="1" applyProtection="1">
      <alignment horizontal="center" vertical="center" wrapText="1"/>
    </xf>
    <xf numFmtId="0" fontId="12" fillId="9" borderId="47" xfId="0" applyFont="1" applyFill="1" applyBorder="1" applyAlignment="1" applyProtection="1">
      <alignment horizontal="center" vertical="center" wrapText="1"/>
    </xf>
    <xf numFmtId="0" fontId="12" fillId="9" borderId="63" xfId="0" applyFont="1" applyFill="1" applyBorder="1" applyAlignment="1" applyProtection="1">
      <alignment horizontal="center" vertical="center"/>
    </xf>
    <xf numFmtId="0" fontId="12" fillId="9" borderId="31" xfId="0" applyFont="1" applyFill="1" applyBorder="1" applyAlignment="1" applyProtection="1">
      <alignment horizontal="center" vertical="center" wrapText="1"/>
    </xf>
    <xf numFmtId="0" fontId="1" fillId="10" borderId="64" xfId="0" applyFont="1" applyFill="1" applyBorder="1" applyAlignment="1" applyProtection="1">
      <alignment horizontal="center" vertical="center"/>
    </xf>
    <xf numFmtId="0" fontId="0" fillId="10" borderId="50" xfId="0" applyFill="1" applyBorder="1" applyAlignment="1" applyProtection="1">
      <alignment horizontal="center" vertical="center"/>
    </xf>
    <xf numFmtId="9" fontId="0" fillId="10" borderId="65" xfId="0" applyNumberFormat="1" applyFill="1" applyBorder="1" applyAlignment="1" applyProtection="1">
      <alignment horizontal="center" vertical="center"/>
    </xf>
    <xf numFmtId="0" fontId="0" fillId="11" borderId="40" xfId="0" applyFill="1" applyBorder="1" applyAlignment="1" applyProtection="1">
      <alignment horizontal="right"/>
    </xf>
    <xf numFmtId="0" fontId="0" fillId="11" borderId="36" xfId="0" applyFill="1" applyBorder="1" applyAlignment="1" applyProtection="1">
      <alignment horizontal="center"/>
    </xf>
    <xf numFmtId="9" fontId="0" fillId="11" borderId="67" xfId="1" applyFont="1" applyFill="1" applyBorder="1" applyAlignment="1" applyProtection="1">
      <alignment horizontal="center"/>
    </xf>
    <xf numFmtId="9" fontId="0" fillId="11" borderId="37" xfId="1" applyFont="1" applyFill="1" applyBorder="1" applyAlignment="1" applyProtection="1">
      <alignment horizontal="center"/>
    </xf>
    <xf numFmtId="0" fontId="0" fillId="0" borderId="69" xfId="0" applyBorder="1" applyProtection="1"/>
    <xf numFmtId="0" fontId="0" fillId="11" borderId="42" xfId="0" applyFill="1" applyBorder="1" applyAlignment="1" applyProtection="1">
      <alignment horizontal="right"/>
    </xf>
    <xf numFmtId="9" fontId="0" fillId="11" borderId="41" xfId="1" applyFont="1" applyFill="1" applyBorder="1" applyAlignment="1" applyProtection="1">
      <alignment horizontal="center"/>
    </xf>
    <xf numFmtId="0" fontId="12" fillId="9" borderId="70" xfId="0" applyFont="1" applyFill="1" applyBorder="1" applyAlignment="1" applyProtection="1">
      <alignment horizontal="center" vertical="center" wrapText="1"/>
    </xf>
    <xf numFmtId="0" fontId="12" fillId="9" borderId="39" xfId="0" applyFont="1" applyFill="1" applyBorder="1" applyAlignment="1" applyProtection="1">
      <alignment horizontal="center" vertical="center" wrapText="1"/>
    </xf>
    <xf numFmtId="0" fontId="1" fillId="5" borderId="7" xfId="0" applyFont="1" applyFill="1" applyBorder="1" applyAlignment="1" applyProtection="1">
      <alignment horizontal="center" vertical="center"/>
    </xf>
    <xf numFmtId="0" fontId="0" fillId="5" borderId="36" xfId="0" applyFill="1" applyBorder="1" applyAlignment="1" applyProtection="1">
      <alignment horizontal="center"/>
    </xf>
    <xf numFmtId="9" fontId="0" fillId="5" borderId="9" xfId="1" applyFont="1" applyFill="1" applyBorder="1" applyAlignment="1" applyProtection="1">
      <alignment horizontal="center"/>
    </xf>
    <xf numFmtId="165" fontId="12" fillId="0" borderId="48" xfId="0" applyNumberFormat="1" applyFont="1" applyFill="1" applyBorder="1" applyAlignment="1" applyProtection="1">
      <alignment horizontal="center" vertical="center" wrapText="1"/>
    </xf>
    <xf numFmtId="0" fontId="0" fillId="12" borderId="71" xfId="0" applyFill="1" applyBorder="1" applyAlignment="1" applyProtection="1">
      <alignment horizontal="right" wrapText="1"/>
    </xf>
    <xf numFmtId="0" fontId="0" fillId="12" borderId="35" xfId="0" applyFill="1" applyBorder="1" applyAlignment="1" applyProtection="1">
      <alignment horizontal="center"/>
    </xf>
    <xf numFmtId="9" fontId="0" fillId="12" borderId="37" xfId="1" applyFont="1" applyFill="1" applyBorder="1" applyAlignment="1" applyProtection="1">
      <alignment horizontal="center"/>
    </xf>
    <xf numFmtId="0" fontId="0" fillId="12" borderId="71" xfId="0" applyFill="1" applyBorder="1" applyAlignment="1" applyProtection="1">
      <alignment horizontal="right"/>
    </xf>
    <xf numFmtId="9" fontId="0" fillId="12" borderId="9" xfId="1" applyFont="1" applyFill="1" applyBorder="1" applyAlignment="1" applyProtection="1">
      <alignment horizontal="center"/>
    </xf>
    <xf numFmtId="0" fontId="0" fillId="13" borderId="32" xfId="0" applyFill="1" applyBorder="1" applyAlignment="1" applyProtection="1">
      <alignment horizontal="center" vertical="center"/>
    </xf>
    <xf numFmtId="9" fontId="0" fillId="13" borderId="49" xfId="1" applyFont="1" applyFill="1" applyBorder="1" applyAlignment="1" applyProtection="1">
      <alignment horizontal="center" vertical="center"/>
    </xf>
    <xf numFmtId="0" fontId="1" fillId="14" borderId="71" xfId="0" applyFont="1" applyFill="1" applyBorder="1" applyAlignment="1" applyProtection="1">
      <alignment horizontal="center" vertical="center"/>
    </xf>
    <xf numFmtId="0" fontId="0" fillId="14" borderId="36" xfId="0" applyFill="1" applyBorder="1" applyAlignment="1" applyProtection="1">
      <alignment horizontal="center"/>
    </xf>
    <xf numFmtId="9" fontId="0" fillId="14" borderId="72" xfId="1" applyFont="1" applyFill="1" applyBorder="1" applyAlignment="1" applyProtection="1">
      <alignment horizontal="center"/>
    </xf>
    <xf numFmtId="0" fontId="0" fillId="7" borderId="71" xfId="0" applyFill="1" applyBorder="1" applyAlignment="1" applyProtection="1">
      <alignment horizontal="right"/>
    </xf>
    <xf numFmtId="0" fontId="0" fillId="7" borderId="36" xfId="0" applyFill="1" applyBorder="1" applyAlignment="1" applyProtection="1">
      <alignment horizontal="center"/>
    </xf>
    <xf numFmtId="9" fontId="0" fillId="7" borderId="72" xfId="1" applyFont="1" applyFill="1" applyBorder="1" applyAlignment="1" applyProtection="1">
      <alignment horizontal="center"/>
    </xf>
    <xf numFmtId="0" fontId="0" fillId="7" borderId="73" xfId="0" applyFill="1" applyBorder="1" applyAlignment="1" applyProtection="1">
      <alignment horizontal="right"/>
    </xf>
    <xf numFmtId="0" fontId="0" fillId="7" borderId="74" xfId="0" applyFill="1" applyBorder="1" applyAlignment="1" applyProtection="1">
      <alignment horizontal="center"/>
    </xf>
    <xf numFmtId="9" fontId="0" fillId="7" borderId="75" xfId="1" applyFont="1" applyFill="1" applyBorder="1" applyAlignment="1" applyProtection="1">
      <alignment horizontal="center"/>
    </xf>
    <xf numFmtId="0" fontId="0" fillId="0" borderId="0" xfId="0" applyFill="1" applyProtection="1"/>
    <xf numFmtId="0" fontId="0" fillId="0" borderId="0" xfId="0" applyFill="1" applyBorder="1" applyAlignment="1" applyProtection="1">
      <alignment horizontal="right"/>
    </xf>
    <xf numFmtId="0" fontId="0" fillId="0" borderId="0" xfId="0" applyFill="1" applyBorder="1" applyAlignment="1" applyProtection="1">
      <alignment horizontal="center"/>
    </xf>
    <xf numFmtId="9" fontId="0" fillId="0" borderId="0" xfId="1" applyFont="1" applyFill="1" applyBorder="1" applyAlignment="1" applyProtection="1">
      <alignment horizontal="center"/>
    </xf>
    <xf numFmtId="0" fontId="12" fillId="9" borderId="47" xfId="0" applyFont="1" applyFill="1" applyBorder="1" applyAlignment="1" applyProtection="1">
      <alignment horizontal="center" vertical="center"/>
    </xf>
    <xf numFmtId="0" fontId="12" fillId="9" borderId="76" xfId="0" applyFont="1" applyFill="1" applyBorder="1" applyAlignment="1" applyProtection="1">
      <alignment horizontal="center" vertical="center" wrapText="1"/>
    </xf>
    <xf numFmtId="9" fontId="0" fillId="10" borderId="77" xfId="0" applyNumberFormat="1" applyFill="1" applyBorder="1" applyAlignment="1" applyProtection="1">
      <alignment horizontal="center" vertical="center"/>
    </xf>
    <xf numFmtId="0" fontId="0" fillId="11" borderId="36" xfId="0" applyFill="1" applyBorder="1" applyAlignment="1" applyProtection="1">
      <alignment horizontal="center" vertical="center"/>
    </xf>
    <xf numFmtId="9" fontId="0" fillId="11" borderId="8" xfId="1" applyFont="1" applyFill="1" applyBorder="1" applyAlignment="1" applyProtection="1">
      <alignment horizontal="center" vertical="center"/>
    </xf>
    <xf numFmtId="9" fontId="0" fillId="11" borderId="37" xfId="1" applyFont="1" applyFill="1" applyBorder="1" applyAlignment="1" applyProtection="1">
      <alignment horizontal="center" vertical="center"/>
    </xf>
    <xf numFmtId="9" fontId="0" fillId="11" borderId="41" xfId="1" applyFont="1" applyFill="1" applyBorder="1" applyAlignment="1" applyProtection="1">
      <alignment horizontal="center" vertical="center"/>
    </xf>
    <xf numFmtId="0" fontId="0" fillId="5" borderId="36" xfId="0" applyFill="1" applyBorder="1" applyAlignment="1" applyProtection="1">
      <alignment horizontal="center" vertical="center"/>
    </xf>
    <xf numFmtId="9" fontId="0" fillId="5" borderId="9" xfId="1" applyFont="1" applyFill="1" applyBorder="1" applyAlignment="1" applyProtection="1">
      <alignment horizontal="center" vertical="center"/>
    </xf>
    <xf numFmtId="165" fontId="12" fillId="0" borderId="30" xfId="0" applyNumberFormat="1" applyFont="1" applyFill="1" applyBorder="1" applyAlignment="1" applyProtection="1">
      <alignment horizontal="center" vertical="center" wrapText="1"/>
    </xf>
    <xf numFmtId="0" fontId="0" fillId="12" borderId="35" xfId="0" applyFill="1" applyBorder="1" applyAlignment="1" applyProtection="1">
      <alignment horizontal="center" vertical="center"/>
    </xf>
    <xf numFmtId="9" fontId="0" fillId="12" borderId="37" xfId="1" applyFont="1" applyFill="1" applyBorder="1" applyAlignment="1" applyProtection="1">
      <alignment horizontal="center" vertical="center"/>
    </xf>
    <xf numFmtId="9" fontId="0" fillId="12" borderId="9" xfId="1" applyFont="1" applyFill="1" applyBorder="1" applyAlignment="1" applyProtection="1">
      <alignment horizontal="center" vertical="center"/>
    </xf>
    <xf numFmtId="0" fontId="0" fillId="14" borderId="36" xfId="0" applyFill="1" applyBorder="1" applyAlignment="1" applyProtection="1">
      <alignment horizontal="center" vertical="center"/>
    </xf>
    <xf numFmtId="9" fontId="0" fillId="14" borderId="72" xfId="1" applyFont="1" applyFill="1" applyBorder="1" applyAlignment="1" applyProtection="1">
      <alignment horizontal="center" vertical="center"/>
    </xf>
    <xf numFmtId="0" fontId="0" fillId="7" borderId="36" xfId="0" applyFill="1" applyBorder="1" applyAlignment="1" applyProtection="1">
      <alignment horizontal="center" vertical="center"/>
    </xf>
    <xf numFmtId="9" fontId="0" fillId="7" borderId="72" xfId="1" applyFont="1" applyFill="1" applyBorder="1" applyAlignment="1" applyProtection="1">
      <alignment horizontal="center" vertical="center"/>
    </xf>
    <xf numFmtId="0" fontId="0" fillId="7" borderId="74" xfId="0" applyFill="1" applyBorder="1" applyAlignment="1" applyProtection="1">
      <alignment horizontal="center" vertical="center"/>
    </xf>
    <xf numFmtId="9" fontId="0" fillId="7" borderId="75" xfId="1" applyFont="1" applyFill="1" applyBorder="1" applyAlignment="1" applyProtection="1">
      <alignment horizontal="center" vertical="center"/>
    </xf>
    <xf numFmtId="0" fontId="14" fillId="15" borderId="56" xfId="0" applyFont="1" applyFill="1" applyBorder="1" applyAlignment="1" applyProtection="1">
      <alignment horizontal="center"/>
      <protection locked="0"/>
    </xf>
    <xf numFmtId="0" fontId="14" fillId="15" borderId="11" xfId="0" applyFont="1" applyFill="1" applyBorder="1" applyAlignment="1" applyProtection="1">
      <alignment horizontal="center"/>
      <protection locked="0"/>
    </xf>
    <xf numFmtId="0" fontId="14" fillId="15" borderId="12" xfId="0" applyFont="1" applyFill="1" applyBorder="1" applyAlignment="1" applyProtection="1">
      <alignment horizontal="center"/>
      <protection locked="0"/>
    </xf>
    <xf numFmtId="0" fontId="0" fillId="0" borderId="80" xfId="0" applyBorder="1" applyProtection="1">
      <protection locked="0"/>
    </xf>
    <xf numFmtId="0" fontId="0" fillId="0" borderId="58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37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44" xfId="0" applyBorder="1" applyProtection="1">
      <protection locked="0"/>
    </xf>
    <xf numFmtId="0" fontId="0" fillId="0" borderId="17" xfId="0" applyBorder="1" applyProtection="1">
      <protection locked="0"/>
    </xf>
    <xf numFmtId="0" fontId="15" fillId="15" borderId="81" xfId="0" applyFont="1" applyFill="1" applyBorder="1" applyAlignment="1" applyProtection="1">
      <alignment horizontal="center" vertical="center"/>
    </xf>
    <xf numFmtId="0" fontId="15" fillId="15" borderId="82" xfId="0" applyFont="1" applyFill="1" applyBorder="1" applyAlignment="1" applyProtection="1">
      <alignment vertical="center" wrapText="1"/>
    </xf>
    <xf numFmtId="0" fontId="15" fillId="12" borderId="82" xfId="0" applyFont="1" applyFill="1" applyBorder="1" applyAlignment="1" applyProtection="1">
      <alignment vertical="center" wrapText="1"/>
    </xf>
    <xf numFmtId="0" fontId="15" fillId="15" borderId="59" xfId="0" applyFont="1" applyFill="1" applyBorder="1" applyAlignment="1" applyProtection="1">
      <alignment vertical="center" wrapText="1"/>
    </xf>
    <xf numFmtId="0" fontId="0" fillId="0" borderId="18" xfId="0" applyBorder="1" applyProtection="1"/>
    <xf numFmtId="0" fontId="3" fillId="0" borderId="40" xfId="0" applyFont="1" applyFill="1" applyBorder="1" applyAlignment="1" applyProtection="1">
      <alignment horizontal="left" wrapText="1"/>
    </xf>
    <xf numFmtId="0" fontId="11" fillId="0" borderId="36" xfId="0" applyFont="1" applyFill="1" applyBorder="1" applyAlignment="1" applyProtection="1">
      <alignment horizontal="center" vertical="center"/>
    </xf>
    <xf numFmtId="1" fontId="11" fillId="0" borderId="36" xfId="0" applyNumberFormat="1" applyFont="1" applyFill="1" applyBorder="1" applyAlignment="1" applyProtection="1">
      <alignment horizontal="center" vertical="center"/>
    </xf>
    <xf numFmtId="9" fontId="11" fillId="0" borderId="36" xfId="1" applyFont="1" applyFill="1" applyBorder="1" applyAlignment="1" applyProtection="1">
      <alignment horizontal="center" vertical="center"/>
    </xf>
    <xf numFmtId="0" fontId="11" fillId="0" borderId="7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0" fillId="0" borderId="79" xfId="0" applyFill="1" applyBorder="1" applyProtection="1"/>
    <xf numFmtId="0" fontId="3" fillId="0" borderId="40" xfId="0" applyFont="1" applyFill="1" applyBorder="1" applyAlignment="1" applyProtection="1">
      <alignment horizontal="left"/>
    </xf>
    <xf numFmtId="0" fontId="11" fillId="0" borderId="4" xfId="0" applyFont="1" applyFill="1" applyBorder="1" applyAlignment="1" applyProtection="1">
      <alignment vertical="center"/>
    </xf>
    <xf numFmtId="0" fontId="11" fillId="0" borderId="83" xfId="0" applyFont="1" applyFill="1" applyBorder="1" applyAlignment="1" applyProtection="1">
      <alignment vertical="center"/>
    </xf>
    <xf numFmtId="0" fontId="0" fillId="0" borderId="84" xfId="0" applyFill="1" applyBorder="1" applyProtection="1"/>
    <xf numFmtId="0" fontId="3" fillId="0" borderId="43" xfId="0" applyFont="1" applyFill="1" applyBorder="1" applyAlignment="1" applyProtection="1">
      <alignment horizontal="left" wrapText="1"/>
    </xf>
    <xf numFmtId="0" fontId="11" fillId="0" borderId="44" xfId="0" applyFont="1" applyFill="1" applyBorder="1" applyAlignment="1" applyProtection="1">
      <alignment horizontal="center" vertical="center"/>
    </xf>
    <xf numFmtId="1" fontId="11" fillId="0" borderId="44" xfId="0" applyNumberFormat="1" applyFont="1" applyFill="1" applyBorder="1" applyAlignment="1" applyProtection="1">
      <alignment horizontal="center" vertical="center"/>
    </xf>
    <xf numFmtId="9" fontId="11" fillId="0" borderId="44" xfId="1" applyFont="1" applyFill="1" applyBorder="1" applyAlignment="1" applyProtection="1">
      <alignment horizontal="center" vertical="center"/>
    </xf>
    <xf numFmtId="0" fontId="11" fillId="0" borderId="61" xfId="0" applyFont="1" applyFill="1" applyBorder="1" applyAlignment="1" applyProtection="1">
      <alignment vertical="center"/>
    </xf>
    <xf numFmtId="0" fontId="11" fillId="0" borderId="60" xfId="0" applyFont="1" applyFill="1" applyBorder="1" applyAlignment="1" applyProtection="1">
      <alignment vertical="center"/>
    </xf>
    <xf numFmtId="0" fontId="0" fillId="0" borderId="85" xfId="0" applyFill="1" applyBorder="1" applyProtection="1"/>
    <xf numFmtId="0" fontId="3" fillId="16" borderId="42" xfId="0" applyFont="1" applyFill="1" applyBorder="1" applyAlignment="1" applyProtection="1">
      <alignment horizontal="left"/>
    </xf>
    <xf numFmtId="0" fontId="11" fillId="16" borderId="33" xfId="0" applyFont="1" applyFill="1" applyBorder="1" applyAlignment="1" applyProtection="1">
      <alignment horizontal="center" vertical="center"/>
    </xf>
    <xf numFmtId="1" fontId="11" fillId="16" borderId="33" xfId="0" applyNumberFormat="1" applyFont="1" applyFill="1" applyBorder="1" applyAlignment="1" applyProtection="1">
      <alignment horizontal="center" vertical="center"/>
    </xf>
    <xf numFmtId="9" fontId="11" fillId="16" borderId="33" xfId="1" applyFont="1" applyFill="1" applyBorder="1" applyAlignment="1" applyProtection="1">
      <alignment horizontal="center" vertical="center"/>
    </xf>
    <xf numFmtId="0" fontId="11" fillId="16" borderId="86" xfId="0" applyFont="1" applyFill="1" applyBorder="1" applyAlignment="1" applyProtection="1">
      <alignment vertical="center"/>
    </xf>
    <xf numFmtId="0" fontId="3" fillId="16" borderId="40" xfId="0" applyFont="1" applyFill="1" applyBorder="1" applyAlignment="1" applyProtection="1">
      <alignment horizontal="left"/>
    </xf>
    <xf numFmtId="0" fontId="11" fillId="16" borderId="36" xfId="0" applyFont="1" applyFill="1" applyBorder="1" applyAlignment="1" applyProtection="1">
      <alignment horizontal="center" vertical="center"/>
    </xf>
    <xf numFmtId="1" fontId="11" fillId="16" borderId="36" xfId="0" applyNumberFormat="1" applyFont="1" applyFill="1" applyBorder="1" applyAlignment="1" applyProtection="1">
      <alignment horizontal="center" vertical="center"/>
    </xf>
    <xf numFmtId="9" fontId="11" fillId="16" borderId="36" xfId="1" applyFont="1" applyFill="1" applyBorder="1" applyAlignment="1" applyProtection="1">
      <alignment horizontal="center" vertical="center"/>
    </xf>
    <xf numFmtId="0" fontId="11" fillId="16" borderId="51" xfId="0" applyFont="1" applyFill="1" applyBorder="1" applyAlignment="1" applyProtection="1">
      <alignment vertical="center"/>
    </xf>
    <xf numFmtId="0" fontId="11" fillId="16" borderId="48" xfId="0" applyFont="1" applyFill="1" applyBorder="1" applyAlignment="1" applyProtection="1">
      <alignment vertical="center"/>
    </xf>
    <xf numFmtId="0" fontId="11" fillId="16" borderId="52" xfId="0" applyFont="1" applyFill="1" applyBorder="1" applyAlignment="1" applyProtection="1">
      <alignment vertical="center"/>
    </xf>
    <xf numFmtId="0" fontId="11" fillId="16" borderId="87" xfId="0" applyFont="1" applyFill="1" applyBorder="1" applyAlignment="1" applyProtection="1">
      <alignment vertical="center"/>
    </xf>
    <xf numFmtId="0" fontId="3" fillId="16" borderId="43" xfId="0" applyFont="1" applyFill="1" applyBorder="1" applyAlignment="1" applyProtection="1">
      <alignment horizontal="left"/>
    </xf>
    <xf numFmtId="0" fontId="11" fillId="16" borderId="44" xfId="0" applyFont="1" applyFill="1" applyBorder="1" applyAlignment="1" applyProtection="1">
      <alignment horizontal="center" vertical="center"/>
    </xf>
    <xf numFmtId="1" fontId="11" fillId="16" borderId="44" xfId="0" applyNumberFormat="1" applyFont="1" applyFill="1" applyBorder="1" applyAlignment="1" applyProtection="1">
      <alignment horizontal="center" vertical="center"/>
    </xf>
    <xf numFmtId="9" fontId="11" fillId="16" borderId="44" xfId="1" applyFont="1" applyFill="1" applyBorder="1" applyAlignment="1" applyProtection="1">
      <alignment horizontal="center" vertical="center"/>
    </xf>
    <xf numFmtId="0" fontId="11" fillId="16" borderId="39" xfId="0" applyFont="1" applyFill="1" applyBorder="1" applyAlignment="1" applyProtection="1">
      <alignment vertical="center"/>
    </xf>
    <xf numFmtId="0" fontId="3" fillId="0" borderId="42" xfId="0" applyFont="1" applyFill="1" applyBorder="1" applyAlignment="1" applyProtection="1">
      <alignment horizontal="left"/>
    </xf>
    <xf numFmtId="0" fontId="11" fillId="0" borderId="33" xfId="0" applyFont="1" applyFill="1" applyBorder="1" applyAlignment="1" applyProtection="1">
      <alignment horizontal="center" vertical="center"/>
    </xf>
    <xf numFmtId="1" fontId="11" fillId="0" borderId="33" xfId="0" applyNumberFormat="1" applyFont="1" applyFill="1" applyBorder="1" applyAlignment="1" applyProtection="1">
      <alignment horizontal="center" vertical="center"/>
    </xf>
    <xf numFmtId="9" fontId="11" fillId="0" borderId="33" xfId="1" applyFont="1" applyFill="1" applyBorder="1" applyAlignment="1" applyProtection="1">
      <alignment horizontal="center" vertical="center"/>
    </xf>
    <xf numFmtId="0" fontId="11" fillId="0" borderId="86" xfId="0" applyFont="1" applyFill="1" applyBorder="1" applyAlignment="1" applyProtection="1">
      <alignment vertical="center"/>
    </xf>
    <xf numFmtId="0" fontId="11" fillId="0" borderId="87" xfId="0" applyFont="1" applyFill="1" applyBorder="1" applyAlignment="1" applyProtection="1">
      <alignment vertical="center"/>
    </xf>
    <xf numFmtId="0" fontId="3" fillId="0" borderId="43" xfId="0" applyFont="1" applyFill="1" applyBorder="1" applyAlignment="1" applyProtection="1">
      <alignment horizontal="left"/>
    </xf>
    <xf numFmtId="0" fontId="11" fillId="0" borderId="39" xfId="0" applyFont="1" applyFill="1" applyBorder="1" applyAlignment="1" applyProtection="1">
      <alignment vertical="center"/>
    </xf>
    <xf numFmtId="0" fontId="0" fillId="0" borderId="4" xfId="0" applyBorder="1" applyProtection="1"/>
    <xf numFmtId="0" fontId="3" fillId="16" borderId="46" xfId="0" applyFont="1" applyFill="1" applyBorder="1" applyAlignment="1" applyProtection="1">
      <alignment horizontal="left"/>
    </xf>
    <xf numFmtId="0" fontId="11" fillId="16" borderId="45" xfId="0" applyFont="1" applyFill="1" applyBorder="1" applyAlignment="1" applyProtection="1">
      <alignment horizontal="center" vertical="center"/>
    </xf>
    <xf numFmtId="1" fontId="11" fillId="16" borderId="45" xfId="0" applyNumberFormat="1" applyFont="1" applyFill="1" applyBorder="1" applyAlignment="1" applyProtection="1">
      <alignment horizontal="center" vertical="center"/>
    </xf>
    <xf numFmtId="9" fontId="11" fillId="16" borderId="55" xfId="1" applyFont="1" applyFill="1" applyBorder="1" applyAlignment="1" applyProtection="1">
      <alignment horizontal="center" vertical="center"/>
    </xf>
    <xf numFmtId="0" fontId="0" fillId="0" borderId="86" xfId="0" applyFill="1" applyBorder="1" applyProtection="1"/>
    <xf numFmtId="0" fontId="0" fillId="0" borderId="51" xfId="0" applyFill="1" applyBorder="1" applyProtection="1"/>
    <xf numFmtId="0" fontId="0" fillId="0" borderId="48" xfId="0" applyFill="1" applyBorder="1" applyProtection="1"/>
    <xf numFmtId="0" fontId="11" fillId="0" borderId="48" xfId="0" applyFont="1" applyFill="1" applyBorder="1" applyAlignment="1" applyProtection="1">
      <alignment vertical="center"/>
    </xf>
    <xf numFmtId="0" fontId="11" fillId="0" borderId="51" xfId="0" applyFont="1" applyFill="1" applyBorder="1" applyAlignment="1" applyProtection="1">
      <alignment vertical="center"/>
    </xf>
    <xf numFmtId="0" fontId="0" fillId="0" borderId="52" xfId="0" applyFill="1" applyBorder="1" applyProtection="1"/>
    <xf numFmtId="0" fontId="3" fillId="16" borderId="42" xfId="0" applyFont="1" applyFill="1" applyBorder="1" applyAlignment="1" applyProtection="1">
      <alignment horizontal="left" wrapText="1"/>
    </xf>
    <xf numFmtId="0" fontId="3" fillId="16" borderId="40" xfId="0" applyFont="1" applyFill="1" applyBorder="1" applyAlignment="1" applyProtection="1">
      <alignment horizontal="left" wrapText="1"/>
    </xf>
    <xf numFmtId="0" fontId="3" fillId="16" borderId="43" xfId="0" applyFont="1" applyFill="1" applyBorder="1" applyAlignment="1" applyProtection="1">
      <alignment horizontal="left" wrapText="1"/>
    </xf>
    <xf numFmtId="0" fontId="11" fillId="16" borderId="53" xfId="0" applyFont="1" applyFill="1" applyBorder="1" applyAlignment="1" applyProtection="1">
      <alignment vertical="center"/>
    </xf>
    <xf numFmtId="0" fontId="0" fillId="0" borderId="0" xfId="0" applyBorder="1" applyProtection="1"/>
    <xf numFmtId="0" fontId="0" fillId="0" borderId="0" xfId="0" applyNumberFormat="1" applyProtection="1"/>
    <xf numFmtId="14" fontId="0" fillId="0" borderId="0" xfId="0" applyNumberFormat="1" applyProtection="1"/>
    <xf numFmtId="0" fontId="0" fillId="0" borderId="0" xfId="0" applyFill="1" applyBorder="1" applyAlignment="1" applyProtection="1">
      <alignment horizontal="center" vertical="center"/>
    </xf>
    <xf numFmtId="9" fontId="0" fillId="0" borderId="0" xfId="1" applyFont="1" applyFill="1" applyBorder="1" applyAlignment="1" applyProtection="1">
      <alignment horizontal="center" vertical="center"/>
    </xf>
    <xf numFmtId="0" fontId="17" fillId="17" borderId="30" xfId="0" applyFont="1" applyFill="1" applyBorder="1" applyAlignment="1">
      <alignment horizontal="left" vertical="center" wrapText="1"/>
    </xf>
    <xf numFmtId="0" fontId="17" fillId="17" borderId="88" xfId="0" applyFont="1" applyFill="1" applyBorder="1" applyAlignment="1">
      <alignment horizontal="center" vertical="center" wrapText="1"/>
    </xf>
    <xf numFmtId="0" fontId="18" fillId="0" borderId="30" xfId="0" applyFont="1" applyFill="1" applyBorder="1" applyAlignment="1">
      <alignment horizontal="left" vertical="center" wrapText="1"/>
    </xf>
    <xf numFmtId="0" fontId="19" fillId="0" borderId="89" xfId="0" applyFont="1" applyFill="1" applyBorder="1" applyAlignment="1">
      <alignment horizontal="left" vertical="center" wrapText="1"/>
    </xf>
    <xf numFmtId="0" fontId="19" fillId="0" borderId="45" xfId="0" applyFont="1" applyFill="1" applyBorder="1" applyAlignment="1">
      <alignment horizontal="left" vertical="center" wrapText="1"/>
    </xf>
    <xf numFmtId="0" fontId="19" fillId="0" borderId="55" xfId="0" applyFont="1" applyFill="1" applyBorder="1" applyAlignment="1">
      <alignment horizontal="left" vertical="center" wrapText="1"/>
    </xf>
    <xf numFmtId="0" fontId="19" fillId="18" borderId="32" xfId="0" applyFont="1" applyFill="1" applyBorder="1" applyAlignment="1">
      <alignment horizontal="left" vertical="center" wrapText="1"/>
    </xf>
    <xf numFmtId="0" fontId="19" fillId="18" borderId="33" xfId="0" applyFont="1" applyFill="1" applyBorder="1" applyAlignment="1">
      <alignment horizontal="left" vertical="center" wrapText="1"/>
    </xf>
    <xf numFmtId="0" fontId="19" fillId="18" borderId="41" xfId="0" applyFont="1" applyFill="1" applyBorder="1" applyAlignment="1">
      <alignment horizontal="left" vertical="center" wrapText="1"/>
    </xf>
    <xf numFmtId="0" fontId="19" fillId="18" borderId="35" xfId="0" applyFont="1" applyFill="1" applyBorder="1" applyAlignment="1">
      <alignment horizontal="left" vertical="center" wrapText="1"/>
    </xf>
    <xf numFmtId="0" fontId="19" fillId="18" borderId="36" xfId="0" applyFont="1" applyFill="1" applyBorder="1" applyAlignment="1">
      <alignment horizontal="left" vertical="center" wrapText="1"/>
    </xf>
    <xf numFmtId="0" fontId="19" fillId="18" borderId="37" xfId="0" applyFont="1" applyFill="1" applyBorder="1" applyAlignment="1">
      <alignment horizontal="left" vertical="center" wrapText="1"/>
    </xf>
    <xf numFmtId="0" fontId="19" fillId="18" borderId="54" xfId="0" applyFont="1" applyFill="1" applyBorder="1" applyAlignment="1">
      <alignment horizontal="left" vertical="center" wrapText="1"/>
    </xf>
    <xf numFmtId="0" fontId="19" fillId="18" borderId="44" xfId="0" applyFont="1" applyFill="1" applyBorder="1" applyAlignment="1">
      <alignment horizontal="left" vertical="center" wrapText="1"/>
    </xf>
    <xf numFmtId="0" fontId="19" fillId="18" borderId="17" xfId="0" applyFont="1" applyFill="1" applyBorder="1" applyAlignment="1">
      <alignment horizontal="left" vertical="center" wrapText="1"/>
    </xf>
    <xf numFmtId="0" fontId="19" fillId="0" borderId="32" xfId="0" applyFont="1" applyFill="1" applyBorder="1" applyAlignment="1">
      <alignment horizontal="left" vertical="center" wrapText="1"/>
    </xf>
    <xf numFmtId="0" fontId="19" fillId="0" borderId="33" xfId="0" applyFont="1" applyFill="1" applyBorder="1" applyAlignment="1">
      <alignment horizontal="left" vertical="center" wrapText="1"/>
    </xf>
    <xf numFmtId="0" fontId="19" fillId="0" borderId="41" xfId="0" applyFont="1" applyFill="1" applyBorder="1" applyAlignment="1">
      <alignment horizontal="left" vertical="center" wrapText="1"/>
    </xf>
    <xf numFmtId="0" fontId="19" fillId="0" borderId="35" xfId="0" applyFont="1" applyFill="1" applyBorder="1" applyAlignment="1">
      <alignment horizontal="left" vertical="center" wrapText="1"/>
    </xf>
    <xf numFmtId="0" fontId="19" fillId="0" borderId="36" xfId="0" applyFont="1" applyFill="1" applyBorder="1" applyAlignment="1">
      <alignment horizontal="left" vertical="center" wrapText="1"/>
    </xf>
    <xf numFmtId="0" fontId="19" fillId="0" borderId="37" xfId="0" applyFont="1" applyFill="1" applyBorder="1" applyAlignment="1">
      <alignment horizontal="left" vertical="center" wrapText="1"/>
    </xf>
    <xf numFmtId="0" fontId="19" fillId="0" borderId="54" xfId="0" applyFont="1" applyFill="1" applyBorder="1" applyAlignment="1">
      <alignment horizontal="left" vertical="center" wrapText="1"/>
    </xf>
    <xf numFmtId="0" fontId="19" fillId="0" borderId="44" xfId="0" applyFont="1" applyFill="1" applyBorder="1" applyAlignment="1">
      <alignment horizontal="left" vertical="center" wrapText="1"/>
    </xf>
    <xf numFmtId="0" fontId="19" fillId="0" borderId="17" xfId="0" applyFont="1" applyFill="1" applyBorder="1" applyAlignment="1">
      <alignment horizontal="left" vertical="center" wrapText="1"/>
    </xf>
    <xf numFmtId="0" fontId="19" fillId="18" borderId="90" xfId="0" applyFont="1" applyFill="1" applyBorder="1" applyAlignment="1">
      <alignment horizontal="left" vertical="center" wrapText="1"/>
    </xf>
    <xf numFmtId="0" fontId="19" fillId="18" borderId="51" xfId="0" applyFont="1" applyFill="1" applyBorder="1" applyAlignment="1">
      <alignment horizontal="left" vertical="center" wrapText="1"/>
    </xf>
    <xf numFmtId="0" fontId="21" fillId="0" borderId="88" xfId="0" applyFont="1" applyFill="1" applyBorder="1" applyAlignment="1">
      <alignment horizontal="left" vertical="center" wrapText="1"/>
    </xf>
    <xf numFmtId="0" fontId="19" fillId="0" borderId="46" xfId="0" applyFont="1" applyFill="1" applyBorder="1" applyAlignment="1">
      <alignment horizontal="left" vertical="center" wrapText="1"/>
    </xf>
    <xf numFmtId="0" fontId="21" fillId="18" borderId="91" xfId="0" applyFont="1" applyFill="1" applyBorder="1" applyAlignment="1">
      <alignment horizontal="left" vertical="center" wrapText="1"/>
    </xf>
    <xf numFmtId="0" fontId="21" fillId="18" borderId="9" xfId="0" applyFont="1" applyFill="1" applyBorder="1" applyAlignment="1">
      <alignment horizontal="left" vertical="center" wrapText="1"/>
    </xf>
    <xf numFmtId="0" fontId="21" fillId="18" borderId="21" xfId="0" applyFont="1" applyFill="1" applyBorder="1" applyAlignment="1">
      <alignment horizontal="left" vertical="center" wrapText="1"/>
    </xf>
    <xf numFmtId="0" fontId="23" fillId="17" borderId="69" xfId="0" applyFont="1" applyFill="1" applyBorder="1" applyAlignment="1">
      <alignment horizontal="center"/>
    </xf>
    <xf numFmtId="0" fontId="23" fillId="17" borderId="78" xfId="0" applyFont="1" applyFill="1" applyBorder="1" applyAlignment="1">
      <alignment horizontal="center"/>
    </xf>
    <xf numFmtId="0" fontId="23" fillId="17" borderId="79" xfId="0" applyFont="1" applyFill="1" applyBorder="1" applyAlignment="1">
      <alignment horizontal="center"/>
    </xf>
    <xf numFmtId="0" fontId="24" fillId="0" borderId="34" xfId="0" applyFont="1" applyFill="1" applyBorder="1" applyAlignment="1">
      <alignment horizontal="left" vertical="center" wrapText="1"/>
    </xf>
    <xf numFmtId="0" fontId="24" fillId="0" borderId="37" xfId="0" applyFont="1" applyFill="1" applyBorder="1" applyAlignment="1">
      <alignment horizontal="left" vertical="center" wrapText="1"/>
    </xf>
    <xf numFmtId="0" fontId="24" fillId="0" borderId="17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 wrapText="1"/>
    </xf>
    <xf numFmtId="0" fontId="19" fillId="0" borderId="40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9" fillId="0" borderId="43" xfId="0" applyFont="1" applyFill="1" applyBorder="1" applyAlignment="1">
      <alignment horizontal="left" vertical="center" wrapText="1"/>
    </xf>
    <xf numFmtId="0" fontId="19" fillId="0" borderId="42" xfId="0" applyFont="1" applyFill="1" applyBorder="1" applyAlignment="1">
      <alignment horizontal="left" vertical="center" wrapText="1"/>
    </xf>
    <xf numFmtId="0" fontId="19" fillId="0" borderId="87" xfId="0" applyFont="1" applyFill="1" applyBorder="1" applyAlignment="1">
      <alignment horizontal="left" vertical="center" wrapText="1"/>
    </xf>
    <xf numFmtId="0" fontId="0" fillId="6" borderId="3" xfId="0" applyNumberFormat="1" applyFill="1" applyBorder="1" applyProtection="1">
      <protection locked="0"/>
    </xf>
    <xf numFmtId="49" fontId="5" fillId="6" borderId="14" xfId="0" applyNumberFormat="1" applyFont="1" applyFill="1" applyBorder="1" applyAlignment="1" applyProtection="1">
      <alignment horizontal="center" vertical="top"/>
      <protection locked="0"/>
    </xf>
    <xf numFmtId="164" fontId="3" fillId="0" borderId="22" xfId="0" applyNumberFormat="1" applyFont="1" applyFill="1" applyBorder="1" applyAlignment="1" applyProtection="1">
      <alignment horizontal="center"/>
      <protection locked="0"/>
    </xf>
    <xf numFmtId="164" fontId="3" fillId="0" borderId="23" xfId="0" applyNumberFormat="1" applyFont="1" applyFill="1" applyBorder="1" applyAlignment="1" applyProtection="1">
      <alignment horizontal="center"/>
      <protection locked="0"/>
    </xf>
    <xf numFmtId="164" fontId="3" fillId="0" borderId="26" xfId="0" applyNumberFormat="1" applyFont="1" applyFill="1" applyBorder="1" applyAlignment="1" applyProtection="1">
      <alignment horizontal="center"/>
      <protection locked="0"/>
    </xf>
    <xf numFmtId="164" fontId="3" fillId="0" borderId="27" xfId="0" applyNumberFormat="1" applyFont="1" applyFill="1" applyBorder="1" applyAlignment="1" applyProtection="1">
      <alignment horizontal="center"/>
      <protection locked="0"/>
    </xf>
    <xf numFmtId="164" fontId="3" fillId="0" borderId="28" xfId="0" applyNumberFormat="1" applyFont="1" applyFill="1" applyBorder="1" applyAlignment="1" applyProtection="1">
      <alignment horizontal="center"/>
      <protection locked="0"/>
    </xf>
    <xf numFmtId="164" fontId="3" fillId="7" borderId="27" xfId="0" applyNumberFormat="1" applyFont="1" applyFill="1" applyBorder="1" applyAlignment="1" applyProtection="1">
      <alignment horizontal="center"/>
      <protection locked="0"/>
    </xf>
    <xf numFmtId="164" fontId="3" fillId="7" borderId="23" xfId="0" applyNumberFormat="1" applyFont="1" applyFill="1" applyBorder="1" applyAlignment="1" applyProtection="1">
      <alignment horizontal="center"/>
      <protection locked="0"/>
    </xf>
    <xf numFmtId="164" fontId="3" fillId="7" borderId="28" xfId="0" applyNumberFormat="1" applyFont="1" applyFill="1" applyBorder="1" applyAlignment="1" applyProtection="1">
      <alignment horizontal="center"/>
      <protection locked="0"/>
    </xf>
    <xf numFmtId="164" fontId="3" fillId="0" borderId="24" xfId="0" applyNumberFormat="1" applyFont="1" applyFill="1" applyBorder="1" applyAlignment="1" applyProtection="1">
      <alignment horizontal="center"/>
      <protection locked="0"/>
    </xf>
    <xf numFmtId="0" fontId="0" fillId="0" borderId="24" xfId="0" applyNumberFormat="1" applyBorder="1" applyProtection="1">
      <protection locked="0"/>
    </xf>
    <xf numFmtId="0" fontId="3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3" fillId="2" borderId="2" xfId="0" applyFont="1" applyFill="1" applyBorder="1" applyProtection="1"/>
    <xf numFmtId="0" fontId="3" fillId="2" borderId="0" xfId="0" applyFont="1" applyFill="1" applyBorder="1" applyProtection="1"/>
    <xf numFmtId="0" fontId="3" fillId="2" borderId="3" xfId="0" applyFont="1" applyFill="1" applyBorder="1" applyProtection="1"/>
    <xf numFmtId="0" fontId="9" fillId="4" borderId="4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vertical="center"/>
    </xf>
    <xf numFmtId="0" fontId="11" fillId="5" borderId="0" xfId="0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3" fillId="4" borderId="7" xfId="0" applyFont="1" applyFill="1" applyBorder="1" applyAlignment="1" applyProtection="1">
      <alignment vertical="center"/>
    </xf>
    <xf numFmtId="0" fontId="3" fillId="4" borderId="8" xfId="0" applyFont="1" applyFill="1" applyBorder="1" applyAlignment="1" applyProtection="1">
      <alignment vertical="center"/>
    </xf>
    <xf numFmtId="0" fontId="0" fillId="5" borderId="8" xfId="0" applyFill="1" applyBorder="1" applyAlignment="1" applyProtection="1">
      <alignment vertical="center"/>
    </xf>
    <xf numFmtId="0" fontId="0" fillId="5" borderId="9" xfId="0" applyFill="1" applyBorder="1" applyAlignment="1" applyProtection="1">
      <alignment vertical="center"/>
    </xf>
    <xf numFmtId="0" fontId="4" fillId="2" borderId="13" xfId="0" applyFont="1" applyFill="1" applyBorder="1" applyAlignment="1" applyProtection="1">
      <alignment horizontal="center" vertical="top" wrapText="1"/>
    </xf>
    <xf numFmtId="49" fontId="4" fillId="3" borderId="13" xfId="0" applyNumberFormat="1" applyFont="1" applyFill="1" applyBorder="1" applyAlignment="1" applyProtection="1">
      <alignment horizontal="center" vertical="top" wrapText="1"/>
    </xf>
    <xf numFmtId="0" fontId="4" fillId="2" borderId="14" xfId="0" applyFont="1" applyFill="1" applyBorder="1" applyAlignment="1" applyProtection="1">
      <alignment horizontal="center" vertical="top" wrapText="1"/>
    </xf>
    <xf numFmtId="0" fontId="10" fillId="4" borderId="15" xfId="0" applyFont="1" applyFill="1" applyBorder="1" applyAlignment="1" applyProtection="1">
      <alignment horizontal="center" vertical="top" wrapText="1"/>
    </xf>
    <xf numFmtId="0" fontId="4" fillId="8" borderId="13" xfId="0" applyFont="1" applyFill="1" applyBorder="1" applyAlignment="1" applyProtection="1">
      <alignment horizontal="center" vertical="top" wrapText="1"/>
    </xf>
    <xf numFmtId="0" fontId="4" fillId="4" borderId="14" xfId="0" applyFont="1" applyFill="1" applyBorder="1" applyAlignment="1" applyProtection="1">
      <alignment horizontal="center" vertical="top" wrapText="1"/>
    </xf>
    <xf numFmtId="0" fontId="4" fillId="4" borderId="16" xfId="0" applyFont="1" applyFill="1" applyBorder="1" applyAlignment="1" applyProtection="1">
      <alignment horizontal="center" vertical="top" wrapText="1"/>
    </xf>
    <xf numFmtId="0" fontId="4" fillId="4" borderId="13" xfId="0" applyFont="1" applyFill="1" applyBorder="1" applyAlignment="1" applyProtection="1">
      <alignment horizontal="center" vertical="top" wrapText="1"/>
    </xf>
    <xf numFmtId="0" fontId="4" fillId="4" borderId="17" xfId="0" applyFont="1" applyFill="1" applyBorder="1" applyAlignment="1" applyProtection="1">
      <alignment horizontal="center" vertical="top" wrapText="1"/>
    </xf>
    <xf numFmtId="49" fontId="6" fillId="0" borderId="22" xfId="0" applyNumberFormat="1" applyFont="1" applyFill="1" applyBorder="1" applyAlignment="1" applyProtection="1">
      <alignment horizontal="left"/>
    </xf>
    <xf numFmtId="49" fontId="6" fillId="0" borderId="23" xfId="0" applyNumberFormat="1" applyFont="1" applyFill="1" applyBorder="1" applyAlignment="1" applyProtection="1">
      <alignment horizontal="left"/>
    </xf>
    <xf numFmtId="0" fontId="9" fillId="0" borderId="23" xfId="0" applyFont="1" applyFill="1" applyBorder="1" applyProtection="1"/>
    <xf numFmtId="49" fontId="3" fillId="0" borderId="23" xfId="0" applyNumberFormat="1" applyFont="1" applyFill="1" applyBorder="1" applyProtection="1"/>
    <xf numFmtId="0" fontId="3" fillId="0" borderId="23" xfId="0" applyFont="1" applyFill="1" applyBorder="1" applyProtection="1"/>
    <xf numFmtId="0" fontId="3" fillId="0" borderId="24" xfId="0" applyFont="1" applyFill="1" applyBorder="1" applyProtection="1"/>
    <xf numFmtId="0" fontId="9" fillId="0" borderId="22" xfId="0" applyFont="1" applyFill="1" applyBorder="1" applyAlignment="1" applyProtection="1">
      <alignment horizontal="center"/>
    </xf>
    <xf numFmtId="0" fontId="3" fillId="1" borderId="23" xfId="0" applyFont="1" applyFill="1" applyBorder="1" applyAlignment="1" applyProtection="1">
      <alignment horizontal="center"/>
    </xf>
    <xf numFmtId="0" fontId="3" fillId="0" borderId="24" xfId="0" applyFont="1" applyFill="1" applyBorder="1" applyAlignment="1" applyProtection="1">
      <alignment horizontal="center"/>
    </xf>
    <xf numFmtId="0" fontId="9" fillId="0" borderId="22" xfId="0" applyFont="1" applyFill="1" applyBorder="1" applyAlignment="1" applyProtection="1">
      <alignment horizontal="left"/>
    </xf>
    <xf numFmtId="0" fontId="3" fillId="0" borderId="25" xfId="0" applyFont="1" applyFill="1" applyBorder="1" applyAlignment="1" applyProtection="1">
      <alignment horizontal="center"/>
    </xf>
    <xf numFmtId="0" fontId="3" fillId="0" borderId="29" xfId="0" applyFont="1" applyFill="1" applyBorder="1" applyProtection="1"/>
    <xf numFmtId="0" fontId="4" fillId="0" borderId="18" xfId="0" applyFont="1" applyFill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7" borderId="20" xfId="0" applyFont="1" applyFill="1" applyBorder="1" applyAlignment="1" applyProtection="1">
      <alignment horizontal="center" vertical="center"/>
    </xf>
    <xf numFmtId="0" fontId="1" fillId="7" borderId="19" xfId="0" applyFont="1" applyFill="1" applyBorder="1" applyAlignment="1" applyProtection="1">
      <alignment horizontal="center" vertical="center"/>
    </xf>
    <xf numFmtId="0" fontId="1" fillId="7" borderId="16" xfId="0" applyFont="1" applyFill="1" applyBorder="1" applyAlignment="1" applyProtection="1">
      <alignment horizontal="center" vertical="center"/>
    </xf>
    <xf numFmtId="0" fontId="1" fillId="0" borderId="21" xfId="0" applyFont="1" applyBorder="1" applyAlignment="1" applyProtection="1">
      <alignment horizontal="center" vertical="center"/>
    </xf>
    <xf numFmtId="0" fontId="7" fillId="5" borderId="0" xfId="0" applyFont="1" applyFill="1" applyAlignment="1" applyProtection="1"/>
    <xf numFmtId="0" fontId="4" fillId="4" borderId="10" xfId="0" applyFont="1" applyFill="1" applyBorder="1" applyAlignment="1" applyProtection="1">
      <alignment horizontal="center" vertical="top" wrapText="1"/>
    </xf>
    <xf numFmtId="0" fontId="4" fillId="4" borderId="15" xfId="0" applyFont="1" applyFill="1" applyBorder="1" applyAlignment="1" applyProtection="1">
      <alignment horizontal="center" vertical="top" wrapText="1"/>
    </xf>
    <xf numFmtId="49" fontId="7" fillId="0" borderId="22" xfId="0" applyNumberFormat="1" applyFont="1" applyBorder="1" applyAlignment="1" applyProtection="1">
      <alignment horizontal="center"/>
    </xf>
    <xf numFmtId="0" fontId="7" fillId="5" borderId="5" xfId="0" applyFont="1" applyFill="1" applyBorder="1" applyAlignment="1" applyProtection="1"/>
    <xf numFmtId="0" fontId="4" fillId="4" borderId="12" xfId="0" applyFont="1" applyFill="1" applyBorder="1" applyAlignment="1" applyProtection="1">
      <alignment horizontal="center" vertical="top" wrapText="1"/>
    </xf>
    <xf numFmtId="49" fontId="7" fillId="0" borderId="24" xfId="0" applyNumberFormat="1" applyFont="1" applyBorder="1" applyAlignment="1" applyProtection="1">
      <alignment horizontal="center"/>
    </xf>
    <xf numFmtId="49" fontId="2" fillId="2" borderId="0" xfId="0" applyNumberFormat="1" applyFont="1" applyFill="1" applyBorder="1" applyProtection="1"/>
    <xf numFmtId="49" fontId="4" fillId="2" borderId="13" xfId="0" applyNumberFormat="1" applyFont="1" applyFill="1" applyBorder="1" applyAlignment="1" applyProtection="1">
      <alignment horizontal="center" vertical="top" wrapText="1"/>
    </xf>
    <xf numFmtId="0" fontId="6" fillId="0" borderId="22" xfId="0" applyNumberFormat="1" applyFont="1" applyFill="1" applyBorder="1" applyAlignment="1" applyProtection="1">
      <alignment horizontal="left"/>
    </xf>
    <xf numFmtId="0" fontId="6" fillId="0" borderId="23" xfId="0" applyNumberFormat="1" applyFont="1" applyFill="1" applyBorder="1" applyAlignment="1" applyProtection="1">
      <alignment horizontal="left"/>
    </xf>
    <xf numFmtId="0" fontId="9" fillId="0" borderId="23" xfId="0" applyNumberFormat="1" applyFont="1" applyFill="1" applyBorder="1" applyProtection="1"/>
    <xf numFmtId="0" fontId="3" fillId="0" borderId="29" xfId="0" applyNumberFormat="1" applyFont="1" applyFill="1" applyBorder="1" applyProtection="1"/>
    <xf numFmtId="49" fontId="25" fillId="0" borderId="22" xfId="0" applyNumberFormat="1" applyFont="1" applyFill="1" applyBorder="1" applyAlignment="1" applyProtection="1">
      <alignment horizontal="left"/>
    </xf>
    <xf numFmtId="49" fontId="25" fillId="0" borderId="23" xfId="0" applyNumberFormat="1" applyFont="1" applyFill="1" applyBorder="1" applyAlignment="1" applyProtection="1">
      <alignment horizontal="left"/>
    </xf>
    <xf numFmtId="0" fontId="26" fillId="0" borderId="23" xfId="0" applyFont="1" applyFill="1" applyBorder="1" applyProtection="1"/>
    <xf numFmtId="0" fontId="27" fillId="0" borderId="29" xfId="0" applyFont="1" applyFill="1" applyBorder="1" applyProtection="1"/>
    <xf numFmtId="49" fontId="27" fillId="0" borderId="23" xfId="0" applyNumberFormat="1" applyFont="1" applyFill="1" applyBorder="1" applyProtection="1"/>
    <xf numFmtId="0" fontId="27" fillId="0" borderId="23" xfId="0" applyFont="1" applyFill="1" applyBorder="1" applyProtection="1"/>
    <xf numFmtId="0" fontId="27" fillId="0" borderId="24" xfId="0" applyFont="1" applyFill="1" applyBorder="1" applyProtection="1"/>
    <xf numFmtId="0" fontId="26" fillId="0" borderId="22" xfId="0" applyFont="1" applyFill="1" applyBorder="1" applyAlignment="1" applyProtection="1">
      <alignment horizontal="center"/>
    </xf>
    <xf numFmtId="0" fontId="27" fillId="1" borderId="23" xfId="0" applyFont="1" applyFill="1" applyBorder="1" applyAlignment="1" applyProtection="1">
      <alignment horizontal="center"/>
    </xf>
    <xf numFmtId="0" fontId="1" fillId="13" borderId="71" xfId="0" applyFont="1" applyFill="1" applyBorder="1" applyAlignment="1" applyProtection="1">
      <alignment horizontal="center" vertical="center"/>
    </xf>
    <xf numFmtId="0" fontId="0" fillId="19" borderId="42" xfId="0" applyFont="1" applyFill="1" applyBorder="1" applyAlignment="1">
      <alignment horizontal="right" vertical="center"/>
    </xf>
    <xf numFmtId="0" fontId="0" fillId="19" borderId="36" xfId="0" applyFill="1" applyBorder="1" applyAlignment="1">
      <alignment horizontal="center" vertical="center"/>
    </xf>
    <xf numFmtId="9" fontId="0" fillId="19" borderId="37" xfId="1" applyFont="1" applyFill="1" applyBorder="1" applyAlignment="1">
      <alignment horizontal="center" vertical="center"/>
    </xf>
    <xf numFmtId="0" fontId="0" fillId="19" borderId="33" xfId="0" applyFill="1" applyBorder="1" applyAlignment="1">
      <alignment horizontal="center" vertical="center"/>
    </xf>
    <xf numFmtId="0" fontId="19" fillId="18" borderId="49" xfId="0" applyFont="1" applyFill="1" applyBorder="1" applyAlignment="1">
      <alignment horizontal="left" vertical="center" wrapText="1"/>
    </xf>
    <xf numFmtId="0" fontId="19" fillId="18" borderId="9" xfId="0" applyFont="1" applyFill="1" applyBorder="1" applyAlignment="1">
      <alignment horizontal="left" vertical="center" wrapText="1"/>
    </xf>
    <xf numFmtId="0" fontId="9" fillId="11" borderId="22" xfId="0" applyFont="1" applyFill="1" applyBorder="1" applyAlignment="1" applyProtection="1">
      <alignment horizontal="left"/>
    </xf>
    <xf numFmtId="164" fontId="3" fillId="11" borderId="28" xfId="0" applyNumberFormat="1" applyFont="1" applyFill="1" applyBorder="1" applyAlignment="1" applyProtection="1">
      <alignment horizontal="center"/>
      <protection locked="0"/>
    </xf>
    <xf numFmtId="0" fontId="19" fillId="18" borderId="34" xfId="0" applyFont="1" applyFill="1" applyBorder="1" applyAlignment="1">
      <alignment horizontal="left" vertical="center" wrapText="1"/>
    </xf>
    <xf numFmtId="0" fontId="19" fillId="18" borderId="85" xfId="0" applyFont="1" applyFill="1" applyBorder="1" applyAlignment="1">
      <alignment horizontal="left" vertical="center" wrapText="1"/>
    </xf>
    <xf numFmtId="0" fontId="19" fillId="0" borderId="88" xfId="0" applyFont="1" applyFill="1" applyBorder="1" applyAlignment="1">
      <alignment horizontal="left" vertical="center" wrapText="1"/>
    </xf>
    <xf numFmtId="0" fontId="28" fillId="0" borderId="24" xfId="0" applyNumberFormat="1" applyFont="1" applyBorder="1" applyProtection="1">
      <protection locked="0"/>
    </xf>
    <xf numFmtId="0" fontId="16" fillId="0" borderId="0" xfId="2"/>
    <xf numFmtId="0" fontId="4" fillId="7" borderId="11" xfId="0" applyFont="1" applyFill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4" fillId="0" borderId="11" xfId="0" applyFont="1" applyFill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4" fillId="0" borderId="10" xfId="0" applyFont="1" applyFill="1" applyBorder="1" applyAlignment="1" applyProtection="1">
      <alignment horizontal="center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165" fontId="1" fillId="0" borderId="66" xfId="1" applyNumberFormat="1" applyFont="1" applyBorder="1" applyAlignment="1" applyProtection="1">
      <alignment horizontal="center" vertical="center"/>
    </xf>
    <xf numFmtId="165" fontId="1" fillId="0" borderId="68" xfId="1" applyNumberFormat="1" applyFont="1" applyBorder="1" applyAlignment="1" applyProtection="1">
      <alignment horizontal="center" vertical="center"/>
    </xf>
    <xf numFmtId="165" fontId="1" fillId="0" borderId="38" xfId="1" applyNumberFormat="1" applyFont="1" applyBorder="1" applyAlignment="1" applyProtection="1">
      <alignment horizontal="center" vertical="center"/>
    </xf>
    <xf numFmtId="165" fontId="1" fillId="0" borderId="39" xfId="1" applyNumberFormat="1" applyFont="1" applyBorder="1" applyAlignment="1" applyProtection="1">
      <alignment horizontal="center" vertical="center"/>
    </xf>
    <xf numFmtId="0" fontId="1" fillId="15" borderId="69" xfId="0" applyFont="1" applyFill="1" applyBorder="1" applyAlignment="1" applyProtection="1">
      <alignment horizontal="center" vertical="center"/>
      <protection locked="0"/>
    </xf>
    <xf numFmtId="0" fontId="1" fillId="15" borderId="78" xfId="0" applyFont="1" applyFill="1" applyBorder="1" applyAlignment="1" applyProtection="1">
      <alignment horizontal="center" vertical="center"/>
      <protection locked="0"/>
    </xf>
    <xf numFmtId="0" fontId="1" fillId="15" borderId="79" xfId="0" applyFont="1" applyFill="1" applyBorder="1" applyAlignment="1" applyProtection="1">
      <alignment horizontal="center" vertical="center"/>
      <protection locked="0"/>
    </xf>
    <xf numFmtId="0" fontId="1" fillId="15" borderId="4" xfId="0" applyFont="1" applyFill="1" applyBorder="1" applyAlignment="1" applyProtection="1">
      <alignment horizontal="center" vertical="center"/>
      <protection locked="0"/>
    </xf>
    <xf numFmtId="0" fontId="1" fillId="15" borderId="0" xfId="0" applyFont="1" applyFill="1" applyBorder="1" applyAlignment="1" applyProtection="1">
      <alignment horizontal="center" vertical="center"/>
      <protection locked="0"/>
    </xf>
    <xf numFmtId="0" fontId="1" fillId="15" borderId="5" xfId="0" applyFont="1" applyFill="1" applyBorder="1" applyAlignment="1" applyProtection="1">
      <alignment horizontal="center" vertical="center"/>
      <protection locked="0"/>
    </xf>
    <xf numFmtId="0" fontId="1" fillId="15" borderId="80" xfId="0" applyFont="1" applyFill="1" applyBorder="1" applyAlignment="1" applyProtection="1">
      <alignment horizontal="center" vertical="center"/>
      <protection locked="0"/>
    </xf>
    <xf numFmtId="0" fontId="1" fillId="15" borderId="58" xfId="0" applyFont="1" applyFill="1" applyBorder="1" applyAlignment="1" applyProtection="1">
      <alignment horizontal="center" vertical="center"/>
      <protection locked="0"/>
    </xf>
    <xf numFmtId="0" fontId="1" fillId="15" borderId="34" xfId="0" applyFont="1" applyFill="1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21" fillId="18" borderId="38" xfId="0" applyFont="1" applyFill="1" applyBorder="1" applyAlignment="1">
      <alignment horizontal="center" vertical="center" wrapText="1"/>
    </xf>
    <xf numFmtId="0" fontId="21" fillId="18" borderId="39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19" fillId="18" borderId="48" xfId="0" applyFont="1" applyFill="1" applyBorder="1" applyAlignment="1">
      <alignment horizontal="center" vertical="center" wrapText="1"/>
    </xf>
    <xf numFmtId="0" fontId="19" fillId="18" borderId="39" xfId="0" applyFont="1" applyFill="1" applyBorder="1" applyAlignment="1">
      <alignment horizontal="center" vertical="center" wrapText="1"/>
    </xf>
    <xf numFmtId="0" fontId="22" fillId="18" borderId="6" xfId="2" applyFont="1" applyFill="1" applyBorder="1" applyAlignment="1">
      <alignment horizontal="center" vertical="center" wrapText="1"/>
    </xf>
    <xf numFmtId="0" fontId="22" fillId="18" borderId="15" xfId="2" applyFont="1" applyFill="1" applyBorder="1" applyAlignment="1">
      <alignment horizontal="center" vertical="center" wrapText="1"/>
    </xf>
    <xf numFmtId="0" fontId="18" fillId="18" borderId="38" xfId="0" applyFont="1" applyFill="1" applyBorder="1" applyAlignment="1">
      <alignment horizontal="left" vertical="center" wrapText="1"/>
    </xf>
    <xf numFmtId="0" fontId="18" fillId="18" borderId="48" xfId="0" applyFont="1" applyFill="1" applyBorder="1" applyAlignment="1">
      <alignment horizontal="left" vertical="center" wrapText="1"/>
    </xf>
    <xf numFmtId="0" fontId="18" fillId="18" borderId="39" xfId="0" applyFont="1" applyFill="1" applyBorder="1" applyAlignment="1">
      <alignment horizontal="left" vertical="center" wrapText="1"/>
    </xf>
    <xf numFmtId="0" fontId="20" fillId="0" borderId="48" xfId="0" applyFont="1" applyFill="1" applyBorder="1" applyAlignment="1">
      <alignment horizontal="left" vertical="center" wrapText="1"/>
    </xf>
    <xf numFmtId="0" fontId="20" fillId="0" borderId="39" xfId="0" applyFont="1" applyFill="1" applyBorder="1" applyAlignment="1">
      <alignment horizontal="left" vertical="center" wrapText="1"/>
    </xf>
    <xf numFmtId="0" fontId="20" fillId="18" borderId="38" xfId="0" applyFont="1" applyFill="1" applyBorder="1" applyAlignment="1">
      <alignment horizontal="left" vertical="center" wrapText="1"/>
    </xf>
    <xf numFmtId="0" fontId="20" fillId="18" borderId="48" xfId="0" applyFont="1" applyFill="1" applyBorder="1" applyAlignment="1">
      <alignment horizontal="left" vertical="center" wrapText="1"/>
    </xf>
    <xf numFmtId="0" fontId="20" fillId="18" borderId="39" xfId="0" applyFont="1" applyFill="1" applyBorder="1" applyAlignment="1">
      <alignment horizontal="left" vertical="center" wrapText="1"/>
    </xf>
    <xf numFmtId="0" fontId="20" fillId="0" borderId="38" xfId="0" applyFont="1" applyFill="1" applyBorder="1" applyAlignment="1">
      <alignment horizontal="left" vertical="center" wrapText="1"/>
    </xf>
    <xf numFmtId="0" fontId="21" fillId="18" borderId="48" xfId="0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2018</a:t>
            </a:r>
            <a:r>
              <a:rPr lang="en-US" baseline="0"/>
              <a:t> % Completed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(Summary!$B$3,Summary!$B$9,Summary!$B$13,Summary!$B$19)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(Summary!$E$3,Summary!$E$9,Summary!$E$13,Summary!$E$19)</c:f>
              <c:numCache>
                <c:formatCode>0%</c:formatCode>
                <c:ptCount val="4"/>
                <c:pt idx="0">
                  <c:v>0.98257839721254359</c:v>
                </c:pt>
                <c:pt idx="1">
                  <c:v>0.99230769230769234</c:v>
                </c:pt>
                <c:pt idx="2">
                  <c:v>0.99152542372881358</c:v>
                </c:pt>
                <c:pt idx="3">
                  <c:v>0.63809523809523805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AD-41B1-8433-6568A012B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18260000"/>
        <c:axId val="318261312"/>
      </c:barChart>
      <c:catAx>
        <c:axId val="318260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261312"/>
        <c:crosses val="autoZero"/>
        <c:auto val="1"/>
        <c:lblAlgn val="ctr"/>
        <c:lblOffset val="100"/>
        <c:noMultiLvlLbl val="0"/>
      </c:catAx>
      <c:valAx>
        <c:axId val="3182613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260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By June 30, 2018 </a:t>
            </a:r>
          </a:p>
          <a:p>
            <a:pPr>
              <a:defRPr/>
            </a:pPr>
            <a:r>
              <a:rPr lang="en-US"/>
              <a:t>%Completed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(Summary!$B$27,Summary!$B$33,Summary!$B$37,Summary!$B$43)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Biological Assessments</c:v>
                </c:pt>
              </c:strCache>
            </c:strRef>
          </c:cat>
          <c:val>
            <c:numRef>
              <c:f>(Summary!$E$27,Summary!$E$33,Summary!$E$37,Summary!$E$43)</c:f>
              <c:numCache>
                <c:formatCode>0%</c:formatCode>
                <c:ptCount val="4"/>
                <c:pt idx="0">
                  <c:v>1.0526315789473684</c:v>
                </c:pt>
                <c:pt idx="1">
                  <c:v>1.1162790697674418</c:v>
                </c:pt>
                <c:pt idx="2">
                  <c:v>1.125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AA-4309-92C0-705AA93B0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18485528"/>
        <c:axId val="318482576"/>
      </c:barChart>
      <c:catAx>
        <c:axId val="318485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482576"/>
        <c:crosses val="autoZero"/>
        <c:auto val="1"/>
        <c:lblAlgn val="ctr"/>
        <c:lblOffset val="100"/>
        <c:noMultiLvlLbl val="0"/>
      </c:catAx>
      <c:valAx>
        <c:axId val="31848257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485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2018 % Completed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(Summary!$B$4,Summary!$B$5,Summary!$B$6,Summary!$B$7,Summary!$B$8,Summary!$B$10,Summary!$B$11,Summary!$B$12,Summary!$B$13,Summary!$B$20,Summary!$B$21,Summary!$B$22,Summary!$B$23)</c:f>
              <c:strCache>
                <c:ptCount val="13"/>
                <c:pt idx="0">
                  <c:v>Kits (A,B,C,D)</c:v>
                </c:pt>
                <c:pt idx="1">
                  <c:v>Additional Field Measurements</c:v>
                </c:pt>
                <c:pt idx="2">
                  <c:v>Metals</c:v>
                </c:pt>
                <c:pt idx="3">
                  <c:v>Pesticides</c:v>
                </c:pt>
                <c:pt idx="4">
                  <c:v>Tracers</c:v>
                </c:pt>
                <c:pt idx="5">
                  <c:v>Bacteria Freshwater Suite</c:v>
                </c:pt>
                <c:pt idx="6">
                  <c:v>Bacteria Class 2 Suite</c:v>
                </c:pt>
                <c:pt idx="7">
                  <c:v>Bacteria Class 3M Suite</c:v>
                </c:pt>
                <c:pt idx="8">
                  <c:v>Molecular</c:v>
                </c:pt>
                <c:pt idx="9">
                  <c:v>LVI</c:v>
                </c:pt>
                <c:pt idx="10">
                  <c:v>SCI</c:v>
                </c:pt>
                <c:pt idx="11">
                  <c:v>RPS</c:v>
                </c:pt>
                <c:pt idx="12">
                  <c:v>LVS</c:v>
                </c:pt>
              </c:strCache>
            </c:strRef>
          </c:cat>
          <c:val>
            <c:numRef>
              <c:f>(Summary!$E$4,Summary!$E$5,Summary!$E$6,Summary!$E$7,Summary!$E$8,Summary!$E$10,Summary!$E$11,Summary!$E$12,Summary!$E$13,Summary!$E$20,Summary!$E$21,Summary!$E$22,Summary!$E$23)</c:f>
              <c:numCache>
                <c:formatCode>0%</c:formatCode>
                <c:ptCount val="13"/>
                <c:pt idx="0">
                  <c:v>0.97252747252747251</c:v>
                </c:pt>
                <c:pt idx="1">
                  <c:v>1</c:v>
                </c:pt>
                <c:pt idx="2">
                  <c:v>0.96190476190476193</c:v>
                </c:pt>
                <c:pt idx="3">
                  <c:v>1</c:v>
                </c:pt>
                <c:pt idx="4">
                  <c:v>1</c:v>
                </c:pt>
                <c:pt idx="5">
                  <c:v>0.99328859060402686</c:v>
                </c:pt>
                <c:pt idx="6">
                  <c:v>1</c:v>
                </c:pt>
                <c:pt idx="7">
                  <c:v>0.98461538461538467</c:v>
                </c:pt>
                <c:pt idx="8">
                  <c:v>0.99152542372881358</c:v>
                </c:pt>
                <c:pt idx="9">
                  <c:v>0</c:v>
                </c:pt>
                <c:pt idx="10">
                  <c:v>0.22727272727272727</c:v>
                </c:pt>
                <c:pt idx="11">
                  <c:v>0.77500000000000002</c:v>
                </c:pt>
                <c:pt idx="12">
                  <c:v>0.75609756097560976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C-4986-8BAC-7A6E3DBA5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76265584"/>
        <c:axId val="476254432"/>
      </c:barChart>
      <c:catAx>
        <c:axId val="47626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6254432"/>
        <c:crosses val="autoZero"/>
        <c:auto val="1"/>
        <c:lblAlgn val="ctr"/>
        <c:lblOffset val="100"/>
        <c:noMultiLvlLbl val="0"/>
      </c:catAx>
      <c:valAx>
        <c:axId val="4762544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626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By June 30, 2018 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%Completed</a:t>
            </a:r>
            <a:endParaRPr lang="en-US">
              <a:effectLst/>
            </a:endParaRPr>
          </a:p>
        </c:rich>
      </c:tx>
      <c:layout>
        <c:manualLayout>
          <c:xMode val="edge"/>
          <c:yMode val="edge"/>
          <c:x val="0.31134769155644454"/>
          <c:y val="1.94647180637400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(Summary!$B$28,Summary!$B$29,Summary!$B$30,Summary!$B$31,Summary!$B$32,Summary!$B$34,Summary!$B$35,Summary!$B$36,Summary!$B$37,Summary!$B$44,Summary!$B$45,Summary!$B$46,Summary!$B$47)</c15:sqref>
                  </c15:fullRef>
                </c:ext>
              </c:extLst>
              <c:f>(Summary!$B$28,Summary!$B$30,Summary!$B$32,Summary!$B$34,Summary!$B$35,Summary!$B$37,Summary!$B$46,Summary!$B$47)</c:f>
              <c:strCache>
                <c:ptCount val="8"/>
                <c:pt idx="0">
                  <c:v>Kits (A,B,C,D)</c:v>
                </c:pt>
                <c:pt idx="1">
                  <c:v>Metals</c:v>
                </c:pt>
                <c:pt idx="2">
                  <c:v>Tracers</c:v>
                </c:pt>
                <c:pt idx="3">
                  <c:v>Bacteria Freshwater Suite</c:v>
                </c:pt>
                <c:pt idx="4">
                  <c:v>Bacteria Class 2 Suite</c:v>
                </c:pt>
                <c:pt idx="5">
                  <c:v>Molecular</c:v>
                </c:pt>
                <c:pt idx="6">
                  <c:v>RPS</c:v>
                </c:pt>
                <c:pt idx="7">
                  <c:v>LVS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(Summary!$E$28,Summary!$E$29,Summary!$E$30,Summary!$E$31,Summary!$E$32,Summary!$E$34,Summary!$E$35,Summary!$E$36,Summary!$E$37,Summary!$E$44,Summary!$E$45,Summary!$E$46,Summary!$E$47)</c15:sqref>
                  </c15:fullRef>
                </c:ext>
              </c:extLst>
              <c:f>(Summary!$E$28,Summary!$E$30,Summary!$E$32,Summary!$E$34,Summary!$E$35,Summary!$E$37,Summary!$E$46,Summary!$E$47)</c:f>
              <c:numCache>
                <c:formatCode>0%</c:formatCode>
                <c:ptCount val="8"/>
                <c:pt idx="0">
                  <c:v>1.0408163265306123</c:v>
                </c:pt>
                <c:pt idx="1">
                  <c:v>1</c:v>
                </c:pt>
                <c:pt idx="2">
                  <c:v>1.125</c:v>
                </c:pt>
                <c:pt idx="3">
                  <c:v>1.1666666666666667</c:v>
                </c:pt>
                <c:pt idx="4">
                  <c:v>1</c:v>
                </c:pt>
                <c:pt idx="5">
                  <c:v>1.125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F-4771-9EF1-597A9C3EC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87340320"/>
        <c:axId val="587340648"/>
      </c:barChart>
      <c:catAx>
        <c:axId val="58734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7340648"/>
        <c:crosses val="autoZero"/>
        <c:auto val="1"/>
        <c:lblAlgn val="ctr"/>
        <c:lblOffset val="100"/>
        <c:noMultiLvlLbl val="0"/>
      </c:catAx>
      <c:valAx>
        <c:axId val="58734064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7340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45459</xdr:colOff>
      <xdr:row>2</xdr:row>
      <xdr:rowOff>188410</xdr:rowOff>
    </xdr:from>
    <xdr:ext cx="671081" cy="256737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CE71D745-1FA7-4A67-8A5F-FE90D5451560}"/>
            </a:ext>
          </a:extLst>
        </xdr:cNvPr>
        <xdr:cNvSpPr/>
      </xdr:nvSpPr>
      <xdr:spPr>
        <a:xfrm>
          <a:off x="16418934" y="931360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  <xdr:oneCellAnchor>
    <xdr:from>
      <xdr:col>39</xdr:col>
      <xdr:colOff>47840</xdr:colOff>
      <xdr:row>2</xdr:row>
      <xdr:rowOff>170575</xdr:rowOff>
    </xdr:from>
    <xdr:ext cx="671081" cy="256737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282DB31-4E66-4D88-871D-0A84C3CADA97}"/>
            </a:ext>
          </a:extLst>
        </xdr:cNvPr>
        <xdr:cNvSpPr/>
      </xdr:nvSpPr>
      <xdr:spPr>
        <a:xfrm>
          <a:off x="18821615" y="913525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2</a:t>
          </a:r>
        </a:p>
      </xdr:txBody>
    </xdr:sp>
    <xdr:clientData/>
  </xdr:oneCellAnchor>
  <xdr:oneCellAnchor>
    <xdr:from>
      <xdr:col>55</xdr:col>
      <xdr:colOff>43079</xdr:colOff>
      <xdr:row>2</xdr:row>
      <xdr:rowOff>193173</xdr:rowOff>
    </xdr:from>
    <xdr:ext cx="671081" cy="256737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077B0DC-5D67-42DB-A029-486F94F60C23}"/>
            </a:ext>
          </a:extLst>
        </xdr:cNvPr>
        <xdr:cNvSpPr/>
      </xdr:nvSpPr>
      <xdr:spPr>
        <a:xfrm>
          <a:off x="20950454" y="936123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1</xdr:row>
      <xdr:rowOff>33337</xdr:rowOff>
    </xdr:from>
    <xdr:to>
      <xdr:col>15</xdr:col>
      <xdr:colOff>419100</xdr:colOff>
      <xdr:row>23</xdr:row>
      <xdr:rowOff>28575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AFFA728-FB0E-4072-8FA8-D128A98462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352424</xdr:colOff>
      <xdr:row>25</xdr:row>
      <xdr:rowOff>14287</xdr:rowOff>
    </xdr:from>
    <xdr:to>
      <xdr:col>15</xdr:col>
      <xdr:colOff>19049</xdr:colOff>
      <xdr:row>46</xdr:row>
      <xdr:rowOff>190500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512D75E-90FB-4D00-A6FE-49FE671B49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600075</xdr:colOff>
      <xdr:row>1</xdr:row>
      <xdr:rowOff>42861</xdr:rowOff>
    </xdr:from>
    <xdr:to>
      <xdr:col>24</xdr:col>
      <xdr:colOff>419100</xdr:colOff>
      <xdr:row>23</xdr:row>
      <xdr:rowOff>28574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0F86A9-0156-4B25-BAC9-709498AD53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161924</xdr:colOff>
      <xdr:row>25</xdr:row>
      <xdr:rowOff>14287</xdr:rowOff>
    </xdr:from>
    <xdr:to>
      <xdr:col>24</xdr:col>
      <xdr:colOff>19049</xdr:colOff>
      <xdr:row>46</xdr:row>
      <xdr:rowOff>190500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1A74E7-79BE-4B52-813C-D4FCF56DC3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rtis\Database\IWRRun\Run54\Run54_WBID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n54_WBIDs"/>
    </sheetNames>
    <sheetDataSet>
      <sheetData sheetId="0">
        <row r="1">
          <cell r="D1" t="str">
            <v>WBID</v>
          </cell>
          <cell r="K1" t="str">
            <v>BODY</v>
          </cell>
          <cell r="L1" t="str">
            <v>CLASS</v>
          </cell>
        </row>
        <row r="2">
          <cell r="D2" t="str">
            <v>2893D2</v>
          </cell>
          <cell r="K2" t="str">
            <v>STREAM</v>
          </cell>
          <cell r="L2" t="str">
            <v>3F</v>
          </cell>
        </row>
        <row r="3">
          <cell r="D3" t="str">
            <v>2938H</v>
          </cell>
          <cell r="K3" t="str">
            <v>LAKE</v>
          </cell>
          <cell r="L3" t="str">
            <v>3F</v>
          </cell>
        </row>
        <row r="4">
          <cell r="D4" t="str">
            <v>2587C</v>
          </cell>
          <cell r="K4" t="str">
            <v>LAKE</v>
          </cell>
          <cell r="L4" t="str">
            <v>3F</v>
          </cell>
        </row>
        <row r="5">
          <cell r="D5" t="str">
            <v>1378A</v>
          </cell>
          <cell r="K5" t="str">
            <v>LAKE</v>
          </cell>
          <cell r="L5" t="str">
            <v>3F</v>
          </cell>
        </row>
        <row r="6">
          <cell r="D6" t="str">
            <v>1650</v>
          </cell>
          <cell r="K6" t="str">
            <v>LAKE</v>
          </cell>
          <cell r="L6" t="str">
            <v>3F</v>
          </cell>
        </row>
        <row r="7">
          <cell r="D7" t="str">
            <v>IND04</v>
          </cell>
          <cell r="K7" t="str">
            <v>NA</v>
          </cell>
          <cell r="L7" t="str">
            <v>NA</v>
          </cell>
        </row>
        <row r="8">
          <cell r="D8" t="str">
            <v>2738</v>
          </cell>
          <cell r="K8" t="str">
            <v>STREAM</v>
          </cell>
          <cell r="L8" t="str">
            <v>3F</v>
          </cell>
        </row>
        <row r="9">
          <cell r="D9" t="str">
            <v>1825A</v>
          </cell>
          <cell r="K9" t="str">
            <v>ESTUARY</v>
          </cell>
          <cell r="L9" t="str">
            <v>3M</v>
          </cell>
        </row>
        <row r="10">
          <cell r="D10" t="str">
            <v>1464D</v>
          </cell>
          <cell r="K10" t="str">
            <v>LAKE</v>
          </cell>
          <cell r="L10" t="str">
            <v>3F</v>
          </cell>
        </row>
        <row r="11">
          <cell r="D11" t="str">
            <v>2817A1</v>
          </cell>
          <cell r="K11" t="str">
            <v>STREAM</v>
          </cell>
          <cell r="L11" t="str">
            <v>3F</v>
          </cell>
        </row>
        <row r="12">
          <cell r="D12" t="str">
            <v>2893EC</v>
          </cell>
          <cell r="K12" t="str">
            <v>STREAM</v>
          </cell>
          <cell r="L12" t="str">
            <v>3F</v>
          </cell>
        </row>
        <row r="13">
          <cell r="D13" t="str">
            <v>1848D1</v>
          </cell>
          <cell r="K13" t="str">
            <v>ESTUARY</v>
          </cell>
          <cell r="L13" t="str">
            <v>3M</v>
          </cell>
        </row>
        <row r="14">
          <cell r="D14" t="str">
            <v>3203A</v>
          </cell>
          <cell r="K14" t="str">
            <v>STREAM</v>
          </cell>
          <cell r="L14" t="str">
            <v>3F</v>
          </cell>
        </row>
        <row r="15">
          <cell r="D15" t="str">
            <v>1006VB</v>
          </cell>
          <cell r="K15" t="str">
            <v>STREAM</v>
          </cell>
          <cell r="L15" t="str">
            <v>3F</v>
          </cell>
        </row>
        <row r="16">
          <cell r="D16" t="str">
            <v>3671A</v>
          </cell>
          <cell r="K16" t="str">
            <v>STREAM</v>
          </cell>
          <cell r="L16" t="str">
            <v>3F</v>
          </cell>
        </row>
        <row r="17">
          <cell r="D17" t="str">
            <v>3258C3</v>
          </cell>
          <cell r="K17" t="str">
            <v>STREAM</v>
          </cell>
          <cell r="L17" t="str">
            <v>3F</v>
          </cell>
        </row>
        <row r="18">
          <cell r="D18" t="str">
            <v>2630A</v>
          </cell>
          <cell r="K18" t="str">
            <v>STREAM</v>
          </cell>
          <cell r="L18" t="str">
            <v>3F</v>
          </cell>
        </row>
        <row r="19">
          <cell r="D19" t="str">
            <v>1391B</v>
          </cell>
          <cell r="K19" t="str">
            <v>SPRING</v>
          </cell>
          <cell r="L19" t="str">
            <v>3M</v>
          </cell>
        </row>
        <row r="20">
          <cell r="D20" t="str">
            <v>1635A</v>
          </cell>
          <cell r="K20" t="str">
            <v>SPRING</v>
          </cell>
          <cell r="L20" t="str">
            <v>3F</v>
          </cell>
        </row>
        <row r="21">
          <cell r="D21" t="str">
            <v>1361B</v>
          </cell>
          <cell r="K21" t="str">
            <v>SPRING</v>
          </cell>
          <cell r="L21" t="str">
            <v>3F</v>
          </cell>
        </row>
        <row r="22">
          <cell r="D22" t="str">
            <v>2953A</v>
          </cell>
          <cell r="K22" t="str">
            <v>LAKE</v>
          </cell>
          <cell r="L22" t="str">
            <v>3F</v>
          </cell>
        </row>
        <row r="23">
          <cell r="D23" t="str">
            <v>3523</v>
          </cell>
          <cell r="K23" t="str">
            <v>SPRING</v>
          </cell>
          <cell r="L23" t="str">
            <v>3F</v>
          </cell>
        </row>
        <row r="24">
          <cell r="D24" t="str">
            <v>2781X</v>
          </cell>
          <cell r="K24" t="str">
            <v>LAKE</v>
          </cell>
          <cell r="L24" t="str">
            <v>3F</v>
          </cell>
        </row>
        <row r="25">
          <cell r="D25" t="str">
            <v>2752A</v>
          </cell>
          <cell r="K25" t="str">
            <v>LAKE</v>
          </cell>
          <cell r="L25" t="str">
            <v>3F</v>
          </cell>
        </row>
        <row r="26">
          <cell r="D26" t="str">
            <v>2917</v>
          </cell>
          <cell r="K26" t="str">
            <v>LAKE</v>
          </cell>
          <cell r="L26" t="str">
            <v>3F</v>
          </cell>
        </row>
        <row r="27">
          <cell r="D27" t="str">
            <v>1592A</v>
          </cell>
          <cell r="K27" t="str">
            <v>LAKE</v>
          </cell>
          <cell r="L27" t="str">
            <v>3F</v>
          </cell>
        </row>
        <row r="28">
          <cell r="D28" t="str">
            <v>1350A</v>
          </cell>
          <cell r="K28" t="str">
            <v>LAKE</v>
          </cell>
          <cell r="L28" t="str">
            <v>3F</v>
          </cell>
        </row>
        <row r="29">
          <cell r="D29" t="str">
            <v>1466A1</v>
          </cell>
          <cell r="K29" t="str">
            <v>LAKE</v>
          </cell>
          <cell r="L29" t="str">
            <v>3F</v>
          </cell>
        </row>
        <row r="30">
          <cell r="D30" t="str">
            <v>489B</v>
          </cell>
          <cell r="K30" t="str">
            <v>STREAM</v>
          </cell>
          <cell r="L30" t="str">
            <v>3F</v>
          </cell>
        </row>
        <row r="31">
          <cell r="D31" t="str">
            <v>1338A</v>
          </cell>
          <cell r="K31" t="str">
            <v>SPRING</v>
          </cell>
          <cell r="L31" t="str">
            <v>3F</v>
          </cell>
        </row>
        <row r="32">
          <cell r="D32" t="str">
            <v>10EA</v>
          </cell>
          <cell r="K32" t="str">
            <v>LAKE</v>
          </cell>
          <cell r="L32" t="str">
            <v>3F</v>
          </cell>
        </row>
        <row r="33">
          <cell r="D33" t="str">
            <v>1756</v>
          </cell>
          <cell r="K33" t="str">
            <v>ESTUARY</v>
          </cell>
          <cell r="L33" t="str">
            <v>3M</v>
          </cell>
        </row>
        <row r="34">
          <cell r="D34" t="str">
            <v>1389</v>
          </cell>
          <cell r="K34" t="str">
            <v>SPRING</v>
          </cell>
          <cell r="L34" t="str">
            <v>3M</v>
          </cell>
        </row>
        <row r="35">
          <cell r="D35" t="str">
            <v>872B</v>
          </cell>
          <cell r="K35" t="str">
            <v>ESTUARY</v>
          </cell>
          <cell r="L35" t="str">
            <v>3M</v>
          </cell>
        </row>
        <row r="36">
          <cell r="D36" t="str">
            <v>1761D2</v>
          </cell>
          <cell r="K36" t="str">
            <v>STREAM</v>
          </cell>
          <cell r="L36" t="str">
            <v>3F</v>
          </cell>
        </row>
        <row r="37">
          <cell r="D37" t="str">
            <v>1761L</v>
          </cell>
          <cell r="K37" t="str">
            <v>STREAM</v>
          </cell>
          <cell r="L37" t="str">
            <v>3F</v>
          </cell>
        </row>
        <row r="38">
          <cell r="D38" t="str">
            <v>1761K</v>
          </cell>
          <cell r="K38" t="str">
            <v>STREAM</v>
          </cell>
          <cell r="L38" t="str">
            <v>3F</v>
          </cell>
        </row>
        <row r="39">
          <cell r="D39" t="str">
            <v>3422N</v>
          </cell>
          <cell r="K39" t="str">
            <v>SPRING</v>
          </cell>
          <cell r="L39" t="str">
            <v>3F</v>
          </cell>
        </row>
        <row r="40">
          <cell r="D40" t="str">
            <v>3530A</v>
          </cell>
          <cell r="K40" t="str">
            <v>STREAM</v>
          </cell>
          <cell r="L40" t="str">
            <v>3F</v>
          </cell>
        </row>
        <row r="41">
          <cell r="D41" t="str">
            <v>3168D</v>
          </cell>
          <cell r="K41" t="str">
            <v>LAKE</v>
          </cell>
          <cell r="L41" t="str">
            <v>3F</v>
          </cell>
        </row>
        <row r="42">
          <cell r="D42" t="str">
            <v>3201A1</v>
          </cell>
          <cell r="K42" t="str">
            <v>STREAM</v>
          </cell>
          <cell r="L42" t="str">
            <v>3F</v>
          </cell>
        </row>
        <row r="43">
          <cell r="D43" t="str">
            <v>1463D</v>
          </cell>
          <cell r="K43" t="str">
            <v>LAKE</v>
          </cell>
          <cell r="L43" t="str">
            <v>3F</v>
          </cell>
        </row>
        <row r="44">
          <cell r="D44" t="str">
            <v>1463N</v>
          </cell>
          <cell r="K44" t="str">
            <v>LAKE</v>
          </cell>
          <cell r="L44" t="str">
            <v>3F</v>
          </cell>
        </row>
        <row r="45">
          <cell r="D45" t="str">
            <v>1463Q</v>
          </cell>
          <cell r="K45" t="str">
            <v>LAKE</v>
          </cell>
          <cell r="L45" t="str">
            <v>3F</v>
          </cell>
        </row>
        <row r="46">
          <cell r="D46" t="str">
            <v>1463P</v>
          </cell>
          <cell r="K46" t="str">
            <v>LAKE</v>
          </cell>
          <cell r="L46" t="str">
            <v>3F</v>
          </cell>
        </row>
        <row r="47">
          <cell r="D47" t="str">
            <v>1547D</v>
          </cell>
          <cell r="K47" t="str">
            <v>LAKE</v>
          </cell>
          <cell r="L47" t="str">
            <v>3F</v>
          </cell>
        </row>
        <row r="48">
          <cell r="D48" t="str">
            <v>1536C</v>
          </cell>
          <cell r="K48" t="str">
            <v>STREAM</v>
          </cell>
          <cell r="L48" t="str">
            <v>3F</v>
          </cell>
        </row>
        <row r="49">
          <cell r="D49" t="str">
            <v>1536B</v>
          </cell>
          <cell r="K49" t="str">
            <v>STREAM</v>
          </cell>
          <cell r="L49" t="str">
            <v>3F</v>
          </cell>
        </row>
        <row r="50">
          <cell r="D50" t="str">
            <v>1576</v>
          </cell>
          <cell r="K50" t="str">
            <v>STREAM</v>
          </cell>
          <cell r="L50" t="str">
            <v>3F</v>
          </cell>
        </row>
        <row r="51">
          <cell r="D51" t="str">
            <v>539A</v>
          </cell>
          <cell r="K51" t="str">
            <v>STREAM</v>
          </cell>
          <cell r="L51" t="str">
            <v>3F</v>
          </cell>
        </row>
        <row r="52">
          <cell r="D52" t="str">
            <v>3530B</v>
          </cell>
          <cell r="K52" t="str">
            <v>LAKE</v>
          </cell>
          <cell r="L52" t="str">
            <v>3F</v>
          </cell>
        </row>
        <row r="53">
          <cell r="D53" t="str">
            <v>2493</v>
          </cell>
          <cell r="K53" t="str">
            <v>STREAM</v>
          </cell>
          <cell r="L53" t="str">
            <v>3F</v>
          </cell>
        </row>
        <row r="54">
          <cell r="D54" t="str">
            <v>3168W1</v>
          </cell>
          <cell r="K54" t="str">
            <v>LAKE</v>
          </cell>
          <cell r="L54" t="str">
            <v>3F</v>
          </cell>
        </row>
        <row r="55">
          <cell r="D55" t="str">
            <v>1888B</v>
          </cell>
          <cell r="K55" t="str">
            <v>ESTUARY</v>
          </cell>
          <cell r="L55" t="str">
            <v>3M</v>
          </cell>
        </row>
        <row r="56">
          <cell r="D56" t="str">
            <v>8034A</v>
          </cell>
          <cell r="K56" t="str">
            <v>COASTAL</v>
          </cell>
          <cell r="L56" t="str">
            <v>3M</v>
          </cell>
        </row>
        <row r="57">
          <cell r="D57" t="str">
            <v>1936</v>
          </cell>
          <cell r="K57" t="str">
            <v>ESTUARY</v>
          </cell>
          <cell r="L57" t="str">
            <v>3M</v>
          </cell>
        </row>
        <row r="58">
          <cell r="D58" t="str">
            <v>3201D</v>
          </cell>
          <cell r="K58" t="str">
            <v>STREAM</v>
          </cell>
          <cell r="L58" t="str">
            <v>3F</v>
          </cell>
        </row>
        <row r="59">
          <cell r="D59" t="str">
            <v>3201F</v>
          </cell>
          <cell r="K59" t="str">
            <v>STREAM</v>
          </cell>
          <cell r="L59" t="str">
            <v>3F</v>
          </cell>
        </row>
        <row r="60">
          <cell r="D60" t="str">
            <v>3422L</v>
          </cell>
          <cell r="K60" t="str">
            <v>SPRING</v>
          </cell>
          <cell r="L60" t="str">
            <v>3F</v>
          </cell>
        </row>
        <row r="61">
          <cell r="D61" t="str">
            <v>2528F</v>
          </cell>
          <cell r="K61" t="str">
            <v>LAKE</v>
          </cell>
          <cell r="L61" t="str">
            <v>3F</v>
          </cell>
        </row>
        <row r="62">
          <cell r="D62" t="str">
            <v>28934</v>
          </cell>
          <cell r="K62" t="str">
            <v>SPRING</v>
          </cell>
          <cell r="L62" t="str">
            <v>3F</v>
          </cell>
        </row>
        <row r="63">
          <cell r="D63" t="str">
            <v>548D</v>
          </cell>
          <cell r="K63" t="str">
            <v>ESTUARY</v>
          </cell>
          <cell r="L63" t="str">
            <v>3M</v>
          </cell>
        </row>
        <row r="64">
          <cell r="D64" t="str">
            <v>1006Z</v>
          </cell>
          <cell r="K64" t="str">
            <v>SPRING</v>
          </cell>
          <cell r="L64" t="str">
            <v>3F</v>
          </cell>
        </row>
        <row r="65">
          <cell r="D65" t="str">
            <v>1459</v>
          </cell>
          <cell r="K65" t="str">
            <v>LAKE</v>
          </cell>
          <cell r="L65" t="str">
            <v>3F</v>
          </cell>
        </row>
        <row r="66">
          <cell r="D66" t="str">
            <v>1165A</v>
          </cell>
          <cell r="K66" t="str">
            <v>LAKE</v>
          </cell>
          <cell r="L66" t="str">
            <v>3F</v>
          </cell>
        </row>
        <row r="67">
          <cell r="D67" t="str">
            <v>2528G</v>
          </cell>
          <cell r="K67" t="str">
            <v>STREAM</v>
          </cell>
          <cell r="L67" t="str">
            <v>3F</v>
          </cell>
        </row>
        <row r="68">
          <cell r="D68" t="str">
            <v>1362Z</v>
          </cell>
          <cell r="K68" t="str">
            <v>SPRING</v>
          </cell>
          <cell r="L68" t="str">
            <v>3F</v>
          </cell>
        </row>
        <row r="69">
          <cell r="D69" t="str">
            <v>1463R</v>
          </cell>
          <cell r="K69" t="str">
            <v>LAKE</v>
          </cell>
          <cell r="L69" t="str">
            <v>3F</v>
          </cell>
        </row>
        <row r="70">
          <cell r="D70" t="str">
            <v>1184</v>
          </cell>
          <cell r="K70" t="str">
            <v>STREAM</v>
          </cell>
          <cell r="L70" t="str">
            <v>3F</v>
          </cell>
        </row>
        <row r="71">
          <cell r="D71" t="str">
            <v>1914A</v>
          </cell>
          <cell r="K71" t="str">
            <v>LAKE</v>
          </cell>
          <cell r="L71" t="str">
            <v>1</v>
          </cell>
        </row>
        <row r="72">
          <cell r="D72" t="str">
            <v>1914B</v>
          </cell>
          <cell r="K72" t="str">
            <v>STREAM</v>
          </cell>
          <cell r="L72" t="str">
            <v>1</v>
          </cell>
        </row>
        <row r="73">
          <cell r="D73" t="str">
            <v>1576A</v>
          </cell>
          <cell r="K73" t="str">
            <v>LAKE</v>
          </cell>
          <cell r="L73" t="str">
            <v>3F</v>
          </cell>
        </row>
        <row r="74">
          <cell r="D74" t="str">
            <v>1474W</v>
          </cell>
          <cell r="K74" t="str">
            <v>LAKE</v>
          </cell>
          <cell r="L74" t="str">
            <v>3F</v>
          </cell>
        </row>
        <row r="75">
          <cell r="D75" t="str">
            <v>3170I2</v>
          </cell>
          <cell r="K75" t="str">
            <v>LAKE</v>
          </cell>
          <cell r="L75" t="str">
            <v>3F</v>
          </cell>
        </row>
        <row r="76">
          <cell r="D76" t="str">
            <v>31702A</v>
          </cell>
          <cell r="K76" t="str">
            <v>LAKE</v>
          </cell>
          <cell r="L76" t="str">
            <v>3F</v>
          </cell>
        </row>
        <row r="77">
          <cell r="D77" t="str">
            <v>3169A1</v>
          </cell>
          <cell r="K77" t="str">
            <v>LAKE</v>
          </cell>
          <cell r="L77" t="str">
            <v>3F</v>
          </cell>
        </row>
        <row r="78">
          <cell r="D78" t="str">
            <v>3194E</v>
          </cell>
          <cell r="K78" t="str">
            <v>LAKE</v>
          </cell>
          <cell r="L78" t="str">
            <v>3F</v>
          </cell>
        </row>
        <row r="79">
          <cell r="D79" t="str">
            <v>3194F</v>
          </cell>
          <cell r="K79" t="str">
            <v>LAKE</v>
          </cell>
          <cell r="L79" t="str">
            <v>3F</v>
          </cell>
        </row>
        <row r="80">
          <cell r="D80" t="str">
            <v>3194G</v>
          </cell>
          <cell r="K80" t="str">
            <v>LAKE</v>
          </cell>
          <cell r="L80" t="str">
            <v>3F</v>
          </cell>
        </row>
        <row r="81">
          <cell r="D81" t="str">
            <v>3169A2</v>
          </cell>
          <cell r="K81" t="str">
            <v>LAKE</v>
          </cell>
          <cell r="L81" t="str">
            <v>3F</v>
          </cell>
        </row>
        <row r="82">
          <cell r="D82" t="str">
            <v>3169A3</v>
          </cell>
          <cell r="K82" t="str">
            <v>LAKE</v>
          </cell>
          <cell r="L82" t="str">
            <v>3F</v>
          </cell>
        </row>
        <row r="83">
          <cell r="D83" t="str">
            <v>3169U</v>
          </cell>
          <cell r="K83" t="str">
            <v>LAKE</v>
          </cell>
          <cell r="L83" t="str">
            <v>3F</v>
          </cell>
        </row>
        <row r="84">
          <cell r="D84" t="str">
            <v>3169T</v>
          </cell>
          <cell r="K84" t="str">
            <v>LAKE</v>
          </cell>
          <cell r="L84" t="str">
            <v>3F</v>
          </cell>
        </row>
        <row r="85">
          <cell r="D85" t="str">
            <v>3170J4</v>
          </cell>
          <cell r="K85" t="str">
            <v>LAKE</v>
          </cell>
          <cell r="L85" t="str">
            <v>3F</v>
          </cell>
        </row>
        <row r="86">
          <cell r="D86" t="str">
            <v>3170J3</v>
          </cell>
          <cell r="K86" t="str">
            <v>LAKE</v>
          </cell>
          <cell r="L86" t="str">
            <v>3F</v>
          </cell>
        </row>
        <row r="87">
          <cell r="D87" t="str">
            <v>3171G</v>
          </cell>
          <cell r="K87" t="str">
            <v>LAKE</v>
          </cell>
          <cell r="L87" t="str">
            <v>3F</v>
          </cell>
        </row>
        <row r="88">
          <cell r="D88" t="str">
            <v>3002S</v>
          </cell>
          <cell r="K88" t="str">
            <v>LAKE</v>
          </cell>
          <cell r="L88" t="str">
            <v>3F</v>
          </cell>
        </row>
        <row r="89">
          <cell r="D89" t="str">
            <v>3002R</v>
          </cell>
          <cell r="K89" t="str">
            <v>LAKE</v>
          </cell>
          <cell r="L89" t="str">
            <v>3F</v>
          </cell>
        </row>
        <row r="90">
          <cell r="D90" t="str">
            <v>3002U</v>
          </cell>
          <cell r="K90" t="str">
            <v>LAKE</v>
          </cell>
          <cell r="L90" t="str">
            <v>3F</v>
          </cell>
        </row>
        <row r="91">
          <cell r="D91" t="str">
            <v>3002T</v>
          </cell>
          <cell r="K91" t="str">
            <v>LAKE</v>
          </cell>
          <cell r="L91" t="str">
            <v>3F</v>
          </cell>
        </row>
        <row r="92">
          <cell r="D92" t="str">
            <v>3002Q</v>
          </cell>
          <cell r="K92" t="str">
            <v>LAKE</v>
          </cell>
          <cell r="L92" t="str">
            <v>3F</v>
          </cell>
        </row>
        <row r="93">
          <cell r="D93" t="str">
            <v>3002P</v>
          </cell>
          <cell r="K93" t="str">
            <v>LAKE</v>
          </cell>
          <cell r="L93" t="str">
            <v>3F</v>
          </cell>
        </row>
        <row r="94">
          <cell r="D94" t="str">
            <v>3002V</v>
          </cell>
          <cell r="K94" t="str">
            <v>LAKE</v>
          </cell>
          <cell r="L94" t="str">
            <v>3F</v>
          </cell>
        </row>
        <row r="95">
          <cell r="D95" t="str">
            <v>3002O</v>
          </cell>
          <cell r="K95" t="str">
            <v>LAKE</v>
          </cell>
          <cell r="L95" t="str">
            <v>3F</v>
          </cell>
        </row>
        <row r="96">
          <cell r="D96" t="str">
            <v>3002W</v>
          </cell>
          <cell r="K96" t="str">
            <v>LAKE</v>
          </cell>
          <cell r="L96" t="str">
            <v>3F</v>
          </cell>
        </row>
        <row r="97">
          <cell r="D97" t="str">
            <v>3170FD</v>
          </cell>
          <cell r="K97" t="str">
            <v>LAKE</v>
          </cell>
          <cell r="L97" t="str">
            <v>3F</v>
          </cell>
        </row>
        <row r="98">
          <cell r="D98" t="str">
            <v>3170FB</v>
          </cell>
          <cell r="K98" t="str">
            <v>LAKE</v>
          </cell>
          <cell r="L98" t="str">
            <v>3F</v>
          </cell>
        </row>
        <row r="99">
          <cell r="D99" t="str">
            <v>3170FA</v>
          </cell>
          <cell r="K99" t="str">
            <v>LAKE</v>
          </cell>
          <cell r="L99" t="str">
            <v>3F</v>
          </cell>
        </row>
        <row r="100">
          <cell r="D100" t="str">
            <v>3170FE</v>
          </cell>
          <cell r="K100" t="str">
            <v>LAKE</v>
          </cell>
          <cell r="L100" t="str">
            <v>3F</v>
          </cell>
        </row>
        <row r="101">
          <cell r="D101" t="str">
            <v>3170FC</v>
          </cell>
          <cell r="K101" t="str">
            <v>LAKE</v>
          </cell>
          <cell r="L101" t="str">
            <v>3F</v>
          </cell>
        </row>
        <row r="102">
          <cell r="D102" t="str">
            <v>1320B</v>
          </cell>
          <cell r="K102" t="str">
            <v>STREAM</v>
          </cell>
          <cell r="L102" t="str">
            <v>3F</v>
          </cell>
        </row>
        <row r="103">
          <cell r="D103" t="str">
            <v>1320C</v>
          </cell>
          <cell r="K103" t="str">
            <v>SPRING</v>
          </cell>
          <cell r="L103" t="str">
            <v>3F</v>
          </cell>
        </row>
        <row r="104">
          <cell r="D104" t="str">
            <v>1329R</v>
          </cell>
          <cell r="K104" t="str">
            <v>SPRING</v>
          </cell>
          <cell r="L104" t="str">
            <v>3F</v>
          </cell>
        </row>
        <row r="105">
          <cell r="D105" t="str">
            <v>1329S1</v>
          </cell>
          <cell r="K105" t="str">
            <v>STREAM</v>
          </cell>
          <cell r="L105" t="str">
            <v>3F</v>
          </cell>
        </row>
        <row r="106">
          <cell r="D106" t="str">
            <v>1356C</v>
          </cell>
          <cell r="K106" t="str">
            <v>SPRING</v>
          </cell>
          <cell r="L106" t="str">
            <v>3F</v>
          </cell>
        </row>
        <row r="107">
          <cell r="D107" t="str">
            <v>1356B</v>
          </cell>
          <cell r="K107" t="str">
            <v>SPRING</v>
          </cell>
          <cell r="L107" t="str">
            <v>3F</v>
          </cell>
        </row>
        <row r="108">
          <cell r="D108" t="str">
            <v>1351B2</v>
          </cell>
          <cell r="K108" t="str">
            <v>SPRING</v>
          </cell>
          <cell r="L108" t="str">
            <v>3F</v>
          </cell>
        </row>
        <row r="109">
          <cell r="D109" t="str">
            <v>3186E</v>
          </cell>
          <cell r="K109" t="str">
            <v>STREAM</v>
          </cell>
          <cell r="L109" t="str">
            <v>3F</v>
          </cell>
        </row>
        <row r="110">
          <cell r="D110" t="str">
            <v>2737</v>
          </cell>
          <cell r="K110" t="str">
            <v>STREAM</v>
          </cell>
          <cell r="L110" t="str">
            <v>3F</v>
          </cell>
        </row>
        <row r="111">
          <cell r="D111" t="str">
            <v>3170D2</v>
          </cell>
          <cell r="K111" t="str">
            <v>STREAM</v>
          </cell>
          <cell r="L111" t="str">
            <v>3F</v>
          </cell>
        </row>
        <row r="112">
          <cell r="D112" t="str">
            <v>3192E</v>
          </cell>
          <cell r="K112" t="str">
            <v>STREAM</v>
          </cell>
          <cell r="L112" t="str">
            <v>3F</v>
          </cell>
        </row>
        <row r="113">
          <cell r="D113" t="str">
            <v>3188C</v>
          </cell>
          <cell r="K113" t="str">
            <v>STREAM</v>
          </cell>
          <cell r="L113" t="str">
            <v>3F</v>
          </cell>
        </row>
        <row r="114">
          <cell r="D114" t="str">
            <v>2875C</v>
          </cell>
          <cell r="K114" t="str">
            <v>LAKE</v>
          </cell>
          <cell r="L114" t="str">
            <v>3F</v>
          </cell>
        </row>
        <row r="115">
          <cell r="D115" t="str">
            <v>2875B</v>
          </cell>
          <cell r="K115" t="str">
            <v>LAKE</v>
          </cell>
          <cell r="L115" t="str">
            <v>3F</v>
          </cell>
        </row>
        <row r="116">
          <cell r="D116" t="str">
            <v>3024A1</v>
          </cell>
          <cell r="K116" t="str">
            <v>LAKE</v>
          </cell>
          <cell r="L116" t="str">
            <v>3F</v>
          </cell>
        </row>
        <row r="117">
          <cell r="D117" t="str">
            <v>3004S</v>
          </cell>
          <cell r="K117" t="str">
            <v>LAKE</v>
          </cell>
          <cell r="L117" t="str">
            <v>3F</v>
          </cell>
        </row>
        <row r="118">
          <cell r="D118" t="str">
            <v>3170G1</v>
          </cell>
          <cell r="K118" t="str">
            <v>LAKE</v>
          </cell>
          <cell r="L118" t="str">
            <v>3F</v>
          </cell>
        </row>
        <row r="119">
          <cell r="D119" t="str">
            <v>3170G5</v>
          </cell>
          <cell r="K119" t="str">
            <v>LAKE</v>
          </cell>
          <cell r="L119" t="str">
            <v>3F</v>
          </cell>
        </row>
        <row r="120">
          <cell r="D120" t="str">
            <v>3170G4</v>
          </cell>
          <cell r="K120" t="str">
            <v>LAKE</v>
          </cell>
          <cell r="L120" t="str">
            <v>3F</v>
          </cell>
        </row>
        <row r="121">
          <cell r="D121" t="str">
            <v>3170G2</v>
          </cell>
          <cell r="K121" t="str">
            <v>LAKE</v>
          </cell>
          <cell r="L121" t="str">
            <v>3F</v>
          </cell>
        </row>
        <row r="122">
          <cell r="D122" t="str">
            <v>3170G3</v>
          </cell>
          <cell r="K122" t="str">
            <v>LAKE</v>
          </cell>
          <cell r="L122" t="str">
            <v>3F</v>
          </cell>
        </row>
        <row r="123">
          <cell r="D123" t="str">
            <v>3170G6</v>
          </cell>
          <cell r="K123" t="str">
            <v>LAKE</v>
          </cell>
          <cell r="L123" t="str">
            <v>3F</v>
          </cell>
        </row>
        <row r="124">
          <cell r="D124" t="str">
            <v>3170G7</v>
          </cell>
          <cell r="K124" t="str">
            <v>LAKE</v>
          </cell>
          <cell r="L124" t="str">
            <v>3F</v>
          </cell>
        </row>
        <row r="125">
          <cell r="D125" t="str">
            <v>3169G7</v>
          </cell>
          <cell r="K125" t="str">
            <v>LAKE</v>
          </cell>
          <cell r="L125" t="str">
            <v>3F</v>
          </cell>
        </row>
        <row r="126">
          <cell r="D126" t="str">
            <v>3169G6</v>
          </cell>
          <cell r="K126" t="str">
            <v>LAKE</v>
          </cell>
          <cell r="L126" t="str">
            <v>3F</v>
          </cell>
        </row>
        <row r="127">
          <cell r="D127" t="str">
            <v>3169G2</v>
          </cell>
          <cell r="K127" t="str">
            <v>LAKE</v>
          </cell>
          <cell r="L127" t="str">
            <v>3F</v>
          </cell>
        </row>
        <row r="128">
          <cell r="D128" t="str">
            <v>3169G8</v>
          </cell>
          <cell r="K128" t="str">
            <v>LAKE</v>
          </cell>
          <cell r="L128" t="str">
            <v>3F</v>
          </cell>
        </row>
        <row r="129">
          <cell r="D129" t="str">
            <v>3169G3</v>
          </cell>
          <cell r="K129" t="str">
            <v>LAKE</v>
          </cell>
          <cell r="L129" t="str">
            <v>3F</v>
          </cell>
        </row>
        <row r="130">
          <cell r="D130" t="str">
            <v>3169G5</v>
          </cell>
          <cell r="K130" t="str">
            <v>LAKE</v>
          </cell>
          <cell r="L130" t="str">
            <v>3F</v>
          </cell>
        </row>
        <row r="131">
          <cell r="D131" t="str">
            <v>3169G4</v>
          </cell>
          <cell r="K131" t="str">
            <v>LAKE</v>
          </cell>
          <cell r="L131" t="str">
            <v>3F</v>
          </cell>
        </row>
        <row r="132">
          <cell r="D132" t="str">
            <v>3036B5</v>
          </cell>
          <cell r="K132" t="str">
            <v>LAKE</v>
          </cell>
          <cell r="L132" t="str">
            <v>3F</v>
          </cell>
        </row>
        <row r="133">
          <cell r="D133" t="str">
            <v>3036B4</v>
          </cell>
          <cell r="K133" t="str">
            <v>LAKE</v>
          </cell>
          <cell r="L133" t="str">
            <v>3F</v>
          </cell>
        </row>
        <row r="134">
          <cell r="D134" t="str">
            <v>3036B7</v>
          </cell>
          <cell r="K134" t="str">
            <v>LAKE</v>
          </cell>
          <cell r="L134" t="str">
            <v>3F</v>
          </cell>
        </row>
        <row r="135">
          <cell r="D135" t="str">
            <v>3036B8</v>
          </cell>
          <cell r="K135" t="str">
            <v>LAKE</v>
          </cell>
          <cell r="L135" t="str">
            <v>3F</v>
          </cell>
        </row>
        <row r="136">
          <cell r="D136" t="str">
            <v>2835B</v>
          </cell>
          <cell r="K136" t="str">
            <v>STREAM</v>
          </cell>
          <cell r="L136" t="str">
            <v>3F</v>
          </cell>
        </row>
        <row r="137">
          <cell r="D137" t="str">
            <v>2987Z</v>
          </cell>
          <cell r="K137" t="str">
            <v>SPRING</v>
          </cell>
          <cell r="L137" t="str">
            <v>3F</v>
          </cell>
        </row>
        <row r="138">
          <cell r="D138" t="str">
            <v>1179</v>
          </cell>
          <cell r="K138" t="str">
            <v>STREAM</v>
          </cell>
          <cell r="L138" t="str">
            <v>3F</v>
          </cell>
        </row>
        <row r="139">
          <cell r="D139" t="str">
            <v>3684</v>
          </cell>
          <cell r="K139" t="str">
            <v>STREAM</v>
          </cell>
          <cell r="L139" t="str">
            <v>3F</v>
          </cell>
        </row>
        <row r="140">
          <cell r="D140" t="str">
            <v>2389D</v>
          </cell>
          <cell r="K140" t="str">
            <v>STREAM</v>
          </cell>
          <cell r="L140" t="str">
            <v>3F</v>
          </cell>
        </row>
        <row r="141">
          <cell r="D141" t="str">
            <v>2372</v>
          </cell>
          <cell r="K141" t="str">
            <v>STREAM</v>
          </cell>
          <cell r="L141" t="str">
            <v>3F</v>
          </cell>
        </row>
        <row r="142">
          <cell r="D142" t="str">
            <v>2921D1</v>
          </cell>
          <cell r="K142" t="str">
            <v>LAKE</v>
          </cell>
          <cell r="L142" t="str">
            <v>3F</v>
          </cell>
        </row>
        <row r="143">
          <cell r="D143" t="str">
            <v>2814A</v>
          </cell>
          <cell r="K143" t="str">
            <v>LAKE</v>
          </cell>
          <cell r="L143" t="str">
            <v>3F</v>
          </cell>
        </row>
        <row r="144">
          <cell r="D144" t="str">
            <v>3724</v>
          </cell>
          <cell r="K144" t="str">
            <v>ESTUARY</v>
          </cell>
          <cell r="L144" t="str">
            <v>2</v>
          </cell>
        </row>
        <row r="145">
          <cell r="D145" t="str">
            <v>1038B</v>
          </cell>
          <cell r="K145" t="str">
            <v>STREAM</v>
          </cell>
          <cell r="L145" t="str">
            <v>3F</v>
          </cell>
        </row>
        <row r="146">
          <cell r="D146" t="str">
            <v>997</v>
          </cell>
          <cell r="K146" t="str">
            <v>STREAM</v>
          </cell>
          <cell r="L146" t="str">
            <v>3F</v>
          </cell>
        </row>
        <row r="147">
          <cell r="D147" t="str">
            <v>451</v>
          </cell>
          <cell r="K147" t="str">
            <v>STREAM</v>
          </cell>
          <cell r="L147" t="str">
            <v>3F</v>
          </cell>
        </row>
        <row r="148">
          <cell r="D148" t="str">
            <v>452</v>
          </cell>
          <cell r="K148" t="str">
            <v>STREAM</v>
          </cell>
          <cell r="L148" t="str">
            <v>3F</v>
          </cell>
        </row>
        <row r="149">
          <cell r="D149" t="str">
            <v>894</v>
          </cell>
          <cell r="K149" t="str">
            <v>STREAM</v>
          </cell>
          <cell r="L149" t="str">
            <v>3F</v>
          </cell>
        </row>
        <row r="150">
          <cell r="D150" t="str">
            <v>2729</v>
          </cell>
          <cell r="K150" t="str">
            <v>STREAM</v>
          </cell>
          <cell r="L150" t="str">
            <v>3F</v>
          </cell>
        </row>
        <row r="151">
          <cell r="D151" t="str">
            <v>2720A</v>
          </cell>
          <cell r="K151" t="str">
            <v>LAKE</v>
          </cell>
          <cell r="L151" t="str">
            <v>3F</v>
          </cell>
        </row>
        <row r="152">
          <cell r="D152" t="str">
            <v>3436</v>
          </cell>
          <cell r="K152" t="str">
            <v>STREAM</v>
          </cell>
          <cell r="L152" t="str">
            <v>3F</v>
          </cell>
        </row>
        <row r="153">
          <cell r="D153" t="str">
            <v>1000</v>
          </cell>
          <cell r="K153" t="str">
            <v>STREAM</v>
          </cell>
          <cell r="L153" t="str">
            <v>3F</v>
          </cell>
        </row>
        <row r="154">
          <cell r="D154" t="str">
            <v>2280A</v>
          </cell>
          <cell r="K154" t="str">
            <v>STREAM</v>
          </cell>
          <cell r="L154" t="str">
            <v>3F</v>
          </cell>
        </row>
        <row r="155">
          <cell r="D155" t="str">
            <v>3456</v>
          </cell>
          <cell r="K155" t="str">
            <v>STREAM</v>
          </cell>
          <cell r="L155" t="str">
            <v>3F</v>
          </cell>
        </row>
        <row r="156">
          <cell r="D156" t="str">
            <v>1506</v>
          </cell>
          <cell r="K156" t="str">
            <v>STREAM</v>
          </cell>
          <cell r="L156" t="str">
            <v>3F</v>
          </cell>
        </row>
        <row r="157">
          <cell r="D157" t="str">
            <v>215</v>
          </cell>
          <cell r="K157" t="str">
            <v>STREAM</v>
          </cell>
          <cell r="L157" t="str">
            <v>3F</v>
          </cell>
        </row>
        <row r="158">
          <cell r="D158" t="str">
            <v>217</v>
          </cell>
          <cell r="K158" t="str">
            <v>STREAM</v>
          </cell>
          <cell r="L158" t="str">
            <v>3F</v>
          </cell>
        </row>
        <row r="159">
          <cell r="D159" t="str">
            <v>241</v>
          </cell>
          <cell r="K159" t="str">
            <v>STREAM</v>
          </cell>
          <cell r="L159" t="str">
            <v>3F</v>
          </cell>
        </row>
        <row r="160">
          <cell r="D160" t="str">
            <v>242</v>
          </cell>
          <cell r="K160" t="str">
            <v>STREAM</v>
          </cell>
          <cell r="L160" t="str">
            <v>3F</v>
          </cell>
        </row>
        <row r="161">
          <cell r="D161" t="str">
            <v>243</v>
          </cell>
          <cell r="K161" t="str">
            <v>STREAM</v>
          </cell>
          <cell r="L161" t="str">
            <v>3F</v>
          </cell>
        </row>
        <row r="162">
          <cell r="D162" t="str">
            <v>244</v>
          </cell>
          <cell r="K162" t="str">
            <v>STREAM</v>
          </cell>
          <cell r="L162" t="str">
            <v>3F</v>
          </cell>
        </row>
        <row r="163">
          <cell r="D163" t="str">
            <v>292</v>
          </cell>
          <cell r="K163" t="str">
            <v>STREAM</v>
          </cell>
          <cell r="L163" t="str">
            <v>3F</v>
          </cell>
        </row>
        <row r="164">
          <cell r="D164" t="str">
            <v>294</v>
          </cell>
          <cell r="K164" t="str">
            <v>STREAM</v>
          </cell>
          <cell r="L164" t="str">
            <v>3F</v>
          </cell>
        </row>
        <row r="165">
          <cell r="D165" t="str">
            <v>295</v>
          </cell>
          <cell r="K165" t="str">
            <v>STREAM</v>
          </cell>
          <cell r="L165" t="str">
            <v>3F</v>
          </cell>
        </row>
        <row r="166">
          <cell r="D166" t="str">
            <v>296</v>
          </cell>
          <cell r="K166" t="str">
            <v>STREAM</v>
          </cell>
          <cell r="L166" t="str">
            <v>3F</v>
          </cell>
        </row>
        <row r="167">
          <cell r="D167" t="str">
            <v>297</v>
          </cell>
          <cell r="K167" t="str">
            <v>STREAM</v>
          </cell>
          <cell r="L167" t="str">
            <v>3F</v>
          </cell>
        </row>
        <row r="168">
          <cell r="D168" t="str">
            <v>299</v>
          </cell>
          <cell r="K168" t="str">
            <v>STREAM</v>
          </cell>
          <cell r="L168" t="str">
            <v>3F</v>
          </cell>
        </row>
        <row r="169">
          <cell r="D169" t="str">
            <v>300</v>
          </cell>
          <cell r="K169" t="str">
            <v>STREAM</v>
          </cell>
          <cell r="L169" t="str">
            <v>3F</v>
          </cell>
        </row>
        <row r="170">
          <cell r="D170" t="str">
            <v>301</v>
          </cell>
          <cell r="K170" t="str">
            <v>STREAM</v>
          </cell>
          <cell r="L170" t="str">
            <v>3F</v>
          </cell>
        </row>
        <row r="171">
          <cell r="D171" t="str">
            <v>72</v>
          </cell>
          <cell r="K171" t="str">
            <v>STREAM</v>
          </cell>
          <cell r="L171" t="str">
            <v>3F</v>
          </cell>
        </row>
        <row r="172">
          <cell r="D172" t="str">
            <v>1472B1</v>
          </cell>
          <cell r="K172" t="str">
            <v>STREAM</v>
          </cell>
          <cell r="L172" t="str">
            <v>3F</v>
          </cell>
        </row>
        <row r="173">
          <cell r="D173" t="str">
            <v>794</v>
          </cell>
          <cell r="K173" t="str">
            <v>STREAM</v>
          </cell>
          <cell r="L173" t="str">
            <v>3F</v>
          </cell>
        </row>
        <row r="174">
          <cell r="D174" t="str">
            <v>831</v>
          </cell>
          <cell r="K174" t="str">
            <v>STREAM</v>
          </cell>
          <cell r="L174" t="str">
            <v>3F</v>
          </cell>
        </row>
        <row r="175">
          <cell r="D175" t="str">
            <v>832</v>
          </cell>
          <cell r="K175" t="str">
            <v>STREAM</v>
          </cell>
          <cell r="L175" t="str">
            <v>3F</v>
          </cell>
        </row>
        <row r="176">
          <cell r="D176" t="str">
            <v>2204</v>
          </cell>
          <cell r="K176" t="str">
            <v>STREAM</v>
          </cell>
          <cell r="L176" t="str">
            <v>3F</v>
          </cell>
        </row>
        <row r="177">
          <cell r="D177" t="str">
            <v>835</v>
          </cell>
          <cell r="K177" t="str">
            <v>STREAM</v>
          </cell>
          <cell r="L177" t="str">
            <v>3F</v>
          </cell>
        </row>
        <row r="178">
          <cell r="D178" t="str">
            <v>837</v>
          </cell>
          <cell r="K178" t="str">
            <v>STREAM</v>
          </cell>
          <cell r="L178" t="str">
            <v>3F</v>
          </cell>
        </row>
        <row r="179">
          <cell r="D179" t="str">
            <v>956</v>
          </cell>
          <cell r="K179" t="str">
            <v>STREAM</v>
          </cell>
          <cell r="L179" t="str">
            <v>3F</v>
          </cell>
        </row>
        <row r="180">
          <cell r="D180" t="str">
            <v>968</v>
          </cell>
          <cell r="K180" t="str">
            <v>STREAM</v>
          </cell>
          <cell r="L180" t="str">
            <v>3F</v>
          </cell>
        </row>
        <row r="181">
          <cell r="D181" t="str">
            <v>969</v>
          </cell>
          <cell r="K181" t="str">
            <v>STREAM</v>
          </cell>
          <cell r="L181" t="str">
            <v>3F</v>
          </cell>
        </row>
        <row r="182">
          <cell r="D182" t="str">
            <v>2213D</v>
          </cell>
          <cell r="K182" t="str">
            <v>ESTUARY</v>
          </cell>
          <cell r="L182" t="str">
            <v>3M</v>
          </cell>
        </row>
        <row r="183">
          <cell r="D183" t="str">
            <v>971</v>
          </cell>
          <cell r="K183" t="str">
            <v>STREAM</v>
          </cell>
          <cell r="L183" t="str">
            <v>3F</v>
          </cell>
        </row>
        <row r="184">
          <cell r="D184" t="str">
            <v>2252</v>
          </cell>
          <cell r="K184" t="str">
            <v>STREAM</v>
          </cell>
          <cell r="L184" t="str">
            <v>3F</v>
          </cell>
        </row>
        <row r="185">
          <cell r="D185" t="str">
            <v>807C</v>
          </cell>
          <cell r="K185" t="str">
            <v>LAKE</v>
          </cell>
          <cell r="L185" t="str">
            <v>3F</v>
          </cell>
        </row>
        <row r="186">
          <cell r="D186" t="str">
            <v>2253</v>
          </cell>
          <cell r="K186" t="str">
            <v>STREAM</v>
          </cell>
          <cell r="L186" t="str">
            <v>3F</v>
          </cell>
        </row>
        <row r="187">
          <cell r="D187" t="str">
            <v>1968E</v>
          </cell>
          <cell r="K187" t="str">
            <v>ESTUARY</v>
          </cell>
          <cell r="L187" t="str">
            <v>3M</v>
          </cell>
        </row>
        <row r="188">
          <cell r="D188" t="str">
            <v>3031</v>
          </cell>
          <cell r="K188" t="str">
            <v>STREAM</v>
          </cell>
          <cell r="L188" t="str">
            <v>3F</v>
          </cell>
        </row>
        <row r="189">
          <cell r="D189" t="str">
            <v>2997P</v>
          </cell>
          <cell r="K189" t="str">
            <v>LAKE</v>
          </cell>
          <cell r="L189" t="str">
            <v>3F</v>
          </cell>
        </row>
        <row r="190">
          <cell r="D190" t="str">
            <v>3023D</v>
          </cell>
          <cell r="K190" t="str">
            <v>LAKE</v>
          </cell>
          <cell r="L190" t="str">
            <v>3F</v>
          </cell>
        </row>
        <row r="191">
          <cell r="D191" t="str">
            <v>3023E</v>
          </cell>
          <cell r="K191" t="str">
            <v>LAKE</v>
          </cell>
          <cell r="L191" t="str">
            <v>3F</v>
          </cell>
        </row>
        <row r="192">
          <cell r="D192" t="str">
            <v>3032</v>
          </cell>
          <cell r="K192" t="str">
            <v>STREAM</v>
          </cell>
          <cell r="L192" t="str">
            <v>3F</v>
          </cell>
        </row>
        <row r="193">
          <cell r="D193" t="str">
            <v>3033</v>
          </cell>
          <cell r="K193" t="str">
            <v>STREAM</v>
          </cell>
          <cell r="L193" t="str">
            <v>3F</v>
          </cell>
        </row>
        <row r="194">
          <cell r="D194" t="str">
            <v>2997Q</v>
          </cell>
          <cell r="K194" t="str">
            <v>LAKE</v>
          </cell>
          <cell r="L194" t="str">
            <v>3F</v>
          </cell>
        </row>
        <row r="195">
          <cell r="D195" t="str">
            <v>3168C</v>
          </cell>
          <cell r="K195" t="str">
            <v>LAKE</v>
          </cell>
          <cell r="L195" t="str">
            <v>3F</v>
          </cell>
        </row>
        <row r="196">
          <cell r="D196" t="str">
            <v>3047</v>
          </cell>
          <cell r="K196" t="str">
            <v>STREAM</v>
          </cell>
          <cell r="L196" t="str">
            <v>3F</v>
          </cell>
        </row>
        <row r="197">
          <cell r="D197" t="str">
            <v>2908B</v>
          </cell>
          <cell r="K197" t="str">
            <v>LAKE</v>
          </cell>
          <cell r="L197" t="str">
            <v>3F</v>
          </cell>
        </row>
        <row r="198">
          <cell r="D198" t="str">
            <v>2908A</v>
          </cell>
          <cell r="K198" t="str">
            <v>LAKE</v>
          </cell>
          <cell r="L198" t="str">
            <v>3F</v>
          </cell>
        </row>
        <row r="199">
          <cell r="D199" t="str">
            <v>2669</v>
          </cell>
          <cell r="K199" t="str">
            <v>STREAM</v>
          </cell>
          <cell r="L199" t="str">
            <v>3F</v>
          </cell>
        </row>
        <row r="200">
          <cell r="D200" t="str">
            <v>1716B</v>
          </cell>
          <cell r="K200" t="str">
            <v>STREAM</v>
          </cell>
          <cell r="L200" t="str">
            <v>3F</v>
          </cell>
        </row>
        <row r="201">
          <cell r="D201" t="str">
            <v>2581</v>
          </cell>
          <cell r="K201" t="str">
            <v>STREAM</v>
          </cell>
          <cell r="L201" t="str">
            <v>3F</v>
          </cell>
        </row>
        <row r="202">
          <cell r="D202" t="str">
            <v>2582C</v>
          </cell>
          <cell r="K202" t="str">
            <v>STREAM</v>
          </cell>
          <cell r="L202" t="str">
            <v>3F</v>
          </cell>
        </row>
        <row r="203">
          <cell r="D203" t="str">
            <v>516A</v>
          </cell>
          <cell r="K203" t="str">
            <v>STREAM</v>
          </cell>
          <cell r="L203" t="str">
            <v>3F</v>
          </cell>
        </row>
        <row r="204">
          <cell r="D204" t="str">
            <v>518</v>
          </cell>
          <cell r="K204" t="str">
            <v>STREAM</v>
          </cell>
          <cell r="L204" t="str">
            <v>3F</v>
          </cell>
        </row>
        <row r="205">
          <cell r="D205" t="str">
            <v>1016</v>
          </cell>
          <cell r="K205" t="str">
            <v>STREAM</v>
          </cell>
          <cell r="L205" t="str">
            <v>3F</v>
          </cell>
        </row>
        <row r="206">
          <cell r="D206" t="str">
            <v>1017</v>
          </cell>
          <cell r="K206" t="str">
            <v>STREAM</v>
          </cell>
          <cell r="L206" t="str">
            <v>3F</v>
          </cell>
        </row>
        <row r="207">
          <cell r="D207" t="str">
            <v>51B</v>
          </cell>
          <cell r="K207" t="str">
            <v>STREAM</v>
          </cell>
          <cell r="L207" t="str">
            <v>3F</v>
          </cell>
        </row>
        <row r="208">
          <cell r="D208" t="str">
            <v>2393</v>
          </cell>
          <cell r="K208" t="str">
            <v>STREAM</v>
          </cell>
          <cell r="L208" t="str">
            <v>3F</v>
          </cell>
        </row>
        <row r="209">
          <cell r="D209" t="str">
            <v>1156</v>
          </cell>
          <cell r="K209" t="str">
            <v>STREAM</v>
          </cell>
          <cell r="L209" t="str">
            <v>3F</v>
          </cell>
        </row>
        <row r="210">
          <cell r="D210" t="str">
            <v>1163</v>
          </cell>
          <cell r="K210" t="str">
            <v>STREAM</v>
          </cell>
          <cell r="L210" t="str">
            <v>3F</v>
          </cell>
        </row>
        <row r="211">
          <cell r="D211" t="str">
            <v>583</v>
          </cell>
          <cell r="K211" t="str">
            <v>STREAM</v>
          </cell>
          <cell r="L211" t="str">
            <v>3F</v>
          </cell>
        </row>
        <row r="212">
          <cell r="D212" t="str">
            <v>887</v>
          </cell>
          <cell r="K212" t="str">
            <v>STREAM</v>
          </cell>
          <cell r="L212" t="str">
            <v>3F</v>
          </cell>
        </row>
        <row r="213">
          <cell r="D213" t="str">
            <v>888</v>
          </cell>
          <cell r="K213" t="str">
            <v>STREAM</v>
          </cell>
          <cell r="L213" t="str">
            <v>3F</v>
          </cell>
        </row>
        <row r="214">
          <cell r="D214" t="str">
            <v>682</v>
          </cell>
          <cell r="K214" t="str">
            <v>STREAM</v>
          </cell>
          <cell r="L214" t="str">
            <v>3F</v>
          </cell>
        </row>
        <row r="215">
          <cell r="D215" t="str">
            <v>1234</v>
          </cell>
          <cell r="K215" t="str">
            <v>STREAM</v>
          </cell>
          <cell r="L215" t="str">
            <v>3F</v>
          </cell>
        </row>
        <row r="216">
          <cell r="D216" t="str">
            <v>2464</v>
          </cell>
          <cell r="K216" t="str">
            <v>STREAM</v>
          </cell>
          <cell r="L216" t="str">
            <v>3F</v>
          </cell>
        </row>
        <row r="217">
          <cell r="D217" t="str">
            <v>2465</v>
          </cell>
          <cell r="K217" t="str">
            <v>STREAM</v>
          </cell>
          <cell r="L217" t="str">
            <v>3F</v>
          </cell>
        </row>
        <row r="218">
          <cell r="D218" t="str">
            <v>2466</v>
          </cell>
          <cell r="K218" t="str">
            <v>STREAM</v>
          </cell>
          <cell r="L218" t="str">
            <v>3F</v>
          </cell>
        </row>
        <row r="219">
          <cell r="D219" t="str">
            <v>1340T</v>
          </cell>
          <cell r="K219" t="str">
            <v>LAKE</v>
          </cell>
          <cell r="L219" t="str">
            <v>3F</v>
          </cell>
        </row>
        <row r="220">
          <cell r="D220" t="str">
            <v>1347A</v>
          </cell>
          <cell r="K220" t="str">
            <v>STREAM</v>
          </cell>
          <cell r="L220" t="str">
            <v>3F</v>
          </cell>
        </row>
        <row r="221">
          <cell r="D221" t="str">
            <v>1345</v>
          </cell>
          <cell r="K221" t="str">
            <v>ESTUARY</v>
          </cell>
          <cell r="L221" t="str">
            <v>3M</v>
          </cell>
        </row>
        <row r="222">
          <cell r="D222" t="str">
            <v>2816A</v>
          </cell>
          <cell r="K222" t="str">
            <v>LAKE</v>
          </cell>
          <cell r="L222" t="str">
            <v>3F</v>
          </cell>
        </row>
        <row r="223">
          <cell r="D223" t="str">
            <v>2955</v>
          </cell>
          <cell r="K223" t="str">
            <v>STREAM</v>
          </cell>
          <cell r="L223" t="str">
            <v>3F</v>
          </cell>
        </row>
        <row r="224">
          <cell r="D224" t="str">
            <v>2817A</v>
          </cell>
          <cell r="K224" t="str">
            <v>STREAM</v>
          </cell>
          <cell r="L224" t="str">
            <v>3F</v>
          </cell>
        </row>
        <row r="225">
          <cell r="D225" t="str">
            <v>2528A3</v>
          </cell>
          <cell r="K225" t="str">
            <v>STREAM</v>
          </cell>
          <cell r="L225" t="str">
            <v>3F</v>
          </cell>
        </row>
        <row r="226">
          <cell r="D226" t="str">
            <v>3655A</v>
          </cell>
          <cell r="K226" t="str">
            <v>LAKE</v>
          </cell>
          <cell r="L226" t="str">
            <v>3F</v>
          </cell>
        </row>
        <row r="227">
          <cell r="D227" t="str">
            <v>3605J</v>
          </cell>
          <cell r="K227" t="str">
            <v>SPRING</v>
          </cell>
          <cell r="L227" t="str">
            <v>3F</v>
          </cell>
        </row>
        <row r="228">
          <cell r="D228" t="str">
            <v>3226F2</v>
          </cell>
          <cell r="K228" t="str">
            <v>ESTUARY</v>
          </cell>
          <cell r="L228" t="str">
            <v>3M</v>
          </cell>
        </row>
        <row r="229">
          <cell r="D229" t="str">
            <v>3657</v>
          </cell>
          <cell r="K229" t="str">
            <v>STREAM</v>
          </cell>
          <cell r="L229" t="str">
            <v>3F</v>
          </cell>
        </row>
        <row r="230">
          <cell r="D230" t="str">
            <v>2528B</v>
          </cell>
          <cell r="K230" t="str">
            <v>LAKE</v>
          </cell>
          <cell r="L230" t="str">
            <v>3F</v>
          </cell>
        </row>
        <row r="231">
          <cell r="D231" t="str">
            <v>3658</v>
          </cell>
          <cell r="K231" t="str">
            <v>STREAM</v>
          </cell>
          <cell r="L231" t="str">
            <v>3F</v>
          </cell>
        </row>
        <row r="232">
          <cell r="D232" t="str">
            <v>3652A</v>
          </cell>
          <cell r="K232" t="str">
            <v>LAKE</v>
          </cell>
          <cell r="L232" t="str">
            <v>3F</v>
          </cell>
        </row>
        <row r="233">
          <cell r="D233" t="str">
            <v>3422M</v>
          </cell>
          <cell r="K233" t="str">
            <v>SPRING</v>
          </cell>
          <cell r="L233" t="str">
            <v>3F</v>
          </cell>
        </row>
        <row r="234">
          <cell r="D234" t="str">
            <v>2625</v>
          </cell>
          <cell r="K234" t="str">
            <v>STREAM</v>
          </cell>
          <cell r="L234" t="str">
            <v>3F</v>
          </cell>
        </row>
        <row r="235">
          <cell r="D235" t="str">
            <v>2895</v>
          </cell>
          <cell r="K235" t="str">
            <v>STREAM</v>
          </cell>
          <cell r="L235" t="str">
            <v>3F</v>
          </cell>
        </row>
        <row r="236">
          <cell r="D236" t="str">
            <v>2818B</v>
          </cell>
          <cell r="K236" t="str">
            <v>LAKE</v>
          </cell>
          <cell r="L236" t="str">
            <v>3F</v>
          </cell>
        </row>
        <row r="237">
          <cell r="D237" t="str">
            <v>2781</v>
          </cell>
          <cell r="K237" t="str">
            <v>STREAM</v>
          </cell>
          <cell r="L237" t="str">
            <v>3F</v>
          </cell>
        </row>
        <row r="238">
          <cell r="D238" t="str">
            <v>1342A</v>
          </cell>
          <cell r="K238" t="str">
            <v>LAKE</v>
          </cell>
          <cell r="L238" t="str">
            <v>3F</v>
          </cell>
        </row>
        <row r="239">
          <cell r="D239" t="str">
            <v>2809</v>
          </cell>
          <cell r="K239" t="str">
            <v>LAKE</v>
          </cell>
          <cell r="L239" t="str">
            <v>3F</v>
          </cell>
        </row>
        <row r="240">
          <cell r="D240" t="str">
            <v>1344</v>
          </cell>
          <cell r="K240" t="str">
            <v>STREAM</v>
          </cell>
          <cell r="L240" t="str">
            <v>3F</v>
          </cell>
        </row>
        <row r="241">
          <cell r="D241" t="str">
            <v>2810</v>
          </cell>
          <cell r="K241" t="str">
            <v>STREAM</v>
          </cell>
          <cell r="L241" t="str">
            <v>3F</v>
          </cell>
        </row>
        <row r="242">
          <cell r="D242" t="str">
            <v>1608</v>
          </cell>
          <cell r="K242" t="str">
            <v>STREAM</v>
          </cell>
          <cell r="L242" t="str">
            <v>3F</v>
          </cell>
        </row>
        <row r="243">
          <cell r="D243" t="str">
            <v>1605A1</v>
          </cell>
          <cell r="K243" t="str">
            <v>STREAM</v>
          </cell>
          <cell r="L243" t="str">
            <v>3F</v>
          </cell>
        </row>
        <row r="244">
          <cell r="D244" t="str">
            <v>2244</v>
          </cell>
          <cell r="K244" t="str">
            <v>STREAM</v>
          </cell>
          <cell r="L244" t="str">
            <v>3F</v>
          </cell>
        </row>
        <row r="245">
          <cell r="D245" t="str">
            <v>2715</v>
          </cell>
          <cell r="K245" t="str">
            <v>STREAM</v>
          </cell>
          <cell r="L245" t="str">
            <v>3F</v>
          </cell>
        </row>
        <row r="246">
          <cell r="D246" t="str">
            <v>2716</v>
          </cell>
          <cell r="K246" t="str">
            <v>STREAM</v>
          </cell>
          <cell r="L246" t="str">
            <v>3F</v>
          </cell>
        </row>
        <row r="247">
          <cell r="D247" t="str">
            <v>2715Y</v>
          </cell>
          <cell r="K247" t="str">
            <v>LAKE</v>
          </cell>
          <cell r="L247" t="str">
            <v>3F</v>
          </cell>
        </row>
        <row r="248">
          <cell r="D248" t="str">
            <v>2705</v>
          </cell>
          <cell r="K248" t="str">
            <v>STREAM</v>
          </cell>
          <cell r="L248" t="str">
            <v>3F</v>
          </cell>
        </row>
        <row r="249">
          <cell r="D249" t="str">
            <v>2213M</v>
          </cell>
          <cell r="K249" t="str">
            <v>STREAM</v>
          </cell>
          <cell r="L249" t="str">
            <v>3F</v>
          </cell>
        </row>
        <row r="250">
          <cell r="D250" t="str">
            <v>3691</v>
          </cell>
          <cell r="K250" t="str">
            <v>STREAM</v>
          </cell>
          <cell r="L250" t="str">
            <v>3F</v>
          </cell>
        </row>
        <row r="251">
          <cell r="D251" t="str">
            <v>571</v>
          </cell>
          <cell r="K251" t="str">
            <v>STREAM</v>
          </cell>
          <cell r="L251" t="str">
            <v>3F</v>
          </cell>
        </row>
        <row r="252">
          <cell r="D252" t="str">
            <v>3240A3</v>
          </cell>
          <cell r="K252" t="str">
            <v>STREAM</v>
          </cell>
          <cell r="L252" t="str">
            <v>3F</v>
          </cell>
        </row>
        <row r="253">
          <cell r="D253" t="str">
            <v>2788</v>
          </cell>
          <cell r="K253" t="str">
            <v>STREAM</v>
          </cell>
          <cell r="L253" t="str">
            <v>3F</v>
          </cell>
        </row>
        <row r="254">
          <cell r="D254" t="str">
            <v>2789A</v>
          </cell>
          <cell r="K254" t="str">
            <v>STREAM</v>
          </cell>
          <cell r="L254" t="str">
            <v>3F</v>
          </cell>
        </row>
        <row r="255">
          <cell r="D255" t="str">
            <v>1324A</v>
          </cell>
          <cell r="K255" t="str">
            <v>LAKE</v>
          </cell>
          <cell r="L255" t="str">
            <v>3F</v>
          </cell>
        </row>
        <row r="256">
          <cell r="D256" t="str">
            <v>2302</v>
          </cell>
          <cell r="K256" t="str">
            <v>STREAM</v>
          </cell>
          <cell r="L256" t="str">
            <v>3F</v>
          </cell>
        </row>
        <row r="257">
          <cell r="D257" t="str">
            <v>2975</v>
          </cell>
          <cell r="K257" t="str">
            <v>STREAM</v>
          </cell>
          <cell r="L257" t="str">
            <v>3F</v>
          </cell>
        </row>
        <row r="258">
          <cell r="D258" t="str">
            <v>1340B</v>
          </cell>
          <cell r="K258" t="str">
            <v>LAKE</v>
          </cell>
          <cell r="L258" t="str">
            <v>3F</v>
          </cell>
        </row>
        <row r="259">
          <cell r="D259" t="str">
            <v>2976</v>
          </cell>
          <cell r="K259" t="str">
            <v>STREAM</v>
          </cell>
          <cell r="L259" t="str">
            <v>3F</v>
          </cell>
        </row>
        <row r="260">
          <cell r="D260" t="str">
            <v>2881A</v>
          </cell>
          <cell r="K260" t="str">
            <v>LAKE</v>
          </cell>
          <cell r="L260" t="str">
            <v>3F</v>
          </cell>
        </row>
        <row r="261">
          <cell r="D261" t="str">
            <v>1381A</v>
          </cell>
          <cell r="K261" t="str">
            <v>LAKE</v>
          </cell>
          <cell r="L261" t="str">
            <v>3F</v>
          </cell>
        </row>
        <row r="262">
          <cell r="D262" t="str">
            <v>653</v>
          </cell>
          <cell r="K262" t="str">
            <v>STREAM</v>
          </cell>
          <cell r="L262" t="str">
            <v>3F</v>
          </cell>
        </row>
        <row r="263">
          <cell r="D263" t="str">
            <v>654</v>
          </cell>
          <cell r="K263" t="str">
            <v>STREAM</v>
          </cell>
          <cell r="L263" t="str">
            <v>3F</v>
          </cell>
        </row>
        <row r="264">
          <cell r="D264" t="str">
            <v>812</v>
          </cell>
          <cell r="K264" t="str">
            <v>STREAM</v>
          </cell>
          <cell r="L264" t="str">
            <v>3F</v>
          </cell>
        </row>
        <row r="265">
          <cell r="D265" t="str">
            <v>813</v>
          </cell>
          <cell r="K265" t="str">
            <v>STREAM</v>
          </cell>
          <cell r="L265" t="str">
            <v>3F</v>
          </cell>
        </row>
        <row r="266">
          <cell r="D266" t="str">
            <v>3235A</v>
          </cell>
          <cell r="K266" t="str">
            <v>STREAM</v>
          </cell>
          <cell r="L266" t="str">
            <v>1</v>
          </cell>
        </row>
        <row r="267">
          <cell r="D267" t="str">
            <v>1450A</v>
          </cell>
          <cell r="K267" t="str">
            <v>LAKE</v>
          </cell>
          <cell r="L267" t="str">
            <v>3F</v>
          </cell>
        </row>
        <row r="268">
          <cell r="D268" t="str">
            <v>2375</v>
          </cell>
          <cell r="K268" t="str">
            <v>STREAM</v>
          </cell>
          <cell r="L268" t="str">
            <v>3F</v>
          </cell>
        </row>
        <row r="269">
          <cell r="D269" t="str">
            <v>3512</v>
          </cell>
          <cell r="K269" t="str">
            <v>STREAM</v>
          </cell>
          <cell r="L269" t="str">
            <v>3F</v>
          </cell>
        </row>
        <row r="270">
          <cell r="D270" t="str">
            <v>3532</v>
          </cell>
          <cell r="K270" t="str">
            <v>STREAM</v>
          </cell>
          <cell r="L270" t="str">
            <v>3F</v>
          </cell>
        </row>
        <row r="271">
          <cell r="D271" t="str">
            <v>2711</v>
          </cell>
          <cell r="K271" t="str">
            <v>STREAM</v>
          </cell>
          <cell r="L271" t="str">
            <v>3F</v>
          </cell>
        </row>
        <row r="272">
          <cell r="D272" t="str">
            <v>2712</v>
          </cell>
          <cell r="K272" t="str">
            <v>STREAM</v>
          </cell>
          <cell r="L272" t="str">
            <v>3F</v>
          </cell>
        </row>
        <row r="273">
          <cell r="D273" t="str">
            <v>2575Q</v>
          </cell>
          <cell r="K273" t="str">
            <v>LAKE</v>
          </cell>
          <cell r="L273" t="str">
            <v>3F</v>
          </cell>
        </row>
        <row r="274">
          <cell r="D274" t="str">
            <v>2713</v>
          </cell>
          <cell r="K274" t="str">
            <v>STREAM</v>
          </cell>
          <cell r="L274" t="str">
            <v>3F</v>
          </cell>
        </row>
        <row r="275">
          <cell r="D275" t="str">
            <v>2714</v>
          </cell>
          <cell r="K275" t="str">
            <v>STREAM</v>
          </cell>
          <cell r="L275" t="str">
            <v>3F</v>
          </cell>
        </row>
        <row r="276">
          <cell r="D276" t="str">
            <v>2596</v>
          </cell>
          <cell r="K276" t="str">
            <v>STREAM</v>
          </cell>
          <cell r="L276" t="str">
            <v>3F</v>
          </cell>
        </row>
        <row r="277">
          <cell r="D277" t="str">
            <v>2719A</v>
          </cell>
          <cell r="K277" t="str">
            <v>LAKE</v>
          </cell>
          <cell r="L277" t="str">
            <v>3F</v>
          </cell>
        </row>
        <row r="278">
          <cell r="D278" t="str">
            <v>2509J</v>
          </cell>
          <cell r="K278" t="str">
            <v>LAKE</v>
          </cell>
          <cell r="L278" t="str">
            <v>3F</v>
          </cell>
        </row>
        <row r="279">
          <cell r="D279" t="str">
            <v>2575A</v>
          </cell>
          <cell r="K279" t="str">
            <v>STREAM</v>
          </cell>
          <cell r="L279" t="str">
            <v>3F</v>
          </cell>
        </row>
        <row r="280">
          <cell r="D280" t="str">
            <v>2696</v>
          </cell>
          <cell r="K280" t="str">
            <v>STREAM</v>
          </cell>
          <cell r="L280" t="str">
            <v>3F</v>
          </cell>
        </row>
        <row r="281">
          <cell r="D281" t="str">
            <v>3686</v>
          </cell>
          <cell r="K281" t="str">
            <v>STREAM</v>
          </cell>
          <cell r="L281" t="str">
            <v>3F</v>
          </cell>
        </row>
        <row r="282">
          <cell r="D282" t="str">
            <v>2718B</v>
          </cell>
          <cell r="K282" t="str">
            <v>LAKE</v>
          </cell>
          <cell r="L282" t="str">
            <v>3F</v>
          </cell>
        </row>
        <row r="283">
          <cell r="D283" t="str">
            <v>3002E</v>
          </cell>
          <cell r="K283" t="str">
            <v>LAKE</v>
          </cell>
          <cell r="L283" t="str">
            <v>3F</v>
          </cell>
        </row>
        <row r="284">
          <cell r="D284" t="str">
            <v>1385</v>
          </cell>
          <cell r="K284" t="str">
            <v>STREAM</v>
          </cell>
          <cell r="L284" t="str">
            <v>3F</v>
          </cell>
        </row>
        <row r="285">
          <cell r="D285" t="str">
            <v>2872</v>
          </cell>
          <cell r="K285" t="str">
            <v>STREAM</v>
          </cell>
          <cell r="L285" t="str">
            <v>3F</v>
          </cell>
        </row>
        <row r="286">
          <cell r="D286" t="str">
            <v>1615</v>
          </cell>
          <cell r="K286" t="str">
            <v>ESTUARY</v>
          </cell>
          <cell r="L286" t="str">
            <v>3M</v>
          </cell>
        </row>
        <row r="287">
          <cell r="D287" t="str">
            <v>1500A</v>
          </cell>
          <cell r="K287" t="str">
            <v>STREAM</v>
          </cell>
          <cell r="L287" t="str">
            <v>3F</v>
          </cell>
        </row>
        <row r="288">
          <cell r="D288" t="str">
            <v>1465</v>
          </cell>
          <cell r="K288" t="str">
            <v>STREAM</v>
          </cell>
          <cell r="L288" t="str">
            <v>3F</v>
          </cell>
        </row>
        <row r="289">
          <cell r="D289" t="str">
            <v>1440C</v>
          </cell>
          <cell r="K289" t="str">
            <v>LAKE</v>
          </cell>
          <cell r="L289" t="str">
            <v>3F</v>
          </cell>
        </row>
        <row r="290">
          <cell r="D290" t="str">
            <v>1402</v>
          </cell>
          <cell r="K290" t="str">
            <v>STREAM</v>
          </cell>
          <cell r="L290" t="str">
            <v>3F</v>
          </cell>
        </row>
        <row r="291">
          <cell r="D291" t="str">
            <v>919</v>
          </cell>
          <cell r="K291" t="str">
            <v>STREAM</v>
          </cell>
          <cell r="L291" t="str">
            <v>3F</v>
          </cell>
        </row>
        <row r="292">
          <cell r="D292" t="str">
            <v>921</v>
          </cell>
          <cell r="K292" t="str">
            <v>STREAM</v>
          </cell>
          <cell r="L292" t="str">
            <v>3F</v>
          </cell>
        </row>
        <row r="293">
          <cell r="D293" t="str">
            <v>490</v>
          </cell>
          <cell r="K293" t="str">
            <v>STREAM</v>
          </cell>
          <cell r="L293" t="str">
            <v>3F</v>
          </cell>
        </row>
        <row r="294">
          <cell r="D294" t="str">
            <v>3584</v>
          </cell>
          <cell r="K294" t="str">
            <v>STREAM</v>
          </cell>
          <cell r="L294" t="str">
            <v>3F</v>
          </cell>
        </row>
        <row r="295">
          <cell r="D295" t="str">
            <v>1503</v>
          </cell>
          <cell r="K295" t="str">
            <v>LAKE</v>
          </cell>
          <cell r="L295" t="str">
            <v>3F</v>
          </cell>
        </row>
        <row r="296">
          <cell r="D296" t="str">
            <v>3660</v>
          </cell>
          <cell r="K296" t="str">
            <v>STREAM</v>
          </cell>
          <cell r="L296" t="str">
            <v>3F</v>
          </cell>
        </row>
        <row r="297">
          <cell r="D297" t="str">
            <v>2533</v>
          </cell>
          <cell r="K297" t="str">
            <v>STREAM</v>
          </cell>
          <cell r="L297" t="str">
            <v>3F</v>
          </cell>
        </row>
        <row r="298">
          <cell r="D298" t="str">
            <v>2534</v>
          </cell>
          <cell r="K298" t="str">
            <v>STREAM</v>
          </cell>
          <cell r="L298" t="str">
            <v>3F</v>
          </cell>
        </row>
        <row r="299">
          <cell r="D299" t="str">
            <v>3573A</v>
          </cell>
          <cell r="K299" t="str">
            <v>STREAM</v>
          </cell>
          <cell r="L299" t="str">
            <v>3F</v>
          </cell>
        </row>
        <row r="300">
          <cell r="D300" t="str">
            <v>3573Z</v>
          </cell>
          <cell r="K300" t="str">
            <v>SPRING</v>
          </cell>
          <cell r="L300" t="str">
            <v>3F</v>
          </cell>
        </row>
        <row r="301">
          <cell r="D301" t="str">
            <v>2842</v>
          </cell>
          <cell r="K301" t="str">
            <v>STREAM</v>
          </cell>
          <cell r="L301" t="str">
            <v>3F</v>
          </cell>
        </row>
        <row r="302">
          <cell r="D302" t="str">
            <v>2837A</v>
          </cell>
          <cell r="K302" t="str">
            <v>LAKE</v>
          </cell>
          <cell r="L302" t="str">
            <v>3F</v>
          </cell>
        </row>
        <row r="303">
          <cell r="D303" t="str">
            <v>2838C</v>
          </cell>
          <cell r="K303" t="str">
            <v>SPRING</v>
          </cell>
          <cell r="L303" t="str">
            <v>3F</v>
          </cell>
        </row>
        <row r="304">
          <cell r="D304" t="str">
            <v>2838D</v>
          </cell>
          <cell r="K304" t="str">
            <v>SPRING</v>
          </cell>
          <cell r="L304" t="str">
            <v>3F</v>
          </cell>
        </row>
        <row r="305">
          <cell r="D305" t="str">
            <v>2721</v>
          </cell>
          <cell r="K305" t="str">
            <v>STREAM</v>
          </cell>
          <cell r="L305" t="str">
            <v>3F</v>
          </cell>
        </row>
        <row r="306">
          <cell r="D306" t="str">
            <v>2213N</v>
          </cell>
          <cell r="K306" t="str">
            <v>STREAM</v>
          </cell>
          <cell r="L306" t="str">
            <v>3F</v>
          </cell>
        </row>
        <row r="307">
          <cell r="D307" t="str">
            <v>2715X</v>
          </cell>
          <cell r="K307" t="str">
            <v>LAKE</v>
          </cell>
          <cell r="L307" t="str">
            <v>3F</v>
          </cell>
        </row>
        <row r="308">
          <cell r="D308" t="str">
            <v>2601</v>
          </cell>
          <cell r="K308" t="str">
            <v>LAKE</v>
          </cell>
          <cell r="L308" t="str">
            <v>3F</v>
          </cell>
        </row>
        <row r="309">
          <cell r="D309" t="str">
            <v>2256</v>
          </cell>
          <cell r="K309" t="str">
            <v>STREAM</v>
          </cell>
          <cell r="L309" t="str">
            <v>3F</v>
          </cell>
        </row>
        <row r="310">
          <cell r="D310" t="str">
            <v>2893Q</v>
          </cell>
          <cell r="K310" t="str">
            <v>LAKE</v>
          </cell>
          <cell r="L310" t="str">
            <v>1</v>
          </cell>
        </row>
        <row r="311">
          <cell r="D311" t="str">
            <v>3109</v>
          </cell>
          <cell r="K311" t="str">
            <v>STREAM</v>
          </cell>
          <cell r="L311" t="str">
            <v>3F</v>
          </cell>
        </row>
        <row r="312">
          <cell r="D312" t="str">
            <v>3084C</v>
          </cell>
          <cell r="K312" t="str">
            <v>STREAM</v>
          </cell>
          <cell r="L312" t="str">
            <v>3F</v>
          </cell>
        </row>
        <row r="313">
          <cell r="D313" t="str">
            <v>1661I</v>
          </cell>
          <cell r="K313" t="str">
            <v>LAKE</v>
          </cell>
          <cell r="L313" t="str">
            <v>3F</v>
          </cell>
        </row>
        <row r="314">
          <cell r="D314" t="str">
            <v>3186A</v>
          </cell>
          <cell r="K314" t="str">
            <v>STREAM</v>
          </cell>
          <cell r="L314" t="str">
            <v>3F</v>
          </cell>
        </row>
        <row r="315">
          <cell r="D315" t="str">
            <v>3183A2</v>
          </cell>
          <cell r="K315" t="str">
            <v>STREAM</v>
          </cell>
          <cell r="L315" t="str">
            <v>3F</v>
          </cell>
        </row>
        <row r="316">
          <cell r="D316" t="str">
            <v>2893R</v>
          </cell>
          <cell r="K316" t="str">
            <v>STREAM</v>
          </cell>
          <cell r="L316" t="str">
            <v>1</v>
          </cell>
        </row>
        <row r="317">
          <cell r="D317" t="str">
            <v>3110</v>
          </cell>
          <cell r="K317" t="str">
            <v>STREAM</v>
          </cell>
          <cell r="L317" t="str">
            <v>3F</v>
          </cell>
        </row>
        <row r="318">
          <cell r="D318" t="str">
            <v>3111</v>
          </cell>
          <cell r="K318" t="str">
            <v>STREAM</v>
          </cell>
          <cell r="L318" t="str">
            <v>3F</v>
          </cell>
        </row>
        <row r="319">
          <cell r="D319" t="str">
            <v>3120</v>
          </cell>
          <cell r="K319" t="str">
            <v>STREAM</v>
          </cell>
          <cell r="L319" t="str">
            <v>3F</v>
          </cell>
        </row>
        <row r="320">
          <cell r="D320" t="str">
            <v>3187E</v>
          </cell>
          <cell r="K320" t="str">
            <v>STREAM</v>
          </cell>
          <cell r="L320" t="str">
            <v>3F</v>
          </cell>
        </row>
        <row r="321">
          <cell r="D321" t="str">
            <v>669</v>
          </cell>
          <cell r="K321" t="str">
            <v>STREAM</v>
          </cell>
          <cell r="L321" t="str">
            <v>3F</v>
          </cell>
        </row>
        <row r="322">
          <cell r="D322" t="str">
            <v>2768</v>
          </cell>
          <cell r="K322" t="str">
            <v>STREAM</v>
          </cell>
          <cell r="L322" t="str">
            <v>3F</v>
          </cell>
        </row>
        <row r="323">
          <cell r="D323" t="str">
            <v>2769</v>
          </cell>
          <cell r="K323" t="str">
            <v>STREAM</v>
          </cell>
          <cell r="L323" t="str">
            <v>3F</v>
          </cell>
        </row>
        <row r="324">
          <cell r="D324" t="str">
            <v>2637</v>
          </cell>
          <cell r="K324" t="str">
            <v>STREAM</v>
          </cell>
          <cell r="L324" t="str">
            <v>3F</v>
          </cell>
        </row>
        <row r="325">
          <cell r="D325" t="str">
            <v>2775D</v>
          </cell>
          <cell r="K325" t="str">
            <v>LAKE</v>
          </cell>
          <cell r="L325" t="str">
            <v>3F</v>
          </cell>
        </row>
        <row r="326">
          <cell r="D326" t="str">
            <v>2776</v>
          </cell>
          <cell r="K326" t="str">
            <v>STREAM</v>
          </cell>
          <cell r="L326" t="str">
            <v>3F</v>
          </cell>
        </row>
        <row r="327">
          <cell r="D327" t="str">
            <v>2777</v>
          </cell>
          <cell r="K327" t="str">
            <v>STREAM</v>
          </cell>
          <cell r="L327" t="str">
            <v>3F</v>
          </cell>
        </row>
        <row r="328">
          <cell r="D328" t="str">
            <v>2911</v>
          </cell>
          <cell r="K328" t="str">
            <v>STREAM</v>
          </cell>
          <cell r="L328" t="str">
            <v>3F</v>
          </cell>
        </row>
        <row r="329">
          <cell r="D329" t="str">
            <v>2775G</v>
          </cell>
          <cell r="K329" t="str">
            <v>LAKE</v>
          </cell>
          <cell r="L329" t="str">
            <v>3F</v>
          </cell>
        </row>
        <row r="330">
          <cell r="D330" t="str">
            <v>2949</v>
          </cell>
          <cell r="K330" t="str">
            <v>LAKE</v>
          </cell>
          <cell r="L330" t="str">
            <v>3F</v>
          </cell>
        </row>
        <row r="331">
          <cell r="D331" t="str">
            <v>1588</v>
          </cell>
          <cell r="K331" t="str">
            <v>STREAM</v>
          </cell>
          <cell r="L331" t="str">
            <v>3F</v>
          </cell>
        </row>
        <row r="332">
          <cell r="D332" t="str">
            <v>2813</v>
          </cell>
          <cell r="K332" t="str">
            <v>STREAM</v>
          </cell>
          <cell r="L332" t="str">
            <v>3F</v>
          </cell>
        </row>
        <row r="333">
          <cell r="D333" t="str">
            <v>1392A</v>
          </cell>
          <cell r="K333" t="str">
            <v>LAKE</v>
          </cell>
          <cell r="L333" t="str">
            <v>3F</v>
          </cell>
        </row>
        <row r="334">
          <cell r="D334" t="str">
            <v>1403B</v>
          </cell>
          <cell r="K334" t="str">
            <v>STREAM</v>
          </cell>
          <cell r="L334" t="str">
            <v>3F</v>
          </cell>
        </row>
        <row r="335">
          <cell r="D335" t="str">
            <v>2811</v>
          </cell>
          <cell r="K335" t="str">
            <v>LAKE</v>
          </cell>
          <cell r="L335" t="str">
            <v>3F</v>
          </cell>
        </row>
        <row r="336">
          <cell r="D336" t="str">
            <v>1412</v>
          </cell>
          <cell r="K336" t="str">
            <v>STREAM</v>
          </cell>
          <cell r="L336" t="str">
            <v>3F</v>
          </cell>
        </row>
        <row r="337">
          <cell r="D337" t="str">
            <v>2864</v>
          </cell>
          <cell r="K337" t="str">
            <v>STREAM</v>
          </cell>
          <cell r="L337" t="str">
            <v>3F</v>
          </cell>
        </row>
        <row r="338">
          <cell r="D338" t="str">
            <v>2839E</v>
          </cell>
          <cell r="K338" t="str">
            <v>LAKE</v>
          </cell>
          <cell r="L338" t="str">
            <v>3F</v>
          </cell>
        </row>
        <row r="339">
          <cell r="D339" t="str">
            <v>1391C</v>
          </cell>
          <cell r="K339" t="str">
            <v>STREAM</v>
          </cell>
          <cell r="L339" t="str">
            <v>3F</v>
          </cell>
        </row>
        <row r="340">
          <cell r="D340" t="str">
            <v>2879A1</v>
          </cell>
          <cell r="K340" t="str">
            <v>LAKE</v>
          </cell>
          <cell r="L340" t="str">
            <v>3F</v>
          </cell>
        </row>
        <row r="341">
          <cell r="D341" t="str">
            <v>838</v>
          </cell>
          <cell r="K341" t="str">
            <v>STREAM</v>
          </cell>
          <cell r="L341" t="str">
            <v>3F</v>
          </cell>
        </row>
        <row r="342">
          <cell r="D342" t="str">
            <v>2299B</v>
          </cell>
          <cell r="K342" t="str">
            <v>STREAM</v>
          </cell>
          <cell r="L342" t="str">
            <v>3F</v>
          </cell>
        </row>
        <row r="343">
          <cell r="D343" t="str">
            <v>2312</v>
          </cell>
          <cell r="K343" t="str">
            <v>STREAM</v>
          </cell>
          <cell r="L343" t="str">
            <v>3F</v>
          </cell>
        </row>
        <row r="344">
          <cell r="D344" t="str">
            <v>3475</v>
          </cell>
          <cell r="K344" t="str">
            <v>STREAM</v>
          </cell>
          <cell r="L344" t="str">
            <v>3F</v>
          </cell>
        </row>
        <row r="345">
          <cell r="D345" t="str">
            <v>2316</v>
          </cell>
          <cell r="K345" t="str">
            <v>STREAM</v>
          </cell>
          <cell r="L345" t="str">
            <v>3F</v>
          </cell>
        </row>
        <row r="346">
          <cell r="D346" t="str">
            <v>998</v>
          </cell>
          <cell r="K346" t="str">
            <v>STREAM</v>
          </cell>
          <cell r="L346" t="str">
            <v>3F</v>
          </cell>
        </row>
        <row r="347">
          <cell r="D347" t="str">
            <v>1067</v>
          </cell>
          <cell r="K347" t="str">
            <v>STREAM</v>
          </cell>
          <cell r="L347" t="str">
            <v>3F</v>
          </cell>
        </row>
        <row r="348">
          <cell r="D348" t="str">
            <v>3476</v>
          </cell>
          <cell r="K348" t="str">
            <v>STREAM</v>
          </cell>
          <cell r="L348" t="str">
            <v>3F</v>
          </cell>
        </row>
        <row r="349">
          <cell r="D349" t="str">
            <v>1383</v>
          </cell>
          <cell r="K349" t="str">
            <v>STREAM</v>
          </cell>
          <cell r="L349" t="str">
            <v>3F</v>
          </cell>
        </row>
        <row r="350">
          <cell r="D350" t="str">
            <v>3593</v>
          </cell>
          <cell r="K350" t="str">
            <v>STREAM</v>
          </cell>
          <cell r="L350" t="str">
            <v>3F</v>
          </cell>
        </row>
        <row r="351">
          <cell r="D351" t="str">
            <v>439</v>
          </cell>
          <cell r="K351" t="str">
            <v>STREAM</v>
          </cell>
          <cell r="L351" t="str">
            <v>3F</v>
          </cell>
        </row>
        <row r="352">
          <cell r="D352" t="str">
            <v>455</v>
          </cell>
          <cell r="K352" t="str">
            <v>STREAM</v>
          </cell>
          <cell r="L352" t="str">
            <v>3F</v>
          </cell>
        </row>
        <row r="353">
          <cell r="D353" t="str">
            <v>2579</v>
          </cell>
          <cell r="K353" t="str">
            <v>STREAM</v>
          </cell>
          <cell r="L353" t="str">
            <v>3F</v>
          </cell>
        </row>
        <row r="354">
          <cell r="D354" t="str">
            <v>2702</v>
          </cell>
          <cell r="K354" t="str">
            <v>STREAM</v>
          </cell>
          <cell r="L354" t="str">
            <v>3F</v>
          </cell>
        </row>
        <row r="355">
          <cell r="D355" t="str">
            <v>2724</v>
          </cell>
          <cell r="K355" t="str">
            <v>STREAM</v>
          </cell>
          <cell r="L355" t="str">
            <v>3F</v>
          </cell>
        </row>
        <row r="356">
          <cell r="D356" t="str">
            <v>2056A</v>
          </cell>
          <cell r="K356" t="str">
            <v>ESTUARY</v>
          </cell>
          <cell r="L356" t="str">
            <v>3M</v>
          </cell>
        </row>
        <row r="357">
          <cell r="D357" t="str">
            <v>2060A2</v>
          </cell>
          <cell r="K357" t="str">
            <v>ESTUARY</v>
          </cell>
          <cell r="L357" t="str">
            <v>2</v>
          </cell>
        </row>
        <row r="358">
          <cell r="D358" t="str">
            <v>3226F3</v>
          </cell>
          <cell r="K358" t="str">
            <v>ESTUARY</v>
          </cell>
          <cell r="L358" t="str">
            <v>3M</v>
          </cell>
        </row>
        <row r="359">
          <cell r="D359" t="str">
            <v>8098</v>
          </cell>
          <cell r="K359" t="str">
            <v>COASTAL</v>
          </cell>
          <cell r="L359" t="str">
            <v>3M</v>
          </cell>
        </row>
        <row r="360">
          <cell r="D360" t="str">
            <v>46</v>
          </cell>
          <cell r="K360" t="str">
            <v>STREAM</v>
          </cell>
          <cell r="L360" t="str">
            <v>3F</v>
          </cell>
        </row>
        <row r="361">
          <cell r="D361" t="str">
            <v>1274C</v>
          </cell>
          <cell r="K361" t="str">
            <v>ESTUARY</v>
          </cell>
          <cell r="L361" t="str">
            <v>2</v>
          </cell>
        </row>
        <row r="362">
          <cell r="D362" t="str">
            <v>2061</v>
          </cell>
          <cell r="K362" t="str">
            <v>ESTUARY</v>
          </cell>
          <cell r="L362" t="str">
            <v>3M</v>
          </cell>
        </row>
        <row r="363">
          <cell r="D363" t="str">
            <v>2062</v>
          </cell>
          <cell r="K363" t="str">
            <v>STREAM</v>
          </cell>
          <cell r="L363" t="str">
            <v>3F</v>
          </cell>
        </row>
        <row r="364">
          <cell r="D364" t="str">
            <v>3224</v>
          </cell>
          <cell r="K364" t="str">
            <v>ESTUARY</v>
          </cell>
          <cell r="L364" t="str">
            <v>2</v>
          </cell>
        </row>
        <row r="365">
          <cell r="D365" t="str">
            <v>2066</v>
          </cell>
          <cell r="K365" t="str">
            <v>ESTUARY</v>
          </cell>
          <cell r="L365" t="str">
            <v>3M</v>
          </cell>
        </row>
        <row r="366">
          <cell r="D366" t="str">
            <v>3169R</v>
          </cell>
          <cell r="K366" t="str">
            <v>STREAM</v>
          </cell>
          <cell r="L366" t="str">
            <v>3F</v>
          </cell>
        </row>
        <row r="367">
          <cell r="D367" t="str">
            <v>865</v>
          </cell>
          <cell r="K367" t="str">
            <v>STREAM</v>
          </cell>
          <cell r="L367" t="str">
            <v>3F</v>
          </cell>
        </row>
        <row r="368">
          <cell r="D368" t="str">
            <v>911</v>
          </cell>
          <cell r="K368" t="str">
            <v>STREAM</v>
          </cell>
          <cell r="L368" t="str">
            <v>3F</v>
          </cell>
        </row>
        <row r="369">
          <cell r="D369" t="str">
            <v>913</v>
          </cell>
          <cell r="K369" t="str">
            <v>STREAM</v>
          </cell>
          <cell r="L369" t="str">
            <v>3F</v>
          </cell>
        </row>
        <row r="370">
          <cell r="D370" t="str">
            <v>914</v>
          </cell>
          <cell r="K370" t="str">
            <v>STREAM</v>
          </cell>
          <cell r="L370" t="str">
            <v>3F</v>
          </cell>
        </row>
        <row r="371">
          <cell r="D371" t="str">
            <v>2494</v>
          </cell>
          <cell r="K371" t="str">
            <v>STREAM</v>
          </cell>
          <cell r="L371" t="str">
            <v>3F</v>
          </cell>
        </row>
        <row r="372">
          <cell r="D372" t="str">
            <v>2717B</v>
          </cell>
          <cell r="K372" t="str">
            <v>STREAM</v>
          </cell>
          <cell r="L372" t="str">
            <v>3F</v>
          </cell>
        </row>
        <row r="373">
          <cell r="D373" t="str">
            <v>2599</v>
          </cell>
          <cell r="K373" t="str">
            <v>STREAM</v>
          </cell>
          <cell r="L373" t="str">
            <v>3F</v>
          </cell>
        </row>
        <row r="374">
          <cell r="D374" t="str">
            <v>2713F</v>
          </cell>
          <cell r="K374" t="str">
            <v>LAKE</v>
          </cell>
          <cell r="L374" t="str">
            <v>3F</v>
          </cell>
        </row>
        <row r="375">
          <cell r="D375" t="str">
            <v>2490</v>
          </cell>
          <cell r="K375" t="str">
            <v>STREAM</v>
          </cell>
          <cell r="L375" t="str">
            <v>3F</v>
          </cell>
        </row>
        <row r="376">
          <cell r="D376" t="str">
            <v>3605B</v>
          </cell>
          <cell r="K376" t="str">
            <v>STREAM</v>
          </cell>
          <cell r="L376" t="str">
            <v>3F</v>
          </cell>
        </row>
        <row r="377">
          <cell r="D377" t="str">
            <v>3711</v>
          </cell>
          <cell r="K377" t="str">
            <v>ESTUARY</v>
          </cell>
          <cell r="L377" t="str">
            <v>2</v>
          </cell>
        </row>
        <row r="378">
          <cell r="D378" t="str">
            <v>3611</v>
          </cell>
          <cell r="K378" t="str">
            <v>STREAM</v>
          </cell>
          <cell r="L378" t="str">
            <v>3F</v>
          </cell>
        </row>
        <row r="379">
          <cell r="D379" t="str">
            <v>3612</v>
          </cell>
          <cell r="K379" t="str">
            <v>STREAM</v>
          </cell>
          <cell r="L379" t="str">
            <v>3F</v>
          </cell>
        </row>
        <row r="380">
          <cell r="D380" t="str">
            <v>3613</v>
          </cell>
          <cell r="K380" t="str">
            <v>STREAM</v>
          </cell>
          <cell r="L380" t="str">
            <v>3F</v>
          </cell>
        </row>
        <row r="381">
          <cell r="D381" t="str">
            <v>3422J</v>
          </cell>
          <cell r="K381" t="str">
            <v>SPRING</v>
          </cell>
          <cell r="L381" t="str">
            <v>3F</v>
          </cell>
        </row>
        <row r="382">
          <cell r="D382" t="str">
            <v>3614</v>
          </cell>
          <cell r="K382" t="str">
            <v>STREAM</v>
          </cell>
          <cell r="L382" t="str">
            <v>3F</v>
          </cell>
        </row>
        <row r="383">
          <cell r="D383" t="str">
            <v>3605C</v>
          </cell>
          <cell r="K383" t="str">
            <v>STREAM</v>
          </cell>
          <cell r="L383" t="str">
            <v>3F</v>
          </cell>
        </row>
        <row r="384">
          <cell r="D384" t="str">
            <v>3615</v>
          </cell>
          <cell r="K384" t="str">
            <v>STREAM</v>
          </cell>
          <cell r="L384" t="str">
            <v>3F</v>
          </cell>
        </row>
        <row r="385">
          <cell r="D385" t="str">
            <v>2492</v>
          </cell>
          <cell r="K385" t="str">
            <v>STREAM</v>
          </cell>
          <cell r="L385" t="str">
            <v>3F</v>
          </cell>
        </row>
        <row r="386">
          <cell r="D386" t="str">
            <v>2233</v>
          </cell>
          <cell r="K386" t="str">
            <v>STREAM</v>
          </cell>
          <cell r="L386" t="str">
            <v>3F</v>
          </cell>
        </row>
        <row r="387">
          <cell r="D387" t="str">
            <v>979</v>
          </cell>
          <cell r="K387" t="str">
            <v>STREAM</v>
          </cell>
          <cell r="L387" t="str">
            <v>3F</v>
          </cell>
        </row>
        <row r="388">
          <cell r="D388" t="str">
            <v>793Y</v>
          </cell>
          <cell r="K388" t="str">
            <v>SPRING</v>
          </cell>
          <cell r="L388" t="str">
            <v>3F</v>
          </cell>
        </row>
        <row r="389">
          <cell r="D389" t="str">
            <v>3479A</v>
          </cell>
          <cell r="K389" t="str">
            <v>LAKE</v>
          </cell>
          <cell r="L389" t="str">
            <v>3F</v>
          </cell>
        </row>
        <row r="390">
          <cell r="D390" t="str">
            <v>1022A</v>
          </cell>
          <cell r="K390" t="str">
            <v>LAKE</v>
          </cell>
          <cell r="L390" t="str">
            <v>3F</v>
          </cell>
        </row>
        <row r="391">
          <cell r="D391" t="str">
            <v>3483</v>
          </cell>
          <cell r="K391" t="str">
            <v>SPRING</v>
          </cell>
          <cell r="L391" t="str">
            <v>3F</v>
          </cell>
        </row>
        <row r="392">
          <cell r="D392" t="str">
            <v>2428</v>
          </cell>
          <cell r="K392" t="str">
            <v>STREAM</v>
          </cell>
          <cell r="L392" t="str">
            <v>3F</v>
          </cell>
        </row>
        <row r="393">
          <cell r="D393" t="str">
            <v>3473B</v>
          </cell>
          <cell r="K393" t="str">
            <v>STREAM</v>
          </cell>
          <cell r="L393" t="str">
            <v>3F</v>
          </cell>
        </row>
        <row r="394">
          <cell r="D394" t="str">
            <v>1943</v>
          </cell>
          <cell r="K394" t="str">
            <v>STREAM</v>
          </cell>
          <cell r="L394" t="str">
            <v>3F</v>
          </cell>
        </row>
        <row r="395">
          <cell r="D395" t="str">
            <v>1944</v>
          </cell>
          <cell r="K395" t="str">
            <v>STREAM</v>
          </cell>
          <cell r="L395" t="str">
            <v>3F</v>
          </cell>
        </row>
        <row r="396">
          <cell r="D396" t="str">
            <v>3310B</v>
          </cell>
          <cell r="K396" t="str">
            <v>STREAM</v>
          </cell>
          <cell r="L396" t="str">
            <v>3F</v>
          </cell>
        </row>
        <row r="397">
          <cell r="D397" t="str">
            <v>2335</v>
          </cell>
          <cell r="K397" t="str">
            <v>STREAM</v>
          </cell>
          <cell r="L397" t="str">
            <v>3F</v>
          </cell>
        </row>
        <row r="398">
          <cell r="D398" t="str">
            <v>2753</v>
          </cell>
          <cell r="K398" t="str">
            <v>STREAM</v>
          </cell>
          <cell r="L398" t="str">
            <v>3F</v>
          </cell>
        </row>
        <row r="399">
          <cell r="D399" t="str">
            <v>3712</v>
          </cell>
          <cell r="K399" t="str">
            <v>STREAM</v>
          </cell>
          <cell r="L399" t="str">
            <v>3F</v>
          </cell>
        </row>
        <row r="400">
          <cell r="D400" t="str">
            <v>1680</v>
          </cell>
          <cell r="K400" t="str">
            <v>STREAM</v>
          </cell>
          <cell r="L400" t="str">
            <v>3F</v>
          </cell>
        </row>
        <row r="401">
          <cell r="D401" t="str">
            <v>2001</v>
          </cell>
          <cell r="K401" t="str">
            <v>STREAM</v>
          </cell>
          <cell r="L401" t="str">
            <v>3F</v>
          </cell>
        </row>
        <row r="402">
          <cell r="D402" t="str">
            <v>2660</v>
          </cell>
          <cell r="K402" t="str">
            <v>STREAM</v>
          </cell>
          <cell r="L402" t="str">
            <v>3F</v>
          </cell>
        </row>
        <row r="403">
          <cell r="D403" t="str">
            <v>2661</v>
          </cell>
          <cell r="K403" t="str">
            <v>STREAM</v>
          </cell>
          <cell r="L403" t="str">
            <v>3F</v>
          </cell>
        </row>
        <row r="404">
          <cell r="D404" t="str">
            <v>2662</v>
          </cell>
          <cell r="K404" t="str">
            <v>STREAM</v>
          </cell>
          <cell r="L404" t="str">
            <v>3F</v>
          </cell>
        </row>
        <row r="405">
          <cell r="D405" t="str">
            <v>2663</v>
          </cell>
          <cell r="K405" t="str">
            <v>STREAM</v>
          </cell>
          <cell r="L405" t="str">
            <v>3F</v>
          </cell>
        </row>
        <row r="406">
          <cell r="D406" t="str">
            <v>3174E</v>
          </cell>
          <cell r="K406" t="str">
            <v>LAKE</v>
          </cell>
          <cell r="L406" t="str">
            <v>3F</v>
          </cell>
        </row>
        <row r="407">
          <cell r="D407" t="str">
            <v>3212G</v>
          </cell>
          <cell r="K407" t="str">
            <v>LAKE</v>
          </cell>
          <cell r="L407" t="str">
            <v>1</v>
          </cell>
        </row>
        <row r="408">
          <cell r="D408" t="str">
            <v>3212F</v>
          </cell>
          <cell r="K408" t="str">
            <v>LAKE</v>
          </cell>
          <cell r="L408" t="str">
            <v>1</v>
          </cell>
        </row>
        <row r="409">
          <cell r="D409" t="str">
            <v>3237C</v>
          </cell>
          <cell r="K409" t="str">
            <v>STREAM</v>
          </cell>
          <cell r="L409" t="str">
            <v>3F</v>
          </cell>
        </row>
        <row r="410">
          <cell r="D410" t="str">
            <v>3237D</v>
          </cell>
          <cell r="K410" t="str">
            <v>STREAM</v>
          </cell>
          <cell r="L410" t="str">
            <v>3F</v>
          </cell>
        </row>
        <row r="411">
          <cell r="D411" t="str">
            <v>3212I</v>
          </cell>
          <cell r="K411" t="str">
            <v>LAKE</v>
          </cell>
          <cell r="L411" t="str">
            <v>1</v>
          </cell>
        </row>
        <row r="412">
          <cell r="D412" t="str">
            <v>3212H</v>
          </cell>
          <cell r="K412" t="str">
            <v>LAKE</v>
          </cell>
          <cell r="L412" t="str">
            <v>1</v>
          </cell>
        </row>
        <row r="413">
          <cell r="D413" t="str">
            <v>3170A</v>
          </cell>
          <cell r="K413" t="str">
            <v>STREAM</v>
          </cell>
          <cell r="L413" t="str">
            <v>3F</v>
          </cell>
        </row>
        <row r="414">
          <cell r="D414" t="str">
            <v>3009H</v>
          </cell>
          <cell r="K414" t="str">
            <v>LAKE</v>
          </cell>
          <cell r="L414" t="str">
            <v>3F</v>
          </cell>
        </row>
        <row r="415">
          <cell r="D415" t="str">
            <v>1851</v>
          </cell>
          <cell r="K415" t="str">
            <v>STREAM</v>
          </cell>
          <cell r="L415" t="str">
            <v>3F</v>
          </cell>
        </row>
        <row r="416">
          <cell r="D416" t="str">
            <v>1813E</v>
          </cell>
          <cell r="K416" t="str">
            <v>LAKE</v>
          </cell>
          <cell r="L416" t="str">
            <v>3F</v>
          </cell>
        </row>
        <row r="417">
          <cell r="D417" t="str">
            <v>1497</v>
          </cell>
          <cell r="K417" t="str">
            <v>STREAM</v>
          </cell>
          <cell r="L417" t="str">
            <v>3F</v>
          </cell>
        </row>
        <row r="418">
          <cell r="D418" t="str">
            <v>RCID2</v>
          </cell>
          <cell r="K418" t="str">
            <v>STREAM</v>
          </cell>
          <cell r="L418" t="str">
            <v>3F</v>
          </cell>
        </row>
        <row r="419">
          <cell r="D419" t="str">
            <v>3170F7</v>
          </cell>
          <cell r="K419" t="str">
            <v>STREAM</v>
          </cell>
          <cell r="L419" t="str">
            <v>3F</v>
          </cell>
        </row>
        <row r="420">
          <cell r="D420" t="str">
            <v>3170F6</v>
          </cell>
          <cell r="K420" t="str">
            <v>STREAM</v>
          </cell>
          <cell r="L420" t="str">
            <v>3F</v>
          </cell>
        </row>
        <row r="421">
          <cell r="D421" t="str">
            <v>2320B2</v>
          </cell>
          <cell r="K421" t="str">
            <v>STREAM</v>
          </cell>
          <cell r="L421" t="str">
            <v>3F</v>
          </cell>
        </row>
        <row r="422">
          <cell r="D422" t="str">
            <v>3152C</v>
          </cell>
          <cell r="K422" t="str">
            <v>STREAM</v>
          </cell>
          <cell r="L422" t="str">
            <v>1</v>
          </cell>
        </row>
        <row r="423">
          <cell r="D423" t="str">
            <v>6006C</v>
          </cell>
          <cell r="K423" t="str">
            <v>COASTAL</v>
          </cell>
          <cell r="L423" t="str">
            <v>3M</v>
          </cell>
        </row>
        <row r="424">
          <cell r="D424" t="str">
            <v>6009</v>
          </cell>
          <cell r="K424" t="str">
            <v>COASTAL</v>
          </cell>
          <cell r="L424" t="str">
            <v>3M</v>
          </cell>
        </row>
        <row r="425">
          <cell r="D425" t="str">
            <v>1813J</v>
          </cell>
          <cell r="K425" t="str">
            <v>LAKE</v>
          </cell>
          <cell r="L425" t="str">
            <v>3F</v>
          </cell>
        </row>
        <row r="426">
          <cell r="D426" t="str">
            <v>1833</v>
          </cell>
          <cell r="K426" t="str">
            <v>STREAM</v>
          </cell>
          <cell r="L426" t="str">
            <v>3F</v>
          </cell>
        </row>
        <row r="427">
          <cell r="D427" t="str">
            <v>1623F</v>
          </cell>
          <cell r="K427" t="str">
            <v>STREAM</v>
          </cell>
          <cell r="L427" t="str">
            <v>3F</v>
          </cell>
        </row>
        <row r="428">
          <cell r="D428" t="str">
            <v>1834</v>
          </cell>
          <cell r="K428" t="str">
            <v>STREAM</v>
          </cell>
          <cell r="L428" t="str">
            <v>1</v>
          </cell>
        </row>
        <row r="429">
          <cell r="D429" t="str">
            <v>1835</v>
          </cell>
          <cell r="K429" t="str">
            <v>STREAM</v>
          </cell>
          <cell r="L429" t="str">
            <v>3F</v>
          </cell>
        </row>
        <row r="430">
          <cell r="D430" t="str">
            <v>1836</v>
          </cell>
          <cell r="K430" t="str">
            <v>STREAM</v>
          </cell>
          <cell r="L430" t="str">
            <v>3F</v>
          </cell>
        </row>
        <row r="431">
          <cell r="D431" t="str">
            <v>1837</v>
          </cell>
          <cell r="K431" t="str">
            <v>STREAM</v>
          </cell>
          <cell r="L431" t="str">
            <v>3F</v>
          </cell>
        </row>
        <row r="432">
          <cell r="D432" t="str">
            <v>1838</v>
          </cell>
          <cell r="K432" t="str">
            <v>STREAM</v>
          </cell>
          <cell r="L432" t="str">
            <v>3F</v>
          </cell>
        </row>
        <row r="433">
          <cell r="D433" t="str">
            <v>1813C</v>
          </cell>
          <cell r="K433" t="str">
            <v>LAKE</v>
          </cell>
          <cell r="L433" t="str">
            <v>3F</v>
          </cell>
        </row>
        <row r="434">
          <cell r="D434" t="str">
            <v>1813L</v>
          </cell>
          <cell r="K434" t="str">
            <v>LAKE</v>
          </cell>
          <cell r="L434" t="str">
            <v>3F</v>
          </cell>
        </row>
        <row r="435">
          <cell r="D435" t="str">
            <v>1813K</v>
          </cell>
          <cell r="K435" t="str">
            <v>LAKE</v>
          </cell>
          <cell r="L435" t="str">
            <v>3F</v>
          </cell>
        </row>
        <row r="436">
          <cell r="D436" t="str">
            <v>1839</v>
          </cell>
          <cell r="K436" t="str">
            <v>STREAM</v>
          </cell>
          <cell r="L436" t="str">
            <v>3F</v>
          </cell>
        </row>
        <row r="437">
          <cell r="D437" t="str">
            <v>1840</v>
          </cell>
          <cell r="K437" t="str">
            <v>STREAM</v>
          </cell>
          <cell r="L437" t="str">
            <v>1</v>
          </cell>
        </row>
        <row r="438">
          <cell r="D438" t="str">
            <v>2997T</v>
          </cell>
          <cell r="K438" t="str">
            <v>STREAM</v>
          </cell>
          <cell r="L438" t="str">
            <v>3F</v>
          </cell>
        </row>
        <row r="439">
          <cell r="D439" t="str">
            <v>2997U</v>
          </cell>
          <cell r="K439" t="str">
            <v>LAKE</v>
          </cell>
          <cell r="L439" t="str">
            <v>3F</v>
          </cell>
        </row>
        <row r="440">
          <cell r="D440" t="str">
            <v>3009D</v>
          </cell>
          <cell r="K440" t="str">
            <v>LAKE</v>
          </cell>
          <cell r="L440" t="str">
            <v>3F</v>
          </cell>
        </row>
        <row r="441">
          <cell r="D441" t="str">
            <v>3009C</v>
          </cell>
          <cell r="K441" t="str">
            <v>LAKE</v>
          </cell>
          <cell r="L441" t="str">
            <v>3F</v>
          </cell>
        </row>
        <row r="442">
          <cell r="D442" t="str">
            <v>2997V</v>
          </cell>
          <cell r="K442" t="str">
            <v>LAKE</v>
          </cell>
          <cell r="L442" t="str">
            <v>3F</v>
          </cell>
        </row>
        <row r="443">
          <cell r="D443" t="str">
            <v>3009B</v>
          </cell>
          <cell r="K443" t="str">
            <v>LAKE</v>
          </cell>
          <cell r="L443" t="str">
            <v>3F</v>
          </cell>
        </row>
        <row r="444">
          <cell r="D444" t="str">
            <v>3130</v>
          </cell>
          <cell r="K444" t="str">
            <v>STREAM</v>
          </cell>
          <cell r="L444" t="str">
            <v>1</v>
          </cell>
        </row>
        <row r="445">
          <cell r="D445" t="str">
            <v>3131</v>
          </cell>
          <cell r="K445" t="str">
            <v>STREAM</v>
          </cell>
          <cell r="L445" t="str">
            <v>3F</v>
          </cell>
        </row>
        <row r="446">
          <cell r="D446" t="str">
            <v>3108B</v>
          </cell>
          <cell r="K446" t="str">
            <v>STREAM</v>
          </cell>
          <cell r="L446" t="str">
            <v>1</v>
          </cell>
        </row>
        <row r="447">
          <cell r="D447" t="str">
            <v>3132</v>
          </cell>
          <cell r="K447" t="str">
            <v>STREAM</v>
          </cell>
          <cell r="L447" t="str">
            <v>3F</v>
          </cell>
        </row>
        <row r="448">
          <cell r="D448" t="str">
            <v>3134</v>
          </cell>
          <cell r="K448" t="str">
            <v>STREAM</v>
          </cell>
          <cell r="L448" t="str">
            <v>3F</v>
          </cell>
        </row>
        <row r="449">
          <cell r="D449" t="str">
            <v>3135A</v>
          </cell>
          <cell r="K449" t="str">
            <v>ESTUARY</v>
          </cell>
          <cell r="L449" t="str">
            <v>3M</v>
          </cell>
        </row>
        <row r="450">
          <cell r="D450" t="str">
            <v>3286A</v>
          </cell>
          <cell r="K450" t="str">
            <v>STREAM</v>
          </cell>
          <cell r="L450" t="str">
            <v>3F</v>
          </cell>
        </row>
        <row r="451">
          <cell r="D451" t="str">
            <v>1709E</v>
          </cell>
          <cell r="K451" t="str">
            <v>ESTUARY</v>
          </cell>
          <cell r="L451" t="str">
            <v>2</v>
          </cell>
        </row>
        <row r="452">
          <cell r="D452" t="str">
            <v>3262A</v>
          </cell>
          <cell r="K452" t="str">
            <v>LAKE</v>
          </cell>
          <cell r="L452" t="str">
            <v>3F</v>
          </cell>
        </row>
        <row r="453">
          <cell r="D453" t="str">
            <v>3264A</v>
          </cell>
          <cell r="K453" t="str">
            <v>STREAM</v>
          </cell>
          <cell r="L453" t="str">
            <v>3F</v>
          </cell>
        </row>
        <row r="454">
          <cell r="D454" t="str">
            <v>3264B</v>
          </cell>
          <cell r="K454" t="str">
            <v>STREAM</v>
          </cell>
          <cell r="L454" t="str">
            <v>3F</v>
          </cell>
        </row>
        <row r="455">
          <cell r="D455" t="str">
            <v>3183E2</v>
          </cell>
          <cell r="K455" t="str">
            <v>STREAM</v>
          </cell>
          <cell r="L455" t="str">
            <v>3F</v>
          </cell>
        </row>
        <row r="456">
          <cell r="D456" t="str">
            <v>3171C</v>
          </cell>
          <cell r="K456" t="str">
            <v>LAKE</v>
          </cell>
          <cell r="L456" t="str">
            <v>3F</v>
          </cell>
        </row>
        <row r="457">
          <cell r="D457" t="str">
            <v>3174A</v>
          </cell>
          <cell r="K457" t="str">
            <v>LAKE</v>
          </cell>
          <cell r="L457" t="str">
            <v>3F</v>
          </cell>
        </row>
        <row r="458">
          <cell r="D458" t="str">
            <v>1938H</v>
          </cell>
          <cell r="K458" t="str">
            <v>LAKE</v>
          </cell>
          <cell r="L458" t="str">
            <v>3F</v>
          </cell>
        </row>
        <row r="459">
          <cell r="D459" t="str">
            <v>2674</v>
          </cell>
          <cell r="K459" t="str">
            <v>STREAM</v>
          </cell>
          <cell r="L459" t="str">
            <v>3F</v>
          </cell>
        </row>
        <row r="460">
          <cell r="D460" t="str">
            <v>2580C</v>
          </cell>
          <cell r="K460" t="str">
            <v>STREAM</v>
          </cell>
          <cell r="L460" t="str">
            <v>3F</v>
          </cell>
        </row>
        <row r="461">
          <cell r="D461" t="str">
            <v>2577</v>
          </cell>
          <cell r="K461" t="str">
            <v>STREAM</v>
          </cell>
          <cell r="L461" t="str">
            <v>3F</v>
          </cell>
        </row>
        <row r="462">
          <cell r="D462" t="str">
            <v>2495</v>
          </cell>
          <cell r="K462" t="str">
            <v>STREAM</v>
          </cell>
          <cell r="L462" t="str">
            <v>3F</v>
          </cell>
        </row>
        <row r="463">
          <cell r="D463" t="str">
            <v>3605U</v>
          </cell>
          <cell r="K463" t="str">
            <v>SPRING</v>
          </cell>
          <cell r="L463" t="str">
            <v>3F</v>
          </cell>
        </row>
        <row r="464">
          <cell r="D464" t="str">
            <v>2496</v>
          </cell>
          <cell r="K464" t="str">
            <v>STREAM</v>
          </cell>
          <cell r="L464" t="str">
            <v>3F</v>
          </cell>
        </row>
        <row r="465">
          <cell r="D465" t="str">
            <v>3620</v>
          </cell>
          <cell r="K465" t="str">
            <v>STREAM</v>
          </cell>
          <cell r="L465" t="str">
            <v>3F</v>
          </cell>
        </row>
        <row r="466">
          <cell r="D466" t="str">
            <v>3621</v>
          </cell>
          <cell r="K466" t="str">
            <v>STREAM</v>
          </cell>
          <cell r="L466" t="str">
            <v>3F</v>
          </cell>
        </row>
        <row r="467">
          <cell r="D467" t="str">
            <v>2497</v>
          </cell>
          <cell r="K467" t="str">
            <v>STREAM</v>
          </cell>
          <cell r="L467" t="str">
            <v>3F</v>
          </cell>
        </row>
        <row r="468">
          <cell r="D468" t="str">
            <v>3598B</v>
          </cell>
          <cell r="K468" t="str">
            <v>LAKE</v>
          </cell>
          <cell r="L468" t="str">
            <v>3F</v>
          </cell>
        </row>
        <row r="469">
          <cell r="D469" t="str">
            <v>3622</v>
          </cell>
          <cell r="K469" t="str">
            <v>STREAM</v>
          </cell>
          <cell r="L469" t="str">
            <v>3F</v>
          </cell>
        </row>
        <row r="470">
          <cell r="D470" t="str">
            <v>2801X</v>
          </cell>
          <cell r="K470" t="str">
            <v>LAKE</v>
          </cell>
          <cell r="L470" t="str">
            <v>3F</v>
          </cell>
        </row>
        <row r="471">
          <cell r="D471" t="str">
            <v>2929B</v>
          </cell>
          <cell r="K471" t="str">
            <v>LAKE</v>
          </cell>
          <cell r="L471" t="str">
            <v>3F</v>
          </cell>
        </row>
        <row r="472">
          <cell r="D472" t="str">
            <v>1340O</v>
          </cell>
          <cell r="K472" t="str">
            <v>LAKE</v>
          </cell>
          <cell r="L472" t="str">
            <v>3F</v>
          </cell>
        </row>
        <row r="473">
          <cell r="D473" t="str">
            <v>2929B1</v>
          </cell>
          <cell r="K473" t="str">
            <v>STREAM</v>
          </cell>
          <cell r="L473" t="str">
            <v>3F</v>
          </cell>
        </row>
        <row r="474">
          <cell r="D474" t="str">
            <v>2803</v>
          </cell>
          <cell r="K474" t="str">
            <v>STREAM</v>
          </cell>
          <cell r="L474" t="str">
            <v>3F</v>
          </cell>
        </row>
        <row r="475">
          <cell r="D475" t="str">
            <v>946</v>
          </cell>
          <cell r="K475" t="str">
            <v>STREAM</v>
          </cell>
          <cell r="L475" t="str">
            <v>3F</v>
          </cell>
        </row>
        <row r="476">
          <cell r="D476" t="str">
            <v>949</v>
          </cell>
          <cell r="K476" t="str">
            <v>STREAM</v>
          </cell>
          <cell r="L476" t="str">
            <v>3F</v>
          </cell>
        </row>
        <row r="477">
          <cell r="D477" t="str">
            <v>1139</v>
          </cell>
          <cell r="K477" t="str">
            <v>STREAM</v>
          </cell>
          <cell r="L477" t="str">
            <v>3F</v>
          </cell>
        </row>
        <row r="478">
          <cell r="D478" t="str">
            <v>2378</v>
          </cell>
          <cell r="K478" t="str">
            <v>STREAM</v>
          </cell>
          <cell r="L478" t="str">
            <v>3F</v>
          </cell>
        </row>
        <row r="479">
          <cell r="D479" t="str">
            <v>3514</v>
          </cell>
          <cell r="K479" t="str">
            <v>STREAM</v>
          </cell>
          <cell r="L479" t="str">
            <v>3F</v>
          </cell>
        </row>
        <row r="480">
          <cell r="D480" t="str">
            <v>952</v>
          </cell>
          <cell r="K480" t="str">
            <v>STREAM</v>
          </cell>
          <cell r="L480" t="str">
            <v>3F</v>
          </cell>
        </row>
        <row r="481">
          <cell r="D481" t="str">
            <v>953</v>
          </cell>
          <cell r="K481" t="str">
            <v>STREAM</v>
          </cell>
          <cell r="L481" t="str">
            <v>3F</v>
          </cell>
        </row>
        <row r="482">
          <cell r="D482" t="str">
            <v>878E</v>
          </cell>
          <cell r="K482" t="str">
            <v>LAKE</v>
          </cell>
          <cell r="L482" t="str">
            <v>3F</v>
          </cell>
        </row>
        <row r="483">
          <cell r="D483" t="str">
            <v>2630J</v>
          </cell>
          <cell r="K483" t="str">
            <v>STREAM</v>
          </cell>
          <cell r="L483" t="str">
            <v>3F</v>
          </cell>
        </row>
        <row r="484">
          <cell r="D484" t="str">
            <v>2630E</v>
          </cell>
          <cell r="K484" t="str">
            <v>LAKE</v>
          </cell>
          <cell r="L484" t="str">
            <v>3F</v>
          </cell>
        </row>
        <row r="485">
          <cell r="D485" t="str">
            <v>2922A</v>
          </cell>
          <cell r="K485" t="str">
            <v>LAKE</v>
          </cell>
          <cell r="L485" t="str">
            <v>3F</v>
          </cell>
        </row>
        <row r="486">
          <cell r="D486" t="str">
            <v>2630H</v>
          </cell>
          <cell r="K486" t="str">
            <v>LAKE</v>
          </cell>
          <cell r="L486" t="str">
            <v>3F</v>
          </cell>
        </row>
        <row r="487">
          <cell r="D487" t="str">
            <v>2986E</v>
          </cell>
          <cell r="K487" t="str">
            <v>LAKE</v>
          </cell>
          <cell r="L487" t="str">
            <v>3F</v>
          </cell>
        </row>
        <row r="488">
          <cell r="D488" t="str">
            <v>3189</v>
          </cell>
          <cell r="K488" t="str">
            <v>STREAM</v>
          </cell>
          <cell r="L488" t="str">
            <v>3F</v>
          </cell>
        </row>
        <row r="489">
          <cell r="D489" t="str">
            <v>3197</v>
          </cell>
          <cell r="K489" t="str">
            <v>STREAM</v>
          </cell>
          <cell r="L489" t="str">
            <v>3F</v>
          </cell>
        </row>
        <row r="490">
          <cell r="D490" t="str">
            <v>3224B</v>
          </cell>
          <cell r="K490" t="str">
            <v>STREAM</v>
          </cell>
          <cell r="L490" t="str">
            <v>3F</v>
          </cell>
        </row>
        <row r="491">
          <cell r="D491" t="str">
            <v>288</v>
          </cell>
          <cell r="K491" t="str">
            <v>STREAM</v>
          </cell>
          <cell r="L491" t="str">
            <v>3F</v>
          </cell>
        </row>
        <row r="492">
          <cell r="D492" t="str">
            <v>291</v>
          </cell>
          <cell r="K492" t="str">
            <v>STREAM</v>
          </cell>
          <cell r="L492" t="str">
            <v>3F</v>
          </cell>
        </row>
        <row r="493">
          <cell r="D493" t="str">
            <v>3298A</v>
          </cell>
          <cell r="K493" t="str">
            <v>STREAM</v>
          </cell>
          <cell r="L493" t="str">
            <v>3F</v>
          </cell>
        </row>
        <row r="494">
          <cell r="D494" t="str">
            <v>1923</v>
          </cell>
          <cell r="K494" t="str">
            <v>STREAM</v>
          </cell>
          <cell r="L494" t="str">
            <v>1</v>
          </cell>
        </row>
        <row r="495">
          <cell r="D495" t="str">
            <v>1877B</v>
          </cell>
          <cell r="K495" t="str">
            <v>STREAM</v>
          </cell>
          <cell r="L495" t="str">
            <v>3F</v>
          </cell>
        </row>
        <row r="496">
          <cell r="D496" t="str">
            <v>2740Z</v>
          </cell>
          <cell r="K496" t="str">
            <v>LAKE</v>
          </cell>
          <cell r="L496" t="str">
            <v>3F</v>
          </cell>
        </row>
        <row r="497">
          <cell r="D497" t="str">
            <v>1658</v>
          </cell>
          <cell r="K497" t="str">
            <v>STREAM</v>
          </cell>
          <cell r="L497" t="str">
            <v>3F</v>
          </cell>
        </row>
        <row r="498">
          <cell r="D498" t="str">
            <v>1623I</v>
          </cell>
          <cell r="K498" t="str">
            <v>STREAM</v>
          </cell>
          <cell r="L498" t="str">
            <v>3F</v>
          </cell>
        </row>
        <row r="499">
          <cell r="D499" t="str">
            <v>1747B</v>
          </cell>
          <cell r="K499" t="str">
            <v>STREAM</v>
          </cell>
          <cell r="L499" t="str">
            <v>3F</v>
          </cell>
        </row>
        <row r="500">
          <cell r="D500" t="str">
            <v>1159</v>
          </cell>
          <cell r="K500" t="str">
            <v>STREAM</v>
          </cell>
          <cell r="L500" t="str">
            <v>3F</v>
          </cell>
        </row>
        <row r="501">
          <cell r="D501" t="str">
            <v>3591A</v>
          </cell>
          <cell r="K501" t="str">
            <v>LAKE</v>
          </cell>
          <cell r="L501" t="str">
            <v>3F</v>
          </cell>
        </row>
        <row r="502">
          <cell r="D502" t="str">
            <v>3599</v>
          </cell>
          <cell r="K502" t="str">
            <v>STREAM</v>
          </cell>
          <cell r="L502" t="str">
            <v>3F</v>
          </cell>
        </row>
        <row r="503">
          <cell r="D503" t="str">
            <v>2480</v>
          </cell>
          <cell r="K503" t="str">
            <v>STREAM</v>
          </cell>
          <cell r="L503" t="str">
            <v>3F</v>
          </cell>
        </row>
        <row r="504">
          <cell r="D504" t="str">
            <v>3017A2</v>
          </cell>
          <cell r="K504" t="str">
            <v>LAKE</v>
          </cell>
          <cell r="L504" t="str">
            <v>3F</v>
          </cell>
        </row>
        <row r="505">
          <cell r="D505" t="str">
            <v>2961A1</v>
          </cell>
          <cell r="K505" t="str">
            <v>LAKE</v>
          </cell>
          <cell r="L505" t="str">
            <v>3F</v>
          </cell>
        </row>
        <row r="506">
          <cell r="D506" t="str">
            <v>2481</v>
          </cell>
          <cell r="K506" t="str">
            <v>STREAM</v>
          </cell>
          <cell r="L506" t="str">
            <v>3F</v>
          </cell>
        </row>
        <row r="507">
          <cell r="D507" t="str">
            <v>1247</v>
          </cell>
          <cell r="K507" t="str">
            <v>STREAM</v>
          </cell>
          <cell r="L507" t="str">
            <v>3F</v>
          </cell>
        </row>
        <row r="508">
          <cell r="D508" t="str">
            <v>3600</v>
          </cell>
          <cell r="K508" t="str">
            <v>STREAM</v>
          </cell>
          <cell r="L508" t="str">
            <v>3F</v>
          </cell>
        </row>
        <row r="509">
          <cell r="D509" t="str">
            <v>3601</v>
          </cell>
          <cell r="K509" t="str">
            <v>STREAM</v>
          </cell>
          <cell r="L509" t="str">
            <v>3F</v>
          </cell>
        </row>
        <row r="510">
          <cell r="D510" t="str">
            <v>3602</v>
          </cell>
          <cell r="K510" t="str">
            <v>STREAM</v>
          </cell>
          <cell r="L510" t="str">
            <v>3F</v>
          </cell>
        </row>
        <row r="511">
          <cell r="D511" t="str">
            <v>3236</v>
          </cell>
          <cell r="K511" t="str">
            <v>STREAM</v>
          </cell>
          <cell r="L511" t="str">
            <v>3F</v>
          </cell>
        </row>
        <row r="512">
          <cell r="D512" t="str">
            <v>3240F</v>
          </cell>
          <cell r="K512" t="str">
            <v>STREAM</v>
          </cell>
          <cell r="L512" t="str">
            <v>3F</v>
          </cell>
        </row>
        <row r="513">
          <cell r="D513" t="str">
            <v>3240Q</v>
          </cell>
          <cell r="K513" t="str">
            <v>STREAM</v>
          </cell>
          <cell r="L513" t="str">
            <v>3F</v>
          </cell>
        </row>
        <row r="514">
          <cell r="D514" t="str">
            <v>3240G</v>
          </cell>
          <cell r="K514" t="str">
            <v>STREAM</v>
          </cell>
          <cell r="L514" t="str">
            <v>3F</v>
          </cell>
        </row>
        <row r="515">
          <cell r="D515" t="str">
            <v>2567A</v>
          </cell>
          <cell r="K515" t="str">
            <v>STREAM</v>
          </cell>
          <cell r="L515" t="str">
            <v>3F</v>
          </cell>
        </row>
        <row r="516">
          <cell r="D516" t="str">
            <v>2568</v>
          </cell>
          <cell r="K516" t="str">
            <v>STREAM</v>
          </cell>
          <cell r="L516" t="str">
            <v>3F</v>
          </cell>
        </row>
        <row r="517">
          <cell r="D517" t="str">
            <v>2543C</v>
          </cell>
          <cell r="K517" t="str">
            <v>LAKE</v>
          </cell>
          <cell r="L517" t="str">
            <v>3F</v>
          </cell>
        </row>
        <row r="518">
          <cell r="D518" t="str">
            <v>2543G</v>
          </cell>
          <cell r="K518" t="str">
            <v>LAKE</v>
          </cell>
          <cell r="L518" t="str">
            <v>3F</v>
          </cell>
        </row>
        <row r="519">
          <cell r="D519" t="str">
            <v>2701</v>
          </cell>
          <cell r="K519" t="str">
            <v>STREAM</v>
          </cell>
          <cell r="L519" t="str">
            <v>3F</v>
          </cell>
        </row>
        <row r="520">
          <cell r="D520" t="str">
            <v>2593A</v>
          </cell>
          <cell r="K520" t="str">
            <v>LAKE</v>
          </cell>
          <cell r="L520" t="str">
            <v>3F</v>
          </cell>
        </row>
        <row r="521">
          <cell r="D521" t="str">
            <v>816</v>
          </cell>
          <cell r="K521" t="str">
            <v>STREAM</v>
          </cell>
          <cell r="L521" t="str">
            <v>3F</v>
          </cell>
        </row>
        <row r="522">
          <cell r="D522" t="str">
            <v>817</v>
          </cell>
          <cell r="K522" t="str">
            <v>STREAM</v>
          </cell>
          <cell r="L522" t="str">
            <v>3F</v>
          </cell>
        </row>
        <row r="523">
          <cell r="D523" t="str">
            <v>896</v>
          </cell>
          <cell r="K523" t="str">
            <v>STREAM</v>
          </cell>
          <cell r="L523" t="str">
            <v>3F</v>
          </cell>
        </row>
        <row r="524">
          <cell r="D524" t="str">
            <v>577</v>
          </cell>
          <cell r="K524" t="str">
            <v>STREAM</v>
          </cell>
          <cell r="L524" t="str">
            <v>3F</v>
          </cell>
        </row>
        <row r="525">
          <cell r="D525" t="str">
            <v>579</v>
          </cell>
          <cell r="K525" t="str">
            <v>STREAM</v>
          </cell>
          <cell r="L525" t="str">
            <v>3F</v>
          </cell>
        </row>
        <row r="526">
          <cell r="D526" t="str">
            <v>1604A</v>
          </cell>
          <cell r="K526" t="str">
            <v>LAKE</v>
          </cell>
          <cell r="L526" t="str">
            <v>3F</v>
          </cell>
        </row>
        <row r="527">
          <cell r="D527" t="str">
            <v>1547A</v>
          </cell>
          <cell r="K527" t="str">
            <v>LAKE</v>
          </cell>
          <cell r="L527" t="str">
            <v>3F</v>
          </cell>
        </row>
        <row r="528">
          <cell r="D528" t="str">
            <v>2455</v>
          </cell>
          <cell r="K528" t="str">
            <v>STREAM</v>
          </cell>
          <cell r="L528" t="str">
            <v>3F</v>
          </cell>
        </row>
        <row r="529">
          <cell r="D529" t="str">
            <v>3573B</v>
          </cell>
          <cell r="K529" t="str">
            <v>STREAM</v>
          </cell>
          <cell r="L529" t="str">
            <v>3F</v>
          </cell>
        </row>
        <row r="530">
          <cell r="D530" t="str">
            <v>3574</v>
          </cell>
          <cell r="K530" t="str">
            <v>STREAM</v>
          </cell>
          <cell r="L530" t="str">
            <v>3F</v>
          </cell>
        </row>
        <row r="531">
          <cell r="D531" t="str">
            <v>2456</v>
          </cell>
          <cell r="K531" t="str">
            <v>STREAM</v>
          </cell>
          <cell r="L531" t="str">
            <v>3F</v>
          </cell>
        </row>
        <row r="532">
          <cell r="D532" t="str">
            <v>3554</v>
          </cell>
          <cell r="K532" t="str">
            <v>STREAM</v>
          </cell>
          <cell r="L532" t="str">
            <v>3F</v>
          </cell>
        </row>
        <row r="533">
          <cell r="D533" t="str">
            <v>618</v>
          </cell>
          <cell r="K533" t="str">
            <v>STREAM</v>
          </cell>
          <cell r="L533" t="str">
            <v>3F</v>
          </cell>
        </row>
        <row r="534">
          <cell r="D534" t="str">
            <v>824</v>
          </cell>
          <cell r="K534" t="str">
            <v>STREAM</v>
          </cell>
          <cell r="L534" t="str">
            <v>3F</v>
          </cell>
        </row>
        <row r="535">
          <cell r="D535" t="str">
            <v>827</v>
          </cell>
          <cell r="K535" t="str">
            <v>STREAM</v>
          </cell>
          <cell r="L535" t="str">
            <v>3F</v>
          </cell>
        </row>
        <row r="536">
          <cell r="D536" t="str">
            <v>828</v>
          </cell>
          <cell r="K536" t="str">
            <v>STREAM</v>
          </cell>
          <cell r="L536" t="str">
            <v>3F</v>
          </cell>
        </row>
        <row r="537">
          <cell r="D537" t="str">
            <v>830</v>
          </cell>
          <cell r="K537" t="str">
            <v>STREAM</v>
          </cell>
          <cell r="L537" t="str">
            <v>3F</v>
          </cell>
        </row>
        <row r="538">
          <cell r="D538" t="str">
            <v>933</v>
          </cell>
          <cell r="K538" t="str">
            <v>STREAM</v>
          </cell>
          <cell r="L538" t="str">
            <v>3F</v>
          </cell>
        </row>
        <row r="539">
          <cell r="D539" t="str">
            <v>934</v>
          </cell>
          <cell r="K539" t="str">
            <v>STREAM</v>
          </cell>
          <cell r="L539" t="str">
            <v>3F</v>
          </cell>
        </row>
        <row r="540">
          <cell r="D540" t="str">
            <v>948</v>
          </cell>
          <cell r="K540" t="str">
            <v>STREAM</v>
          </cell>
          <cell r="L540" t="str">
            <v>3F</v>
          </cell>
        </row>
        <row r="541">
          <cell r="D541" t="str">
            <v>947</v>
          </cell>
          <cell r="K541" t="str">
            <v>STREAM</v>
          </cell>
          <cell r="L541" t="str">
            <v>3F</v>
          </cell>
        </row>
        <row r="542">
          <cell r="D542" t="str">
            <v>2265A</v>
          </cell>
          <cell r="K542" t="str">
            <v>ESTUARY</v>
          </cell>
          <cell r="L542" t="str">
            <v>3M</v>
          </cell>
        </row>
        <row r="543">
          <cell r="D543" t="str">
            <v>1006B</v>
          </cell>
          <cell r="K543" t="str">
            <v>LAKE</v>
          </cell>
          <cell r="L543" t="str">
            <v>3F</v>
          </cell>
        </row>
        <row r="544">
          <cell r="D544" t="str">
            <v>1020</v>
          </cell>
          <cell r="K544" t="str">
            <v>STREAM</v>
          </cell>
          <cell r="L544" t="str">
            <v>3F</v>
          </cell>
        </row>
        <row r="545">
          <cell r="D545" t="str">
            <v>2772D</v>
          </cell>
          <cell r="K545" t="str">
            <v>STREAM</v>
          </cell>
          <cell r="L545" t="str">
            <v>3F</v>
          </cell>
        </row>
        <row r="546">
          <cell r="D546" t="str">
            <v>2772E</v>
          </cell>
          <cell r="K546" t="str">
            <v>STREAM</v>
          </cell>
          <cell r="L546" t="str">
            <v>3F</v>
          </cell>
        </row>
        <row r="547">
          <cell r="D547" t="str">
            <v>1024</v>
          </cell>
          <cell r="K547" t="str">
            <v>STREAM</v>
          </cell>
          <cell r="L547" t="str">
            <v>3F</v>
          </cell>
        </row>
        <row r="548">
          <cell r="D548" t="str">
            <v>1025</v>
          </cell>
          <cell r="K548" t="str">
            <v>STREAM</v>
          </cell>
          <cell r="L548" t="str">
            <v>3F</v>
          </cell>
        </row>
        <row r="549">
          <cell r="D549" t="str">
            <v>2932A</v>
          </cell>
          <cell r="K549" t="str">
            <v>LAKE</v>
          </cell>
          <cell r="L549" t="str">
            <v>3F</v>
          </cell>
        </row>
        <row r="550">
          <cell r="D550" t="str">
            <v>2374</v>
          </cell>
          <cell r="K550" t="str">
            <v>STREAM</v>
          </cell>
          <cell r="L550" t="str">
            <v>3F</v>
          </cell>
        </row>
        <row r="551">
          <cell r="D551" t="str">
            <v>3596</v>
          </cell>
          <cell r="K551" t="str">
            <v>STREAM</v>
          </cell>
          <cell r="L551" t="str">
            <v>3F</v>
          </cell>
        </row>
        <row r="552">
          <cell r="D552" t="str">
            <v>1246</v>
          </cell>
          <cell r="K552" t="str">
            <v>STREAM</v>
          </cell>
          <cell r="L552" t="str">
            <v>3F</v>
          </cell>
        </row>
        <row r="553">
          <cell r="D553" t="str">
            <v>2478</v>
          </cell>
          <cell r="K553" t="str">
            <v>STREAM</v>
          </cell>
          <cell r="L553" t="str">
            <v>3F</v>
          </cell>
        </row>
        <row r="554">
          <cell r="D554" t="str">
            <v>3597</v>
          </cell>
          <cell r="K554" t="str">
            <v>STREAM</v>
          </cell>
          <cell r="L554" t="str">
            <v>3F</v>
          </cell>
        </row>
        <row r="555">
          <cell r="D555" t="str">
            <v>3598C</v>
          </cell>
          <cell r="K555" t="str">
            <v>STREAM</v>
          </cell>
          <cell r="L555" t="str">
            <v>3F</v>
          </cell>
        </row>
        <row r="556">
          <cell r="D556" t="str">
            <v>2479</v>
          </cell>
          <cell r="K556" t="str">
            <v>STREAM</v>
          </cell>
          <cell r="L556" t="str">
            <v>3F</v>
          </cell>
        </row>
        <row r="557">
          <cell r="D557" t="str">
            <v>2822</v>
          </cell>
          <cell r="K557" t="str">
            <v>STREAM</v>
          </cell>
          <cell r="L557" t="str">
            <v>3F</v>
          </cell>
        </row>
        <row r="558">
          <cell r="D558" t="str">
            <v>1340J</v>
          </cell>
          <cell r="K558" t="str">
            <v>LAKE</v>
          </cell>
          <cell r="L558" t="str">
            <v>3F</v>
          </cell>
        </row>
        <row r="559">
          <cell r="D559" t="str">
            <v>1340I</v>
          </cell>
          <cell r="K559" t="str">
            <v>LAKE</v>
          </cell>
          <cell r="L559" t="str">
            <v>3F</v>
          </cell>
        </row>
        <row r="560">
          <cell r="D560" t="str">
            <v>2960</v>
          </cell>
          <cell r="K560" t="str">
            <v>STREAM</v>
          </cell>
          <cell r="L560" t="str">
            <v>3F</v>
          </cell>
        </row>
        <row r="561">
          <cell r="D561" t="str">
            <v>1340K</v>
          </cell>
          <cell r="K561" t="str">
            <v>LAKE</v>
          </cell>
          <cell r="L561" t="str">
            <v>3F</v>
          </cell>
        </row>
        <row r="562">
          <cell r="D562" t="str">
            <v>1350B</v>
          </cell>
          <cell r="K562" t="str">
            <v>STREAM</v>
          </cell>
          <cell r="L562" t="str">
            <v>3F</v>
          </cell>
        </row>
        <row r="563">
          <cell r="D563" t="str">
            <v>8127</v>
          </cell>
          <cell r="K563" t="str">
            <v>COASTAL</v>
          </cell>
          <cell r="L563" t="str">
            <v>3M</v>
          </cell>
        </row>
        <row r="564">
          <cell r="D564" t="str">
            <v>1439</v>
          </cell>
          <cell r="K564" t="str">
            <v>SPRING</v>
          </cell>
          <cell r="L564" t="str">
            <v>3M</v>
          </cell>
        </row>
        <row r="565">
          <cell r="D565" t="str">
            <v>3422</v>
          </cell>
          <cell r="K565" t="str">
            <v>STREAM</v>
          </cell>
          <cell r="L565" t="str">
            <v>3F</v>
          </cell>
        </row>
        <row r="566">
          <cell r="D566" t="str">
            <v>2515</v>
          </cell>
          <cell r="K566" t="str">
            <v>STREAM</v>
          </cell>
          <cell r="L566" t="str">
            <v>3F</v>
          </cell>
        </row>
        <row r="567">
          <cell r="D567" t="str">
            <v>3644</v>
          </cell>
          <cell r="K567" t="str">
            <v>STREAM</v>
          </cell>
          <cell r="L567" t="str">
            <v>3F</v>
          </cell>
        </row>
        <row r="568">
          <cell r="D568" t="str">
            <v>3635A</v>
          </cell>
          <cell r="K568" t="str">
            <v>LAKE</v>
          </cell>
          <cell r="L568" t="str">
            <v>3F</v>
          </cell>
        </row>
        <row r="569">
          <cell r="D569" t="str">
            <v>2522</v>
          </cell>
          <cell r="K569" t="str">
            <v>STREAM</v>
          </cell>
          <cell r="L569" t="str">
            <v>3F</v>
          </cell>
        </row>
        <row r="570">
          <cell r="D570" t="str">
            <v>3645</v>
          </cell>
          <cell r="K570" t="str">
            <v>STREAM</v>
          </cell>
          <cell r="L570" t="str">
            <v>3F</v>
          </cell>
        </row>
        <row r="571">
          <cell r="D571" t="str">
            <v>3605R</v>
          </cell>
          <cell r="K571" t="str">
            <v>SPRING</v>
          </cell>
          <cell r="L571" t="str">
            <v>3F</v>
          </cell>
        </row>
        <row r="572">
          <cell r="D572" t="str">
            <v>3646</v>
          </cell>
          <cell r="K572" t="str">
            <v>STREAM</v>
          </cell>
          <cell r="L572" t="str">
            <v>3F</v>
          </cell>
        </row>
        <row r="573">
          <cell r="D573" t="str">
            <v>2523</v>
          </cell>
          <cell r="K573" t="str">
            <v>STREAM</v>
          </cell>
          <cell r="L573" t="str">
            <v>3F</v>
          </cell>
        </row>
        <row r="574">
          <cell r="D574" t="str">
            <v>3647</v>
          </cell>
          <cell r="K574" t="str">
            <v>STREAM</v>
          </cell>
          <cell r="L574" t="str">
            <v>3F</v>
          </cell>
        </row>
        <row r="575">
          <cell r="D575" t="str">
            <v>3605</v>
          </cell>
          <cell r="K575" t="str">
            <v>STREAM</v>
          </cell>
          <cell r="L575" t="str">
            <v>3F</v>
          </cell>
        </row>
        <row r="576">
          <cell r="D576" t="str">
            <v>2524</v>
          </cell>
          <cell r="K576" t="str">
            <v>STREAM</v>
          </cell>
          <cell r="L576" t="str">
            <v>3F</v>
          </cell>
        </row>
        <row r="577">
          <cell r="D577" t="str">
            <v>2525</v>
          </cell>
          <cell r="K577" t="str">
            <v>STREAM</v>
          </cell>
          <cell r="L577" t="str">
            <v>3F</v>
          </cell>
        </row>
        <row r="578">
          <cell r="D578" t="str">
            <v>2766</v>
          </cell>
          <cell r="K578" t="str">
            <v>STREAM</v>
          </cell>
          <cell r="L578" t="str">
            <v>3F</v>
          </cell>
        </row>
        <row r="579">
          <cell r="D579" t="str">
            <v>2902A</v>
          </cell>
          <cell r="K579" t="str">
            <v>STREAM</v>
          </cell>
          <cell r="L579" t="str">
            <v>3F</v>
          </cell>
        </row>
        <row r="580">
          <cell r="D580" t="str">
            <v>2899B</v>
          </cell>
          <cell r="K580" t="str">
            <v>LAKE</v>
          </cell>
          <cell r="L580" t="str">
            <v>3F</v>
          </cell>
        </row>
        <row r="581">
          <cell r="D581" t="str">
            <v>1478Z</v>
          </cell>
          <cell r="K581" t="str">
            <v>LAKE</v>
          </cell>
          <cell r="L581" t="str">
            <v>3F</v>
          </cell>
        </row>
        <row r="582">
          <cell r="D582" t="str">
            <v>2889</v>
          </cell>
          <cell r="K582" t="str">
            <v>STREAM</v>
          </cell>
          <cell r="L582" t="str">
            <v>3F</v>
          </cell>
        </row>
        <row r="583">
          <cell r="D583" t="str">
            <v>1480A</v>
          </cell>
          <cell r="K583" t="str">
            <v>STREAM</v>
          </cell>
          <cell r="L583" t="str">
            <v>3F</v>
          </cell>
        </row>
        <row r="584">
          <cell r="D584" t="str">
            <v>2213J</v>
          </cell>
          <cell r="K584" t="str">
            <v>LAKE</v>
          </cell>
          <cell r="L584" t="str">
            <v>3F</v>
          </cell>
        </row>
        <row r="585">
          <cell r="D585" t="str">
            <v>2486</v>
          </cell>
          <cell r="K585" t="str">
            <v>STREAM</v>
          </cell>
          <cell r="L585" t="str">
            <v>3F</v>
          </cell>
        </row>
        <row r="586">
          <cell r="D586" t="str">
            <v>3605D</v>
          </cell>
          <cell r="K586" t="str">
            <v>STREAM</v>
          </cell>
          <cell r="L586" t="str">
            <v>3F</v>
          </cell>
        </row>
        <row r="587">
          <cell r="D587" t="str">
            <v>1251</v>
          </cell>
          <cell r="K587" t="str">
            <v>STREAM</v>
          </cell>
          <cell r="L587" t="str">
            <v>3F</v>
          </cell>
        </row>
        <row r="588">
          <cell r="D588" t="str">
            <v>3607</v>
          </cell>
          <cell r="K588" t="str">
            <v>STREAM</v>
          </cell>
          <cell r="L588" t="str">
            <v>3F</v>
          </cell>
        </row>
        <row r="589">
          <cell r="D589" t="str">
            <v>3609</v>
          </cell>
          <cell r="K589" t="str">
            <v>STREAM</v>
          </cell>
          <cell r="L589" t="str">
            <v>3F</v>
          </cell>
        </row>
        <row r="590">
          <cell r="D590" t="str">
            <v>3608</v>
          </cell>
          <cell r="K590" t="str">
            <v>STREAM</v>
          </cell>
          <cell r="L590" t="str">
            <v>3F</v>
          </cell>
        </row>
        <row r="591">
          <cell r="D591" t="str">
            <v>2381</v>
          </cell>
          <cell r="K591" t="str">
            <v>STREAM</v>
          </cell>
          <cell r="L591" t="str">
            <v>3F</v>
          </cell>
        </row>
        <row r="592">
          <cell r="D592" t="str">
            <v>2382</v>
          </cell>
          <cell r="K592" t="str">
            <v>STREAM</v>
          </cell>
          <cell r="L592" t="str">
            <v>3F</v>
          </cell>
        </row>
        <row r="593">
          <cell r="D593" t="str">
            <v>903</v>
          </cell>
          <cell r="K593" t="str">
            <v>STREAM</v>
          </cell>
          <cell r="L593" t="str">
            <v>3F</v>
          </cell>
        </row>
        <row r="594">
          <cell r="D594" t="str">
            <v>902</v>
          </cell>
          <cell r="K594" t="str">
            <v>STREAM</v>
          </cell>
          <cell r="L594" t="str">
            <v>3F</v>
          </cell>
        </row>
        <row r="595">
          <cell r="D595" t="str">
            <v>900</v>
          </cell>
          <cell r="K595" t="str">
            <v>STREAM</v>
          </cell>
          <cell r="L595" t="str">
            <v>3F</v>
          </cell>
        </row>
        <row r="596">
          <cell r="D596" t="str">
            <v>904</v>
          </cell>
          <cell r="K596" t="str">
            <v>STREAM</v>
          </cell>
          <cell r="L596" t="str">
            <v>3F</v>
          </cell>
        </row>
        <row r="597">
          <cell r="D597" t="str">
            <v>908</v>
          </cell>
          <cell r="K597" t="str">
            <v>STREAM</v>
          </cell>
          <cell r="L597" t="str">
            <v>3F</v>
          </cell>
        </row>
        <row r="598">
          <cell r="D598" t="str">
            <v>1618C</v>
          </cell>
          <cell r="K598" t="str">
            <v>ESTUARY</v>
          </cell>
          <cell r="L598" t="str">
            <v>3M</v>
          </cell>
        </row>
        <row r="599">
          <cell r="D599" t="str">
            <v>909</v>
          </cell>
          <cell r="K599" t="str">
            <v>STREAM</v>
          </cell>
          <cell r="L599" t="str">
            <v>3F</v>
          </cell>
        </row>
        <row r="600">
          <cell r="D600" t="str">
            <v>3555</v>
          </cell>
          <cell r="K600" t="str">
            <v>STREAM</v>
          </cell>
          <cell r="L600" t="str">
            <v>3F</v>
          </cell>
        </row>
        <row r="601">
          <cell r="D601" t="str">
            <v>2430</v>
          </cell>
          <cell r="K601" t="str">
            <v>STREAM</v>
          </cell>
          <cell r="L601" t="str">
            <v>3F</v>
          </cell>
        </row>
        <row r="602">
          <cell r="D602" t="str">
            <v>2431</v>
          </cell>
          <cell r="K602" t="str">
            <v>STREAM</v>
          </cell>
          <cell r="L602" t="str">
            <v>3F</v>
          </cell>
        </row>
        <row r="603">
          <cell r="D603" t="str">
            <v>3556</v>
          </cell>
          <cell r="K603" t="str">
            <v>STREAM</v>
          </cell>
          <cell r="L603" t="str">
            <v>3F</v>
          </cell>
        </row>
        <row r="604">
          <cell r="D604" t="str">
            <v>3715</v>
          </cell>
          <cell r="K604" t="str">
            <v>STREAM</v>
          </cell>
          <cell r="L604" t="str">
            <v>3F</v>
          </cell>
        </row>
        <row r="605">
          <cell r="D605" t="str">
            <v>2753X</v>
          </cell>
          <cell r="K605" t="str">
            <v>LAKE</v>
          </cell>
          <cell r="L605" t="str">
            <v>3F</v>
          </cell>
        </row>
        <row r="606">
          <cell r="D606" t="str">
            <v>2892B</v>
          </cell>
          <cell r="K606" t="str">
            <v>LAKE</v>
          </cell>
          <cell r="L606" t="str">
            <v>3F</v>
          </cell>
        </row>
        <row r="607">
          <cell r="D607" t="str">
            <v>2829A</v>
          </cell>
          <cell r="K607" t="str">
            <v>LAKE</v>
          </cell>
          <cell r="L607" t="str">
            <v>3F</v>
          </cell>
        </row>
        <row r="608">
          <cell r="D608" t="str">
            <v>519</v>
          </cell>
          <cell r="K608" t="str">
            <v>STREAM</v>
          </cell>
          <cell r="L608" t="str">
            <v>3F</v>
          </cell>
        </row>
        <row r="609">
          <cell r="D609" t="str">
            <v>2773</v>
          </cell>
          <cell r="K609" t="str">
            <v>STREAM</v>
          </cell>
          <cell r="L609" t="str">
            <v>3F</v>
          </cell>
        </row>
        <row r="610">
          <cell r="D610" t="str">
            <v>3732</v>
          </cell>
          <cell r="K610" t="str">
            <v>STREAM</v>
          </cell>
          <cell r="L610" t="str">
            <v>3F</v>
          </cell>
        </row>
        <row r="611">
          <cell r="D611" t="str">
            <v>2899A</v>
          </cell>
          <cell r="K611" t="str">
            <v>STREAM</v>
          </cell>
          <cell r="L611" t="str">
            <v>3F</v>
          </cell>
        </row>
        <row r="612">
          <cell r="D612" t="str">
            <v>2630B</v>
          </cell>
          <cell r="K612" t="str">
            <v>LAKE</v>
          </cell>
          <cell r="L612" t="str">
            <v>3F</v>
          </cell>
        </row>
        <row r="613">
          <cell r="D613" t="str">
            <v>2768B</v>
          </cell>
          <cell r="K613" t="str">
            <v>LAKE</v>
          </cell>
          <cell r="L613" t="str">
            <v>3F</v>
          </cell>
        </row>
        <row r="614">
          <cell r="D614" t="str">
            <v>2644</v>
          </cell>
          <cell r="K614" t="str">
            <v>STREAM</v>
          </cell>
          <cell r="L614" t="str">
            <v>3F</v>
          </cell>
        </row>
        <row r="615">
          <cell r="D615" t="str">
            <v>569</v>
          </cell>
          <cell r="K615" t="str">
            <v>STREAM</v>
          </cell>
          <cell r="L615" t="str">
            <v>3F</v>
          </cell>
        </row>
        <row r="616">
          <cell r="D616" t="str">
            <v>1409A</v>
          </cell>
          <cell r="K616" t="str">
            <v>LAKE</v>
          </cell>
          <cell r="L616" t="str">
            <v>3F</v>
          </cell>
        </row>
        <row r="617">
          <cell r="D617" t="str">
            <v>1438A</v>
          </cell>
          <cell r="K617" t="str">
            <v>LAKE</v>
          </cell>
          <cell r="L617" t="str">
            <v>3F</v>
          </cell>
        </row>
        <row r="618">
          <cell r="D618" t="str">
            <v>1442</v>
          </cell>
          <cell r="K618" t="str">
            <v>STREAM</v>
          </cell>
          <cell r="L618" t="str">
            <v>3F</v>
          </cell>
        </row>
        <row r="619">
          <cell r="D619" t="str">
            <v>1443A</v>
          </cell>
          <cell r="K619" t="str">
            <v>STREAM</v>
          </cell>
          <cell r="L619" t="str">
            <v>3F</v>
          </cell>
        </row>
        <row r="620">
          <cell r="D620" t="str">
            <v>1514A</v>
          </cell>
          <cell r="K620" t="str">
            <v>LAKE</v>
          </cell>
          <cell r="L620" t="str">
            <v>3F</v>
          </cell>
        </row>
        <row r="621">
          <cell r="D621" t="str">
            <v>6005EB</v>
          </cell>
          <cell r="K621" t="str">
            <v>BEACH</v>
          </cell>
          <cell r="L621" t="str">
            <v>3M</v>
          </cell>
        </row>
        <row r="622">
          <cell r="D622" t="str">
            <v>854</v>
          </cell>
          <cell r="K622" t="str">
            <v>STREAM</v>
          </cell>
          <cell r="L622" t="str">
            <v>3F</v>
          </cell>
        </row>
        <row r="623">
          <cell r="D623" t="str">
            <v>855</v>
          </cell>
          <cell r="K623" t="str">
            <v>STREAM</v>
          </cell>
          <cell r="L623" t="str">
            <v>3F</v>
          </cell>
        </row>
        <row r="624">
          <cell r="D624" t="str">
            <v>856</v>
          </cell>
          <cell r="K624" t="str">
            <v>STREAM</v>
          </cell>
          <cell r="L624" t="str">
            <v>3F</v>
          </cell>
        </row>
        <row r="625">
          <cell r="D625" t="str">
            <v>857</v>
          </cell>
          <cell r="K625" t="str">
            <v>STREAM</v>
          </cell>
          <cell r="L625" t="str">
            <v>3F</v>
          </cell>
        </row>
        <row r="626">
          <cell r="D626" t="str">
            <v>858</v>
          </cell>
          <cell r="K626" t="str">
            <v>STREAM</v>
          </cell>
          <cell r="L626" t="str">
            <v>3F</v>
          </cell>
        </row>
        <row r="627">
          <cell r="D627" t="str">
            <v>51C</v>
          </cell>
          <cell r="K627" t="str">
            <v>STREAM</v>
          </cell>
          <cell r="L627" t="str">
            <v>3F</v>
          </cell>
        </row>
        <row r="628">
          <cell r="D628" t="str">
            <v>1569A</v>
          </cell>
          <cell r="K628" t="str">
            <v>STREAM</v>
          </cell>
          <cell r="L628" t="str">
            <v>3F</v>
          </cell>
        </row>
        <row r="629">
          <cell r="D629" t="str">
            <v>2955A</v>
          </cell>
          <cell r="K629" t="str">
            <v>LAKE</v>
          </cell>
          <cell r="L629" t="str">
            <v>3F</v>
          </cell>
        </row>
        <row r="630">
          <cell r="D630" t="str">
            <v>756K</v>
          </cell>
          <cell r="K630" t="str">
            <v>LAKE</v>
          </cell>
          <cell r="L630" t="str">
            <v>3F</v>
          </cell>
        </row>
        <row r="631">
          <cell r="D631" t="str">
            <v>684</v>
          </cell>
          <cell r="K631" t="str">
            <v>STREAM</v>
          </cell>
          <cell r="L631" t="str">
            <v>3F</v>
          </cell>
        </row>
        <row r="632">
          <cell r="D632" t="str">
            <v>687</v>
          </cell>
          <cell r="K632" t="str">
            <v>STREAM</v>
          </cell>
          <cell r="L632" t="str">
            <v>3F</v>
          </cell>
        </row>
        <row r="633">
          <cell r="D633" t="str">
            <v>1478F</v>
          </cell>
          <cell r="K633" t="str">
            <v>LAKE</v>
          </cell>
          <cell r="L633" t="str">
            <v>3F</v>
          </cell>
        </row>
        <row r="634">
          <cell r="D634" t="str">
            <v>1463C</v>
          </cell>
          <cell r="K634" t="str">
            <v>LAKE</v>
          </cell>
          <cell r="L634" t="str">
            <v>3F</v>
          </cell>
        </row>
        <row r="635">
          <cell r="D635" t="str">
            <v>1953</v>
          </cell>
          <cell r="K635" t="str">
            <v>ESTUARY</v>
          </cell>
          <cell r="L635" t="str">
            <v>3M</v>
          </cell>
        </row>
        <row r="636">
          <cell r="D636" t="str">
            <v>2350</v>
          </cell>
          <cell r="K636" t="str">
            <v>STREAM</v>
          </cell>
          <cell r="L636" t="str">
            <v>3F</v>
          </cell>
        </row>
        <row r="637">
          <cell r="D637" t="str">
            <v>3496</v>
          </cell>
          <cell r="K637" t="str">
            <v>STREAM</v>
          </cell>
          <cell r="L637" t="str">
            <v>3F</v>
          </cell>
        </row>
        <row r="638">
          <cell r="D638" t="str">
            <v>2351</v>
          </cell>
          <cell r="K638" t="str">
            <v>STREAM</v>
          </cell>
          <cell r="L638" t="str">
            <v>3F</v>
          </cell>
        </row>
        <row r="639">
          <cell r="D639" t="str">
            <v>2353</v>
          </cell>
          <cell r="K639" t="str">
            <v>STREAM</v>
          </cell>
          <cell r="L639" t="str">
            <v>3F</v>
          </cell>
        </row>
        <row r="640">
          <cell r="D640" t="str">
            <v>2705A</v>
          </cell>
          <cell r="K640" t="str">
            <v>STREAM</v>
          </cell>
          <cell r="L640" t="str">
            <v>3F</v>
          </cell>
        </row>
        <row r="641">
          <cell r="D641" t="str">
            <v>1317</v>
          </cell>
          <cell r="K641" t="str">
            <v>STREAM</v>
          </cell>
          <cell r="L641" t="str">
            <v>3F</v>
          </cell>
        </row>
        <row r="642">
          <cell r="D642" t="str">
            <v>1318</v>
          </cell>
          <cell r="K642" t="str">
            <v>ESTUARY</v>
          </cell>
          <cell r="L642" t="str">
            <v>2</v>
          </cell>
        </row>
        <row r="643">
          <cell r="D643" t="str">
            <v>3739</v>
          </cell>
          <cell r="K643" t="str">
            <v>ESTUARY</v>
          </cell>
          <cell r="L643" t="str">
            <v>2</v>
          </cell>
        </row>
        <row r="644">
          <cell r="D644" t="str">
            <v>1333</v>
          </cell>
          <cell r="K644" t="str">
            <v>ESTUARY</v>
          </cell>
          <cell r="L644" t="str">
            <v>2</v>
          </cell>
        </row>
        <row r="645">
          <cell r="D645" t="str">
            <v>2790</v>
          </cell>
          <cell r="K645" t="str">
            <v>STREAM</v>
          </cell>
          <cell r="L645" t="str">
            <v>3F</v>
          </cell>
        </row>
        <row r="646">
          <cell r="D646" t="str">
            <v>1939</v>
          </cell>
          <cell r="K646" t="str">
            <v>STREAM</v>
          </cell>
          <cell r="L646" t="str">
            <v>3F</v>
          </cell>
        </row>
        <row r="647">
          <cell r="D647" t="str">
            <v>1877A</v>
          </cell>
          <cell r="K647" t="str">
            <v>STREAM</v>
          </cell>
          <cell r="L647" t="str">
            <v>3F</v>
          </cell>
        </row>
        <row r="648">
          <cell r="D648" t="str">
            <v>1940</v>
          </cell>
          <cell r="K648" t="str">
            <v>STREAM</v>
          </cell>
          <cell r="L648" t="str">
            <v>3F</v>
          </cell>
        </row>
        <row r="649">
          <cell r="D649" t="str">
            <v>1941</v>
          </cell>
          <cell r="K649" t="str">
            <v>STREAM</v>
          </cell>
          <cell r="L649" t="str">
            <v>3F</v>
          </cell>
        </row>
        <row r="650">
          <cell r="D650" t="str">
            <v>1942</v>
          </cell>
          <cell r="K650" t="str">
            <v>STREAM</v>
          </cell>
          <cell r="L650" t="str">
            <v>3F</v>
          </cell>
        </row>
        <row r="651">
          <cell r="D651" t="str">
            <v>1104</v>
          </cell>
          <cell r="K651" t="str">
            <v>STREAM</v>
          </cell>
          <cell r="L651" t="str">
            <v>3F</v>
          </cell>
        </row>
        <row r="652">
          <cell r="D652" t="str">
            <v>2339</v>
          </cell>
          <cell r="K652" t="str">
            <v>LAKE</v>
          </cell>
          <cell r="L652" t="str">
            <v>3F</v>
          </cell>
        </row>
        <row r="653">
          <cell r="D653" t="str">
            <v>3438A</v>
          </cell>
          <cell r="K653" t="str">
            <v>LAKE</v>
          </cell>
          <cell r="L653" t="str">
            <v>3F</v>
          </cell>
        </row>
        <row r="654">
          <cell r="D654" t="str">
            <v>3494</v>
          </cell>
          <cell r="K654" t="str">
            <v>STREAM</v>
          </cell>
          <cell r="L654" t="str">
            <v>3F</v>
          </cell>
        </row>
        <row r="655">
          <cell r="D655" t="str">
            <v>2352</v>
          </cell>
          <cell r="K655" t="str">
            <v>STREAM</v>
          </cell>
          <cell r="L655" t="str">
            <v>3F</v>
          </cell>
        </row>
        <row r="656">
          <cell r="D656" t="str">
            <v>3497</v>
          </cell>
          <cell r="K656" t="str">
            <v>STREAM</v>
          </cell>
          <cell r="L656" t="str">
            <v>3F</v>
          </cell>
        </row>
        <row r="657">
          <cell r="D657" t="str">
            <v>2552</v>
          </cell>
          <cell r="K657" t="str">
            <v>STREAM</v>
          </cell>
          <cell r="L657" t="str">
            <v>3F</v>
          </cell>
        </row>
        <row r="658">
          <cell r="D658" t="str">
            <v>3605G</v>
          </cell>
          <cell r="K658" t="str">
            <v>LAKE</v>
          </cell>
          <cell r="L658" t="str">
            <v>3F</v>
          </cell>
        </row>
        <row r="659">
          <cell r="D659" t="str">
            <v>3573X</v>
          </cell>
          <cell r="K659" t="str">
            <v>SPRING</v>
          </cell>
          <cell r="L659" t="str">
            <v>3F</v>
          </cell>
        </row>
        <row r="660">
          <cell r="D660" t="str">
            <v>2831A</v>
          </cell>
          <cell r="K660" t="str">
            <v>STREAM</v>
          </cell>
          <cell r="L660" t="str">
            <v>3F</v>
          </cell>
        </row>
        <row r="661">
          <cell r="D661" t="str">
            <v>2832</v>
          </cell>
          <cell r="K661" t="str">
            <v>STREAM</v>
          </cell>
          <cell r="L661" t="str">
            <v>3F</v>
          </cell>
        </row>
        <row r="662">
          <cell r="D662" t="str">
            <v>2975E</v>
          </cell>
          <cell r="K662" t="str">
            <v>LAKE</v>
          </cell>
          <cell r="L662" t="str">
            <v>3F</v>
          </cell>
        </row>
        <row r="663">
          <cell r="D663" t="str">
            <v>2003</v>
          </cell>
          <cell r="K663" t="str">
            <v>STREAM</v>
          </cell>
          <cell r="L663" t="str">
            <v>3F</v>
          </cell>
        </row>
        <row r="664">
          <cell r="D664" t="str">
            <v>2007</v>
          </cell>
          <cell r="K664" t="str">
            <v>STREAM</v>
          </cell>
          <cell r="L664" t="str">
            <v>3F</v>
          </cell>
        </row>
        <row r="665">
          <cell r="D665" t="str">
            <v>3169C</v>
          </cell>
          <cell r="K665" t="str">
            <v>LAKE</v>
          </cell>
          <cell r="L665" t="str">
            <v>3F</v>
          </cell>
        </row>
        <row r="666">
          <cell r="D666" t="str">
            <v>1396</v>
          </cell>
          <cell r="K666" t="str">
            <v>STREAM</v>
          </cell>
          <cell r="L666" t="str">
            <v>3F</v>
          </cell>
        </row>
        <row r="667">
          <cell r="D667" t="str">
            <v>1392Y2</v>
          </cell>
          <cell r="K667" t="str">
            <v>STREAM</v>
          </cell>
          <cell r="L667" t="str">
            <v>3F</v>
          </cell>
        </row>
        <row r="668">
          <cell r="D668" t="str">
            <v>2887B</v>
          </cell>
          <cell r="K668" t="str">
            <v>LAKE</v>
          </cell>
          <cell r="L668" t="str">
            <v>3F</v>
          </cell>
        </row>
        <row r="669">
          <cell r="D669" t="str">
            <v>3169M</v>
          </cell>
          <cell r="K669" t="str">
            <v>LAKE</v>
          </cell>
          <cell r="L669" t="str">
            <v>3F</v>
          </cell>
        </row>
        <row r="670">
          <cell r="D670" t="str">
            <v>1404</v>
          </cell>
          <cell r="K670" t="str">
            <v>STREAM</v>
          </cell>
          <cell r="L670" t="str">
            <v>3F</v>
          </cell>
        </row>
        <row r="671">
          <cell r="D671" t="str">
            <v>807E</v>
          </cell>
          <cell r="K671" t="str">
            <v>LAKE</v>
          </cell>
          <cell r="L671" t="str">
            <v>3F</v>
          </cell>
        </row>
        <row r="672">
          <cell r="D672" t="str">
            <v>1407</v>
          </cell>
          <cell r="K672" t="str">
            <v>STREAM</v>
          </cell>
          <cell r="L672" t="str">
            <v>3F</v>
          </cell>
        </row>
        <row r="673">
          <cell r="D673" t="str">
            <v>1061B</v>
          </cell>
          <cell r="K673" t="str">
            <v>ESTUARY</v>
          </cell>
          <cell r="L673" t="str">
            <v>2</v>
          </cell>
        </row>
        <row r="674">
          <cell r="D674" t="str">
            <v>3731Z</v>
          </cell>
          <cell r="K674" t="str">
            <v>SPRING</v>
          </cell>
          <cell r="L674" t="str">
            <v>3F</v>
          </cell>
        </row>
        <row r="675">
          <cell r="D675" t="str">
            <v>2771A</v>
          </cell>
          <cell r="K675" t="str">
            <v>LAKE</v>
          </cell>
          <cell r="L675" t="str">
            <v>3F</v>
          </cell>
        </row>
        <row r="676">
          <cell r="D676" t="str">
            <v>1087</v>
          </cell>
          <cell r="K676" t="str">
            <v>STREAM</v>
          </cell>
          <cell r="L676" t="str">
            <v>3F</v>
          </cell>
        </row>
        <row r="677">
          <cell r="D677" t="str">
            <v>2376</v>
          </cell>
          <cell r="K677" t="str">
            <v>STREAM</v>
          </cell>
          <cell r="L677" t="str">
            <v>3F</v>
          </cell>
        </row>
        <row r="678">
          <cell r="D678" t="str">
            <v>2991D1</v>
          </cell>
          <cell r="K678" t="str">
            <v>LAKE</v>
          </cell>
          <cell r="L678" t="str">
            <v>3F</v>
          </cell>
        </row>
        <row r="679">
          <cell r="D679" t="str">
            <v>1138</v>
          </cell>
          <cell r="K679" t="str">
            <v>STREAM</v>
          </cell>
          <cell r="L679" t="str">
            <v>3F</v>
          </cell>
        </row>
        <row r="680">
          <cell r="D680" t="str">
            <v>3513</v>
          </cell>
          <cell r="K680" t="str">
            <v>STREAM</v>
          </cell>
          <cell r="L680" t="str">
            <v>3F</v>
          </cell>
        </row>
        <row r="681">
          <cell r="D681" t="str">
            <v>2377</v>
          </cell>
          <cell r="K681" t="str">
            <v>STREAM</v>
          </cell>
          <cell r="L681" t="str">
            <v>3F</v>
          </cell>
        </row>
        <row r="682">
          <cell r="D682" t="str">
            <v>3517</v>
          </cell>
          <cell r="K682" t="str">
            <v>STREAM</v>
          </cell>
          <cell r="L682" t="str">
            <v>3F</v>
          </cell>
        </row>
        <row r="683">
          <cell r="D683" t="str">
            <v>1888A</v>
          </cell>
          <cell r="K683" t="str">
            <v>ESTUARY</v>
          </cell>
          <cell r="L683" t="str">
            <v>3M</v>
          </cell>
        </row>
        <row r="684">
          <cell r="D684" t="str">
            <v>1604B</v>
          </cell>
          <cell r="K684" t="str">
            <v>STREAM</v>
          </cell>
          <cell r="L684" t="str">
            <v>3F</v>
          </cell>
        </row>
        <row r="685">
          <cell r="D685" t="str">
            <v>1038</v>
          </cell>
          <cell r="K685" t="str">
            <v>STREAM</v>
          </cell>
          <cell r="L685" t="str">
            <v>3F</v>
          </cell>
        </row>
        <row r="686">
          <cell r="D686" t="str">
            <v>8017</v>
          </cell>
          <cell r="K686" t="str">
            <v>COASTAL</v>
          </cell>
          <cell r="L686" t="str">
            <v>3M</v>
          </cell>
        </row>
        <row r="687">
          <cell r="D687" t="str">
            <v>8016</v>
          </cell>
          <cell r="K687" t="str">
            <v>COASTAL</v>
          </cell>
          <cell r="L687" t="str">
            <v>3M</v>
          </cell>
        </row>
        <row r="688">
          <cell r="D688" t="str">
            <v>2015</v>
          </cell>
          <cell r="K688" t="str">
            <v>ESTUARY</v>
          </cell>
          <cell r="L688" t="str">
            <v>3M</v>
          </cell>
        </row>
        <row r="689">
          <cell r="D689" t="str">
            <v>2015A</v>
          </cell>
          <cell r="K689" t="str">
            <v>STREAM</v>
          </cell>
          <cell r="L689" t="str">
            <v>3F</v>
          </cell>
        </row>
        <row r="690">
          <cell r="D690" t="str">
            <v>8047</v>
          </cell>
          <cell r="K690" t="str">
            <v>COASTAL</v>
          </cell>
          <cell r="L690" t="str">
            <v>3M</v>
          </cell>
        </row>
        <row r="691">
          <cell r="D691" t="str">
            <v>978</v>
          </cell>
          <cell r="K691" t="str">
            <v>ESTUARY</v>
          </cell>
          <cell r="L691" t="str">
            <v>3M</v>
          </cell>
        </row>
        <row r="692">
          <cell r="D692" t="str">
            <v>957</v>
          </cell>
          <cell r="K692" t="str">
            <v>ESTUARY</v>
          </cell>
          <cell r="L692" t="str">
            <v>2</v>
          </cell>
        </row>
        <row r="693">
          <cell r="D693" t="str">
            <v>959H</v>
          </cell>
          <cell r="K693" t="str">
            <v>LAKE</v>
          </cell>
          <cell r="L693" t="str">
            <v>3F</v>
          </cell>
        </row>
        <row r="694">
          <cell r="D694" t="str">
            <v>1048</v>
          </cell>
          <cell r="K694" t="str">
            <v>STREAM</v>
          </cell>
          <cell r="L694" t="str">
            <v>3F</v>
          </cell>
        </row>
        <row r="695">
          <cell r="D695" t="str">
            <v>2092H</v>
          </cell>
          <cell r="K695" t="str">
            <v>LAKE</v>
          </cell>
          <cell r="L695" t="str">
            <v>3F</v>
          </cell>
        </row>
        <row r="696">
          <cell r="D696" t="str">
            <v>3556A</v>
          </cell>
          <cell r="K696" t="str">
            <v>STREAM</v>
          </cell>
          <cell r="L696" t="str">
            <v>3F</v>
          </cell>
        </row>
        <row r="697">
          <cell r="D697" t="str">
            <v>1592</v>
          </cell>
          <cell r="K697" t="str">
            <v>STREAM</v>
          </cell>
          <cell r="L697" t="str">
            <v>3F</v>
          </cell>
        </row>
        <row r="698">
          <cell r="D698" t="str">
            <v>1629</v>
          </cell>
          <cell r="K698" t="str">
            <v>STREAM</v>
          </cell>
          <cell r="L698" t="str">
            <v>3F</v>
          </cell>
        </row>
        <row r="699">
          <cell r="D699" t="str">
            <v>1617A</v>
          </cell>
          <cell r="K699" t="str">
            <v>LAKE</v>
          </cell>
          <cell r="L699" t="str">
            <v>3F</v>
          </cell>
        </row>
        <row r="700">
          <cell r="D700" t="str">
            <v>1631</v>
          </cell>
          <cell r="K700" t="str">
            <v>STREAM</v>
          </cell>
          <cell r="L700" t="str">
            <v>3F</v>
          </cell>
        </row>
        <row r="701">
          <cell r="D701" t="str">
            <v>1775</v>
          </cell>
          <cell r="K701" t="str">
            <v>STREAM</v>
          </cell>
          <cell r="L701" t="str">
            <v>3F</v>
          </cell>
        </row>
        <row r="702">
          <cell r="D702" t="str">
            <v>1776</v>
          </cell>
          <cell r="K702" t="str">
            <v>STREAM</v>
          </cell>
          <cell r="L702" t="str">
            <v>3F</v>
          </cell>
        </row>
        <row r="703">
          <cell r="D703" t="str">
            <v>803</v>
          </cell>
          <cell r="K703" t="str">
            <v>STREAM</v>
          </cell>
          <cell r="L703" t="str">
            <v>3F</v>
          </cell>
        </row>
        <row r="704">
          <cell r="D704" t="str">
            <v>1777</v>
          </cell>
          <cell r="K704" t="str">
            <v>STREAM</v>
          </cell>
          <cell r="L704" t="str">
            <v>3F</v>
          </cell>
        </row>
        <row r="705">
          <cell r="D705" t="str">
            <v>1779</v>
          </cell>
          <cell r="K705" t="str">
            <v>ESTUARY</v>
          </cell>
          <cell r="L705" t="str">
            <v>3M</v>
          </cell>
        </row>
        <row r="706">
          <cell r="D706" t="str">
            <v>1780</v>
          </cell>
          <cell r="K706" t="str">
            <v>ESTUARY</v>
          </cell>
          <cell r="L706" t="str">
            <v>3M</v>
          </cell>
        </row>
        <row r="707">
          <cell r="D707" t="str">
            <v>1781</v>
          </cell>
          <cell r="K707" t="str">
            <v>STREAM</v>
          </cell>
          <cell r="L707" t="str">
            <v>3F</v>
          </cell>
        </row>
        <row r="708">
          <cell r="D708" t="str">
            <v>2866</v>
          </cell>
          <cell r="K708" t="str">
            <v>STREAM</v>
          </cell>
          <cell r="L708" t="str">
            <v>3F</v>
          </cell>
        </row>
        <row r="709">
          <cell r="D709" t="str">
            <v>2867</v>
          </cell>
          <cell r="K709" t="str">
            <v>STREAM</v>
          </cell>
          <cell r="L709" t="str">
            <v>3F</v>
          </cell>
        </row>
        <row r="710">
          <cell r="D710" t="str">
            <v>2918H</v>
          </cell>
          <cell r="K710" t="str">
            <v>LAKE</v>
          </cell>
          <cell r="L710" t="str">
            <v>3F</v>
          </cell>
        </row>
        <row r="711">
          <cell r="D711" t="str">
            <v>3004F</v>
          </cell>
          <cell r="K711" t="str">
            <v>LAKE</v>
          </cell>
          <cell r="L711" t="str">
            <v>3F</v>
          </cell>
        </row>
        <row r="712">
          <cell r="D712" t="str">
            <v>2890</v>
          </cell>
          <cell r="K712" t="str">
            <v>STREAM</v>
          </cell>
          <cell r="L712" t="str">
            <v>3F</v>
          </cell>
        </row>
        <row r="713">
          <cell r="D713" t="str">
            <v>1478K</v>
          </cell>
          <cell r="K713" t="str">
            <v>LAKE</v>
          </cell>
          <cell r="L713" t="str">
            <v>3F</v>
          </cell>
        </row>
        <row r="714">
          <cell r="D714" t="str">
            <v>1451I</v>
          </cell>
          <cell r="K714" t="str">
            <v>LAKE</v>
          </cell>
          <cell r="L714" t="str">
            <v>3F</v>
          </cell>
        </row>
        <row r="715">
          <cell r="D715" t="str">
            <v>2889C</v>
          </cell>
          <cell r="K715" t="str">
            <v>LAKE</v>
          </cell>
          <cell r="L715" t="str">
            <v>3F</v>
          </cell>
        </row>
        <row r="716">
          <cell r="D716" t="str">
            <v>1489</v>
          </cell>
          <cell r="K716" t="str">
            <v>STREAM</v>
          </cell>
          <cell r="L716" t="str">
            <v>3F</v>
          </cell>
        </row>
        <row r="717">
          <cell r="D717" t="str">
            <v>1463</v>
          </cell>
          <cell r="K717" t="str">
            <v>STREAM</v>
          </cell>
          <cell r="L717" t="str">
            <v>3F</v>
          </cell>
        </row>
        <row r="718">
          <cell r="D718" t="str">
            <v>1451B</v>
          </cell>
          <cell r="K718" t="str">
            <v>LAKE</v>
          </cell>
          <cell r="L718" t="str">
            <v>3F</v>
          </cell>
        </row>
        <row r="719">
          <cell r="D719" t="str">
            <v>1473Y</v>
          </cell>
          <cell r="K719" t="str">
            <v>LAKE</v>
          </cell>
          <cell r="L719" t="str">
            <v>3F</v>
          </cell>
        </row>
        <row r="720">
          <cell r="D720" t="str">
            <v>3011D</v>
          </cell>
          <cell r="K720" t="str">
            <v>LAKE</v>
          </cell>
          <cell r="L720" t="str">
            <v>3F</v>
          </cell>
        </row>
        <row r="721">
          <cell r="D721" t="str">
            <v>8091D</v>
          </cell>
          <cell r="K721" t="str">
            <v>BEACH</v>
          </cell>
          <cell r="L721" t="str">
            <v>3M</v>
          </cell>
        </row>
        <row r="722">
          <cell r="D722" t="str">
            <v>6001B</v>
          </cell>
          <cell r="K722" t="str">
            <v>BEACH</v>
          </cell>
          <cell r="L722" t="str">
            <v>3M</v>
          </cell>
        </row>
        <row r="723">
          <cell r="D723" t="str">
            <v>8091B</v>
          </cell>
          <cell r="K723" t="str">
            <v>BEACH</v>
          </cell>
          <cell r="L723" t="str">
            <v>3M</v>
          </cell>
        </row>
        <row r="724">
          <cell r="D724" t="str">
            <v>1955</v>
          </cell>
          <cell r="K724" t="str">
            <v>STREAM</v>
          </cell>
          <cell r="L724" t="str">
            <v>3F</v>
          </cell>
        </row>
        <row r="725">
          <cell r="D725" t="str">
            <v>1950B</v>
          </cell>
          <cell r="K725" t="str">
            <v>STREAM</v>
          </cell>
          <cell r="L725" t="str">
            <v>3F</v>
          </cell>
        </row>
        <row r="726">
          <cell r="D726" t="str">
            <v>1963</v>
          </cell>
          <cell r="K726" t="str">
            <v>STREAM</v>
          </cell>
          <cell r="L726" t="str">
            <v>3F</v>
          </cell>
        </row>
        <row r="727">
          <cell r="D727" t="str">
            <v>1709</v>
          </cell>
          <cell r="K727" t="str">
            <v>ESTUARY</v>
          </cell>
          <cell r="L727" t="str">
            <v>2</v>
          </cell>
        </row>
        <row r="728">
          <cell r="D728" t="str">
            <v>1716A</v>
          </cell>
          <cell r="K728" t="str">
            <v>STREAM</v>
          </cell>
          <cell r="L728" t="str">
            <v>3F</v>
          </cell>
        </row>
        <row r="729">
          <cell r="D729" t="str">
            <v>2073</v>
          </cell>
          <cell r="K729" t="str">
            <v>ESTUARY</v>
          </cell>
          <cell r="L729" t="str">
            <v>3M</v>
          </cell>
        </row>
        <row r="730">
          <cell r="D730" t="str">
            <v>2063</v>
          </cell>
          <cell r="K730" t="str">
            <v>ESTUARY</v>
          </cell>
          <cell r="L730" t="str">
            <v>3M</v>
          </cell>
        </row>
        <row r="731">
          <cell r="D731" t="str">
            <v>2791</v>
          </cell>
          <cell r="K731" t="str">
            <v>STREAM</v>
          </cell>
          <cell r="L731" t="str">
            <v>3F</v>
          </cell>
        </row>
        <row r="732">
          <cell r="D732" t="str">
            <v>1338B</v>
          </cell>
          <cell r="K732" t="str">
            <v>STREAM</v>
          </cell>
          <cell r="L732" t="str">
            <v>3F</v>
          </cell>
        </row>
        <row r="733">
          <cell r="D733" t="str">
            <v>2956C</v>
          </cell>
          <cell r="K733" t="str">
            <v>SPRING</v>
          </cell>
          <cell r="L733" t="str">
            <v>3F</v>
          </cell>
        </row>
        <row r="734">
          <cell r="D734" t="str">
            <v>2956Z</v>
          </cell>
          <cell r="K734" t="str">
            <v>SPRING</v>
          </cell>
          <cell r="L734" t="str">
            <v>3F</v>
          </cell>
        </row>
        <row r="735">
          <cell r="D735" t="str">
            <v>2783B</v>
          </cell>
          <cell r="K735" t="str">
            <v>LAKE</v>
          </cell>
          <cell r="L735" t="str">
            <v>3F</v>
          </cell>
        </row>
        <row r="736">
          <cell r="D736" t="str">
            <v>2821B</v>
          </cell>
          <cell r="K736" t="str">
            <v>LAKE</v>
          </cell>
          <cell r="L736" t="str">
            <v>3F</v>
          </cell>
        </row>
        <row r="737">
          <cell r="D737" t="str">
            <v>2921C</v>
          </cell>
          <cell r="K737" t="str">
            <v>LAKE</v>
          </cell>
          <cell r="L737" t="str">
            <v>3F</v>
          </cell>
        </row>
        <row r="738">
          <cell r="D738" t="str">
            <v>3541</v>
          </cell>
          <cell r="K738" t="str">
            <v>STREAM</v>
          </cell>
          <cell r="L738" t="str">
            <v>3F</v>
          </cell>
        </row>
        <row r="739">
          <cell r="D739" t="str">
            <v>2411</v>
          </cell>
          <cell r="K739" t="str">
            <v>STREAM</v>
          </cell>
          <cell r="L739" t="str">
            <v>3F</v>
          </cell>
        </row>
        <row r="740">
          <cell r="D740" t="str">
            <v>1176A</v>
          </cell>
          <cell r="K740" t="str">
            <v>LAKE</v>
          </cell>
          <cell r="L740" t="str">
            <v>3F</v>
          </cell>
        </row>
        <row r="741">
          <cell r="D741" t="str">
            <v>2412</v>
          </cell>
          <cell r="K741" t="str">
            <v>STREAM</v>
          </cell>
          <cell r="L741" t="str">
            <v>3F</v>
          </cell>
        </row>
        <row r="742">
          <cell r="D742" t="str">
            <v>2413</v>
          </cell>
          <cell r="K742" t="str">
            <v>STREAM</v>
          </cell>
          <cell r="L742" t="str">
            <v>3F</v>
          </cell>
        </row>
        <row r="743">
          <cell r="D743" t="str">
            <v>2414</v>
          </cell>
          <cell r="K743" t="str">
            <v>STREAM</v>
          </cell>
          <cell r="L743" t="str">
            <v>3F</v>
          </cell>
        </row>
        <row r="744">
          <cell r="D744" t="str">
            <v>3542</v>
          </cell>
          <cell r="K744" t="str">
            <v>STREAM</v>
          </cell>
          <cell r="L744" t="str">
            <v>3F</v>
          </cell>
        </row>
        <row r="745">
          <cell r="D745" t="str">
            <v>1443F</v>
          </cell>
          <cell r="K745" t="str">
            <v>ESTUARY</v>
          </cell>
          <cell r="L745" t="str">
            <v>3M</v>
          </cell>
        </row>
        <row r="746">
          <cell r="D746" t="str">
            <v>1364A</v>
          </cell>
          <cell r="K746" t="str">
            <v>STREAM</v>
          </cell>
          <cell r="L746" t="str">
            <v>3F</v>
          </cell>
        </row>
        <row r="747">
          <cell r="D747" t="str">
            <v>1348D</v>
          </cell>
          <cell r="K747" t="str">
            <v>ESTUARY</v>
          </cell>
          <cell r="L747" t="str">
            <v>3M</v>
          </cell>
        </row>
        <row r="748">
          <cell r="D748" t="str">
            <v>2865A</v>
          </cell>
          <cell r="K748" t="str">
            <v>LAKE</v>
          </cell>
          <cell r="L748" t="str">
            <v>3F</v>
          </cell>
        </row>
        <row r="749">
          <cell r="D749" t="str">
            <v>3002A</v>
          </cell>
          <cell r="K749" t="str">
            <v>LAKE</v>
          </cell>
          <cell r="L749" t="str">
            <v>3F</v>
          </cell>
        </row>
        <row r="750">
          <cell r="D750" t="str">
            <v>1380</v>
          </cell>
          <cell r="K750" t="str">
            <v>STREAM</v>
          </cell>
          <cell r="L750" t="str">
            <v>3F</v>
          </cell>
        </row>
        <row r="751">
          <cell r="D751" t="str">
            <v>2862C</v>
          </cell>
          <cell r="K751" t="str">
            <v>LAKE</v>
          </cell>
          <cell r="L751" t="str">
            <v>3F</v>
          </cell>
        </row>
        <row r="752">
          <cell r="D752" t="str">
            <v>2056D</v>
          </cell>
          <cell r="K752" t="str">
            <v>ESTUARY</v>
          </cell>
          <cell r="L752" t="str">
            <v>3M</v>
          </cell>
        </row>
        <row r="753">
          <cell r="D753" t="str">
            <v>2059</v>
          </cell>
          <cell r="K753" t="str">
            <v>ESTUARY</v>
          </cell>
          <cell r="L753" t="str">
            <v>3M</v>
          </cell>
        </row>
        <row r="754">
          <cell r="D754" t="str">
            <v>1758C</v>
          </cell>
          <cell r="K754" t="str">
            <v>LAKE</v>
          </cell>
          <cell r="L754" t="str">
            <v>3F</v>
          </cell>
        </row>
        <row r="755">
          <cell r="D755" t="str">
            <v>1589</v>
          </cell>
          <cell r="K755" t="str">
            <v>LAKE</v>
          </cell>
          <cell r="L755" t="str">
            <v>3F</v>
          </cell>
        </row>
        <row r="756">
          <cell r="D756" t="str">
            <v>2213L</v>
          </cell>
          <cell r="K756" t="str">
            <v>LAKE</v>
          </cell>
          <cell r="L756" t="str">
            <v>3F</v>
          </cell>
        </row>
        <row r="757">
          <cell r="D757" t="str">
            <v>2554</v>
          </cell>
          <cell r="K757" t="str">
            <v>STREAM</v>
          </cell>
          <cell r="L757" t="str">
            <v>3F</v>
          </cell>
        </row>
        <row r="758">
          <cell r="D758" t="str">
            <v>1501D</v>
          </cell>
          <cell r="K758" t="str">
            <v>LAKE</v>
          </cell>
          <cell r="L758" t="str">
            <v>3F</v>
          </cell>
        </row>
        <row r="759">
          <cell r="D759" t="str">
            <v>1583</v>
          </cell>
          <cell r="K759" t="str">
            <v>STREAM</v>
          </cell>
          <cell r="L759" t="str">
            <v>3F</v>
          </cell>
        </row>
        <row r="760">
          <cell r="D760" t="str">
            <v>2714A</v>
          </cell>
          <cell r="K760" t="str">
            <v>LAKE</v>
          </cell>
          <cell r="L760" t="str">
            <v>3F</v>
          </cell>
        </row>
        <row r="761">
          <cell r="D761" t="str">
            <v>3747</v>
          </cell>
          <cell r="K761" t="str">
            <v>STREAM</v>
          </cell>
          <cell r="L761" t="str">
            <v>3F</v>
          </cell>
        </row>
        <row r="762">
          <cell r="D762" t="str">
            <v>2606A</v>
          </cell>
          <cell r="K762" t="str">
            <v>STREAM</v>
          </cell>
          <cell r="L762" t="str">
            <v>3F</v>
          </cell>
        </row>
        <row r="763">
          <cell r="D763" t="str">
            <v>3704</v>
          </cell>
          <cell r="K763" t="str">
            <v>STREAM</v>
          </cell>
          <cell r="L763" t="str">
            <v>3F</v>
          </cell>
        </row>
        <row r="764">
          <cell r="D764" t="str">
            <v>2727</v>
          </cell>
          <cell r="K764" t="str">
            <v>STREAM</v>
          </cell>
          <cell r="L764" t="str">
            <v>3F</v>
          </cell>
        </row>
        <row r="765">
          <cell r="D765" t="str">
            <v>1980</v>
          </cell>
          <cell r="K765" t="str">
            <v>STREAM</v>
          </cell>
          <cell r="L765" t="str">
            <v>3F</v>
          </cell>
        </row>
        <row r="766">
          <cell r="D766" t="str">
            <v>1990</v>
          </cell>
          <cell r="K766" t="str">
            <v>STREAM</v>
          </cell>
          <cell r="L766" t="str">
            <v>3F</v>
          </cell>
        </row>
        <row r="767">
          <cell r="D767" t="str">
            <v>1623B</v>
          </cell>
          <cell r="K767" t="str">
            <v>STREAM</v>
          </cell>
          <cell r="L767" t="str">
            <v>3F</v>
          </cell>
        </row>
        <row r="768">
          <cell r="D768" t="str">
            <v>1340D</v>
          </cell>
          <cell r="K768" t="str">
            <v>LAKE</v>
          </cell>
          <cell r="L768" t="str">
            <v>3F</v>
          </cell>
        </row>
        <row r="769">
          <cell r="D769" t="str">
            <v>1359D</v>
          </cell>
          <cell r="K769" t="str">
            <v>STREAM</v>
          </cell>
          <cell r="L769" t="str">
            <v>3F</v>
          </cell>
        </row>
        <row r="770">
          <cell r="D770" t="str">
            <v>2836A</v>
          </cell>
          <cell r="K770" t="str">
            <v>LAKE</v>
          </cell>
          <cell r="L770" t="str">
            <v>3F</v>
          </cell>
        </row>
        <row r="771">
          <cell r="D771" t="str">
            <v>2838H</v>
          </cell>
          <cell r="K771" t="str">
            <v>STREAM</v>
          </cell>
          <cell r="L771" t="str">
            <v>3F</v>
          </cell>
        </row>
        <row r="772">
          <cell r="D772" t="str">
            <v>1953A</v>
          </cell>
          <cell r="K772" t="str">
            <v>STREAM</v>
          </cell>
          <cell r="L772" t="str">
            <v>3F</v>
          </cell>
        </row>
        <row r="773">
          <cell r="D773" t="str">
            <v>2740D</v>
          </cell>
          <cell r="K773" t="str">
            <v>STREAM</v>
          </cell>
          <cell r="L773" t="str">
            <v>3F</v>
          </cell>
        </row>
        <row r="774">
          <cell r="D774" t="str">
            <v>2904</v>
          </cell>
          <cell r="K774" t="str">
            <v>STREAM</v>
          </cell>
          <cell r="L774" t="str">
            <v>3F</v>
          </cell>
        </row>
        <row r="775">
          <cell r="D775" t="str">
            <v>3240A1</v>
          </cell>
          <cell r="K775" t="str">
            <v>ESTUARY</v>
          </cell>
          <cell r="L775" t="str">
            <v>3M</v>
          </cell>
        </row>
        <row r="776">
          <cell r="D776" t="str">
            <v>3240C1</v>
          </cell>
          <cell r="K776" t="str">
            <v>STREAM</v>
          </cell>
          <cell r="L776" t="str">
            <v>3F</v>
          </cell>
        </row>
        <row r="777">
          <cell r="D777" t="str">
            <v>3278I</v>
          </cell>
          <cell r="K777" t="str">
            <v>STREAM</v>
          </cell>
          <cell r="L777" t="str">
            <v>3F</v>
          </cell>
        </row>
        <row r="778">
          <cell r="D778" t="str">
            <v>3259I</v>
          </cell>
          <cell r="K778" t="str">
            <v>STREAM</v>
          </cell>
          <cell r="L778" t="str">
            <v>3F</v>
          </cell>
        </row>
        <row r="779">
          <cell r="D779" t="str">
            <v>3278S</v>
          </cell>
          <cell r="K779" t="str">
            <v>STREAM</v>
          </cell>
          <cell r="L779" t="str">
            <v>3F</v>
          </cell>
        </row>
        <row r="780">
          <cell r="D780" t="str">
            <v>1860E</v>
          </cell>
          <cell r="K780" t="str">
            <v>LAKE</v>
          </cell>
          <cell r="L780" t="str">
            <v>3F</v>
          </cell>
        </row>
        <row r="781">
          <cell r="D781" t="str">
            <v>1860B</v>
          </cell>
          <cell r="K781" t="str">
            <v>LAKE</v>
          </cell>
          <cell r="L781" t="str">
            <v>3F</v>
          </cell>
        </row>
        <row r="782">
          <cell r="D782" t="str">
            <v>3235I</v>
          </cell>
          <cell r="K782" t="str">
            <v>STREAM</v>
          </cell>
          <cell r="L782" t="str">
            <v>3F</v>
          </cell>
        </row>
        <row r="783">
          <cell r="D783" t="str">
            <v>3235N</v>
          </cell>
          <cell r="K783" t="str">
            <v>STREAM</v>
          </cell>
          <cell r="L783" t="str">
            <v>3F</v>
          </cell>
        </row>
        <row r="784">
          <cell r="D784" t="str">
            <v>3235E</v>
          </cell>
          <cell r="K784" t="str">
            <v>STREAM</v>
          </cell>
          <cell r="L784" t="str">
            <v>3F</v>
          </cell>
        </row>
        <row r="785">
          <cell r="D785" t="str">
            <v>1860A</v>
          </cell>
          <cell r="K785" t="str">
            <v>STREAM</v>
          </cell>
          <cell r="L785" t="str">
            <v>3F</v>
          </cell>
        </row>
        <row r="786">
          <cell r="D786" t="str">
            <v>1340G</v>
          </cell>
          <cell r="K786" t="str">
            <v>LAKE</v>
          </cell>
          <cell r="L786" t="str">
            <v>3F</v>
          </cell>
        </row>
        <row r="787">
          <cell r="D787" t="str">
            <v>2950</v>
          </cell>
          <cell r="K787" t="str">
            <v>STREAM</v>
          </cell>
          <cell r="L787" t="str">
            <v>3F</v>
          </cell>
        </row>
        <row r="788">
          <cell r="D788" t="str">
            <v>2899</v>
          </cell>
          <cell r="K788" t="str">
            <v>STREAM</v>
          </cell>
          <cell r="L788" t="str">
            <v>3F</v>
          </cell>
        </row>
        <row r="789">
          <cell r="D789" t="str">
            <v>1191</v>
          </cell>
          <cell r="K789" t="str">
            <v>ESTUARY</v>
          </cell>
          <cell r="L789" t="str">
            <v>2</v>
          </cell>
        </row>
        <row r="790">
          <cell r="D790" t="str">
            <v>3064</v>
          </cell>
          <cell r="K790" t="str">
            <v>STREAM</v>
          </cell>
          <cell r="L790" t="str">
            <v>3F</v>
          </cell>
        </row>
        <row r="791">
          <cell r="D791" t="str">
            <v>3172</v>
          </cell>
          <cell r="K791" t="str">
            <v>LAKE</v>
          </cell>
          <cell r="L791" t="str">
            <v>3F</v>
          </cell>
        </row>
        <row r="792">
          <cell r="D792" t="str">
            <v>3064A</v>
          </cell>
          <cell r="K792" t="str">
            <v>LAKE</v>
          </cell>
          <cell r="L792" t="str">
            <v>3F</v>
          </cell>
        </row>
        <row r="793">
          <cell r="D793" t="str">
            <v>3213C</v>
          </cell>
          <cell r="K793" t="str">
            <v>STREAM</v>
          </cell>
          <cell r="L793" t="str">
            <v>3F</v>
          </cell>
        </row>
        <row r="794">
          <cell r="D794" t="str">
            <v>2622B</v>
          </cell>
          <cell r="K794" t="str">
            <v>STREAM</v>
          </cell>
          <cell r="L794" t="str">
            <v>3F</v>
          </cell>
        </row>
        <row r="795">
          <cell r="D795" t="str">
            <v>2628</v>
          </cell>
          <cell r="K795" t="str">
            <v>STREAM</v>
          </cell>
          <cell r="L795" t="str">
            <v>3F</v>
          </cell>
        </row>
        <row r="796">
          <cell r="D796" t="str">
            <v>2629</v>
          </cell>
          <cell r="K796" t="str">
            <v>STREAM</v>
          </cell>
          <cell r="L796" t="str">
            <v>3F</v>
          </cell>
        </row>
        <row r="797">
          <cell r="D797" t="str">
            <v>2681</v>
          </cell>
          <cell r="K797" t="str">
            <v>STREAM</v>
          </cell>
          <cell r="L797" t="str">
            <v>3F</v>
          </cell>
        </row>
        <row r="798">
          <cell r="D798" t="str">
            <v>2682</v>
          </cell>
          <cell r="K798" t="str">
            <v>STREAM</v>
          </cell>
          <cell r="L798" t="str">
            <v>3F</v>
          </cell>
        </row>
        <row r="799">
          <cell r="D799" t="str">
            <v>2925B</v>
          </cell>
          <cell r="K799" t="str">
            <v>STREAM</v>
          </cell>
          <cell r="L799" t="str">
            <v>3F</v>
          </cell>
        </row>
        <row r="800">
          <cell r="D800" t="str">
            <v>2680A</v>
          </cell>
          <cell r="K800" t="str">
            <v>LAKE</v>
          </cell>
          <cell r="L800" t="str">
            <v>3F</v>
          </cell>
        </row>
        <row r="801">
          <cell r="D801" t="str">
            <v>2630D</v>
          </cell>
          <cell r="K801" t="str">
            <v>STREAM</v>
          </cell>
          <cell r="L801" t="str">
            <v>3F</v>
          </cell>
        </row>
        <row r="802">
          <cell r="D802" t="str">
            <v>3731A</v>
          </cell>
          <cell r="K802" t="str">
            <v>LAKE</v>
          </cell>
          <cell r="L802" t="str">
            <v>3F</v>
          </cell>
        </row>
        <row r="803">
          <cell r="D803" t="str">
            <v>1392E</v>
          </cell>
          <cell r="K803" t="str">
            <v>LAKE</v>
          </cell>
          <cell r="L803" t="str">
            <v>3F</v>
          </cell>
        </row>
        <row r="804">
          <cell r="D804" t="str">
            <v>1579</v>
          </cell>
          <cell r="K804" t="str">
            <v>STREAM</v>
          </cell>
          <cell r="L804" t="str">
            <v>3F</v>
          </cell>
        </row>
        <row r="805">
          <cell r="D805" t="str">
            <v>1603D</v>
          </cell>
          <cell r="K805" t="str">
            <v>LAKE</v>
          </cell>
          <cell r="L805" t="str">
            <v>3F</v>
          </cell>
        </row>
        <row r="806">
          <cell r="D806" t="str">
            <v>1580</v>
          </cell>
          <cell r="K806" t="str">
            <v>STREAM</v>
          </cell>
          <cell r="L806" t="str">
            <v>3F</v>
          </cell>
        </row>
        <row r="807">
          <cell r="D807" t="str">
            <v>1538A</v>
          </cell>
          <cell r="K807" t="str">
            <v>STREAM</v>
          </cell>
          <cell r="L807" t="str">
            <v>3F</v>
          </cell>
        </row>
        <row r="808">
          <cell r="D808" t="str">
            <v>1550</v>
          </cell>
          <cell r="K808" t="str">
            <v>STREAM</v>
          </cell>
          <cell r="L808" t="str">
            <v>3F</v>
          </cell>
        </row>
        <row r="809">
          <cell r="D809" t="str">
            <v>1409</v>
          </cell>
          <cell r="K809" t="str">
            <v>STREAM</v>
          </cell>
          <cell r="L809" t="str">
            <v>3F</v>
          </cell>
        </row>
        <row r="810">
          <cell r="D810" t="str">
            <v>528</v>
          </cell>
          <cell r="K810" t="str">
            <v>STREAM</v>
          </cell>
          <cell r="L810" t="str">
            <v>3F</v>
          </cell>
        </row>
        <row r="811">
          <cell r="D811" t="str">
            <v>1006X</v>
          </cell>
          <cell r="K811" t="str">
            <v>SPRING</v>
          </cell>
          <cell r="L811" t="str">
            <v>3F</v>
          </cell>
        </row>
        <row r="812">
          <cell r="D812" t="str">
            <v>3499</v>
          </cell>
          <cell r="K812" t="str">
            <v>STREAM</v>
          </cell>
          <cell r="L812" t="str">
            <v>3F</v>
          </cell>
        </row>
        <row r="813">
          <cell r="D813" t="str">
            <v>2355</v>
          </cell>
          <cell r="K813" t="str">
            <v>STREAM</v>
          </cell>
          <cell r="L813" t="str">
            <v>3F</v>
          </cell>
        </row>
        <row r="814">
          <cell r="D814" t="str">
            <v>1694B</v>
          </cell>
          <cell r="K814" t="str">
            <v>ESTUARY</v>
          </cell>
          <cell r="L814" t="str">
            <v>3M</v>
          </cell>
        </row>
        <row r="815">
          <cell r="D815" t="str">
            <v>2775I</v>
          </cell>
          <cell r="K815" t="str">
            <v>LAKE</v>
          </cell>
          <cell r="L815" t="str">
            <v>3F</v>
          </cell>
        </row>
        <row r="816">
          <cell r="D816" t="str">
            <v>1420A</v>
          </cell>
          <cell r="K816" t="str">
            <v>LAKE</v>
          </cell>
          <cell r="L816" t="str">
            <v>3F</v>
          </cell>
        </row>
        <row r="817">
          <cell r="D817" t="str">
            <v>3004O</v>
          </cell>
          <cell r="K817" t="str">
            <v>LAKE</v>
          </cell>
          <cell r="L817" t="str">
            <v>3F</v>
          </cell>
        </row>
        <row r="818">
          <cell r="D818" t="str">
            <v>3004A</v>
          </cell>
          <cell r="K818" t="str">
            <v>LAKE</v>
          </cell>
          <cell r="L818" t="str">
            <v>3F</v>
          </cell>
        </row>
        <row r="819">
          <cell r="D819" t="str">
            <v>1523F</v>
          </cell>
          <cell r="K819" t="str">
            <v>LAKE</v>
          </cell>
          <cell r="L819" t="str">
            <v>3F</v>
          </cell>
        </row>
        <row r="820">
          <cell r="D820" t="str">
            <v>1537A</v>
          </cell>
          <cell r="K820" t="str">
            <v>LAKE</v>
          </cell>
          <cell r="L820" t="str">
            <v>3F</v>
          </cell>
        </row>
        <row r="821">
          <cell r="D821" t="str">
            <v>8041B</v>
          </cell>
          <cell r="K821" t="str">
            <v>COASTAL</v>
          </cell>
          <cell r="L821" t="str">
            <v>3M</v>
          </cell>
        </row>
        <row r="822">
          <cell r="D822" t="str">
            <v>1373</v>
          </cell>
          <cell r="K822" t="str">
            <v>ESTUARY</v>
          </cell>
          <cell r="L822" t="str">
            <v>3M</v>
          </cell>
        </row>
        <row r="823">
          <cell r="D823" t="str">
            <v>1361</v>
          </cell>
          <cell r="K823" t="str">
            <v>ESTUARY</v>
          </cell>
          <cell r="L823" t="str">
            <v>2</v>
          </cell>
        </row>
        <row r="824">
          <cell r="D824" t="str">
            <v>1523C</v>
          </cell>
          <cell r="K824" t="str">
            <v>LAKE</v>
          </cell>
          <cell r="L824" t="str">
            <v>3F</v>
          </cell>
        </row>
        <row r="825">
          <cell r="D825" t="str">
            <v>1523B</v>
          </cell>
          <cell r="K825" t="str">
            <v>LAKE</v>
          </cell>
          <cell r="L825" t="str">
            <v>3F</v>
          </cell>
        </row>
        <row r="826">
          <cell r="D826" t="str">
            <v>1472B2</v>
          </cell>
          <cell r="K826" t="str">
            <v>STREAM</v>
          </cell>
          <cell r="L826" t="str">
            <v>3F</v>
          </cell>
        </row>
        <row r="827">
          <cell r="D827" t="str">
            <v>1516E</v>
          </cell>
          <cell r="K827" t="str">
            <v>LAKE</v>
          </cell>
          <cell r="L827" t="str">
            <v>3F</v>
          </cell>
        </row>
        <row r="828">
          <cell r="D828" t="str">
            <v>2763</v>
          </cell>
          <cell r="K828" t="str">
            <v>STREAM</v>
          </cell>
          <cell r="L828" t="str">
            <v>3F</v>
          </cell>
        </row>
        <row r="829">
          <cell r="D829" t="str">
            <v>3723</v>
          </cell>
          <cell r="K829" t="str">
            <v>STREAM</v>
          </cell>
          <cell r="L829" t="str">
            <v>3F</v>
          </cell>
        </row>
        <row r="830">
          <cell r="D830" t="str">
            <v>2900</v>
          </cell>
          <cell r="K830" t="str">
            <v>SPRING</v>
          </cell>
          <cell r="L830" t="str">
            <v>3F</v>
          </cell>
        </row>
        <row r="831">
          <cell r="D831" t="str">
            <v>2749B</v>
          </cell>
          <cell r="K831" t="str">
            <v>STREAM</v>
          </cell>
          <cell r="L831" t="str">
            <v>3F</v>
          </cell>
        </row>
        <row r="832">
          <cell r="D832" t="str">
            <v>2750</v>
          </cell>
          <cell r="K832" t="str">
            <v>STREAM</v>
          </cell>
          <cell r="L832" t="str">
            <v>3F</v>
          </cell>
        </row>
        <row r="833">
          <cell r="D833" t="str">
            <v>2619</v>
          </cell>
          <cell r="K833" t="str">
            <v>STREAM</v>
          </cell>
          <cell r="L833" t="str">
            <v>3F</v>
          </cell>
        </row>
        <row r="834">
          <cell r="D834" t="str">
            <v>2747</v>
          </cell>
          <cell r="K834" t="str">
            <v>STREAM</v>
          </cell>
          <cell r="L834" t="str">
            <v>3F</v>
          </cell>
        </row>
        <row r="835">
          <cell r="D835" t="str">
            <v>2742X</v>
          </cell>
          <cell r="K835" t="str">
            <v>LAKE</v>
          </cell>
          <cell r="L835" t="str">
            <v>3F</v>
          </cell>
        </row>
        <row r="836">
          <cell r="D836" t="str">
            <v>2751</v>
          </cell>
          <cell r="K836" t="str">
            <v>STREAM</v>
          </cell>
          <cell r="L836" t="str">
            <v>3F</v>
          </cell>
        </row>
        <row r="837">
          <cell r="D837" t="str">
            <v>3710</v>
          </cell>
          <cell r="K837" t="str">
            <v>STREAM</v>
          </cell>
          <cell r="L837" t="str">
            <v>3F</v>
          </cell>
        </row>
        <row r="838">
          <cell r="D838" t="str">
            <v>2735A</v>
          </cell>
          <cell r="K838" t="str">
            <v>LAKE</v>
          </cell>
          <cell r="L838" t="str">
            <v>3F</v>
          </cell>
        </row>
        <row r="839">
          <cell r="D839" t="str">
            <v>2749A</v>
          </cell>
          <cell r="K839" t="str">
            <v>LAKE</v>
          </cell>
          <cell r="L839" t="str">
            <v>3F</v>
          </cell>
        </row>
        <row r="840">
          <cell r="D840" t="str">
            <v>2892Z</v>
          </cell>
          <cell r="K840" t="str">
            <v>STREAM</v>
          </cell>
          <cell r="L840" t="str">
            <v>3F</v>
          </cell>
        </row>
        <row r="841">
          <cell r="D841" t="str">
            <v>2752</v>
          </cell>
          <cell r="K841" t="str">
            <v>STREAM</v>
          </cell>
          <cell r="L841" t="str">
            <v>3F</v>
          </cell>
        </row>
        <row r="842">
          <cell r="D842" t="str">
            <v>1474Y</v>
          </cell>
          <cell r="K842" t="str">
            <v>LAKE</v>
          </cell>
          <cell r="L842" t="str">
            <v>3F</v>
          </cell>
        </row>
        <row r="843">
          <cell r="D843" t="str">
            <v>1478L</v>
          </cell>
          <cell r="K843" t="str">
            <v>STREAM</v>
          </cell>
          <cell r="L843" t="str">
            <v>3F</v>
          </cell>
        </row>
        <row r="844">
          <cell r="D844" t="str">
            <v>1451C</v>
          </cell>
          <cell r="K844" t="str">
            <v>LAKE</v>
          </cell>
          <cell r="L844" t="str">
            <v>3F</v>
          </cell>
        </row>
        <row r="845">
          <cell r="D845" t="str">
            <v>1230</v>
          </cell>
          <cell r="K845" t="str">
            <v>ESTUARY</v>
          </cell>
          <cell r="L845" t="str">
            <v>2</v>
          </cell>
        </row>
        <row r="846">
          <cell r="D846" t="str">
            <v>1227</v>
          </cell>
          <cell r="K846" t="str">
            <v>STREAM</v>
          </cell>
          <cell r="L846" t="str">
            <v>3F</v>
          </cell>
        </row>
        <row r="847">
          <cell r="D847" t="str">
            <v>1483</v>
          </cell>
          <cell r="K847" t="str">
            <v>STREAM</v>
          </cell>
          <cell r="L847" t="str">
            <v>3F</v>
          </cell>
        </row>
        <row r="848">
          <cell r="D848" t="str">
            <v>1474A</v>
          </cell>
          <cell r="K848" t="str">
            <v>LAKE</v>
          </cell>
          <cell r="L848" t="str">
            <v>3F</v>
          </cell>
        </row>
        <row r="849">
          <cell r="D849" t="str">
            <v>1893A</v>
          </cell>
          <cell r="K849" t="str">
            <v>STREAM</v>
          </cell>
          <cell r="L849" t="str">
            <v>3F</v>
          </cell>
        </row>
        <row r="850">
          <cell r="D850" t="str">
            <v>1894</v>
          </cell>
          <cell r="K850" t="str">
            <v>STREAM</v>
          </cell>
          <cell r="L850" t="str">
            <v>3F</v>
          </cell>
        </row>
        <row r="851">
          <cell r="D851" t="str">
            <v>1893</v>
          </cell>
          <cell r="K851" t="str">
            <v>LAKE</v>
          </cell>
          <cell r="L851" t="str">
            <v>3F</v>
          </cell>
        </row>
        <row r="852">
          <cell r="D852" t="str">
            <v>1903</v>
          </cell>
          <cell r="K852" t="str">
            <v>STREAM</v>
          </cell>
          <cell r="L852" t="str">
            <v>1</v>
          </cell>
        </row>
        <row r="853">
          <cell r="D853" t="str">
            <v>1905</v>
          </cell>
          <cell r="K853" t="str">
            <v>STREAM</v>
          </cell>
          <cell r="L853" t="str">
            <v>3F</v>
          </cell>
        </row>
        <row r="854">
          <cell r="D854" t="str">
            <v>2613A</v>
          </cell>
          <cell r="K854" t="str">
            <v>LAKE</v>
          </cell>
          <cell r="L854" t="str">
            <v>3F</v>
          </cell>
        </row>
        <row r="855">
          <cell r="D855" t="str">
            <v>2739</v>
          </cell>
          <cell r="K855" t="str">
            <v>STREAM</v>
          </cell>
          <cell r="L855" t="str">
            <v>3F</v>
          </cell>
        </row>
        <row r="856">
          <cell r="D856" t="str">
            <v>2607A</v>
          </cell>
          <cell r="K856" t="str">
            <v>LAKE</v>
          </cell>
          <cell r="L856" t="str">
            <v>3F</v>
          </cell>
        </row>
        <row r="857">
          <cell r="D857" t="str">
            <v>2740A</v>
          </cell>
          <cell r="K857" t="str">
            <v>STREAM</v>
          </cell>
          <cell r="L857" t="str">
            <v>3F</v>
          </cell>
        </row>
        <row r="858">
          <cell r="D858" t="str">
            <v>2740B</v>
          </cell>
          <cell r="K858" t="str">
            <v>LAKE</v>
          </cell>
          <cell r="L858" t="str">
            <v>3F</v>
          </cell>
        </row>
        <row r="859">
          <cell r="D859" t="str">
            <v>2617</v>
          </cell>
          <cell r="K859" t="str">
            <v>STREAM</v>
          </cell>
          <cell r="L859" t="str">
            <v>3F</v>
          </cell>
        </row>
        <row r="860">
          <cell r="D860" t="str">
            <v>2775J</v>
          </cell>
          <cell r="K860" t="str">
            <v>LAKE</v>
          </cell>
          <cell r="L860" t="str">
            <v>3F</v>
          </cell>
        </row>
        <row r="861">
          <cell r="D861" t="str">
            <v>2746</v>
          </cell>
          <cell r="K861" t="str">
            <v>STREAM</v>
          </cell>
          <cell r="L861" t="str">
            <v>3F</v>
          </cell>
        </row>
        <row r="862">
          <cell r="D862" t="str">
            <v>2748</v>
          </cell>
          <cell r="K862" t="str">
            <v>STREAM</v>
          </cell>
          <cell r="L862" t="str">
            <v>3F</v>
          </cell>
        </row>
        <row r="863">
          <cell r="D863" t="str">
            <v>2741A</v>
          </cell>
          <cell r="K863" t="str">
            <v>LAKE</v>
          </cell>
          <cell r="L863" t="str">
            <v>3F</v>
          </cell>
        </row>
        <row r="864">
          <cell r="D864" t="str">
            <v>2777A</v>
          </cell>
          <cell r="K864" t="str">
            <v>LAKE</v>
          </cell>
          <cell r="L864" t="str">
            <v>3F</v>
          </cell>
        </row>
        <row r="865">
          <cell r="D865" t="str">
            <v>2779</v>
          </cell>
          <cell r="K865" t="str">
            <v>STREAM</v>
          </cell>
          <cell r="L865" t="str">
            <v>3F</v>
          </cell>
        </row>
        <row r="866">
          <cell r="D866" t="str">
            <v>2780</v>
          </cell>
          <cell r="K866" t="str">
            <v>STREAM</v>
          </cell>
          <cell r="L866" t="str">
            <v>3F</v>
          </cell>
        </row>
        <row r="867">
          <cell r="D867" t="str">
            <v>2774</v>
          </cell>
          <cell r="K867" t="str">
            <v>STREAM</v>
          </cell>
          <cell r="L867" t="str">
            <v>3F</v>
          </cell>
        </row>
        <row r="868">
          <cell r="D868" t="str">
            <v>484</v>
          </cell>
          <cell r="K868" t="str">
            <v>STREAM</v>
          </cell>
          <cell r="L868" t="str">
            <v>3F</v>
          </cell>
        </row>
        <row r="869">
          <cell r="D869" t="str">
            <v>2469</v>
          </cell>
          <cell r="K869" t="str">
            <v>STREAM</v>
          </cell>
          <cell r="L869" t="str">
            <v>3F</v>
          </cell>
        </row>
        <row r="870">
          <cell r="D870" t="str">
            <v>3586</v>
          </cell>
          <cell r="K870" t="str">
            <v>STREAM</v>
          </cell>
          <cell r="L870" t="str">
            <v>3F</v>
          </cell>
        </row>
        <row r="871">
          <cell r="D871" t="str">
            <v>2356</v>
          </cell>
          <cell r="K871" t="str">
            <v>STREAM</v>
          </cell>
          <cell r="L871" t="str">
            <v>3F</v>
          </cell>
        </row>
        <row r="872">
          <cell r="D872" t="str">
            <v>1558FB</v>
          </cell>
          <cell r="K872" t="str">
            <v>BEACH</v>
          </cell>
          <cell r="L872" t="str">
            <v>3M</v>
          </cell>
        </row>
        <row r="873">
          <cell r="D873" t="str">
            <v>1558CB</v>
          </cell>
          <cell r="K873" t="str">
            <v>BEACH</v>
          </cell>
          <cell r="L873" t="str">
            <v>3M</v>
          </cell>
        </row>
        <row r="874">
          <cell r="D874" t="str">
            <v>1612</v>
          </cell>
          <cell r="K874" t="str">
            <v>ESTUARY</v>
          </cell>
          <cell r="L874" t="str">
            <v>3M</v>
          </cell>
        </row>
        <row r="875">
          <cell r="D875" t="str">
            <v>2910B</v>
          </cell>
          <cell r="K875" t="str">
            <v>LAKE</v>
          </cell>
          <cell r="L875" t="str">
            <v>3F</v>
          </cell>
        </row>
        <row r="876">
          <cell r="D876" t="str">
            <v>1709F</v>
          </cell>
          <cell r="K876" t="str">
            <v>ESTUARY</v>
          </cell>
          <cell r="L876" t="str">
            <v>2</v>
          </cell>
        </row>
        <row r="877">
          <cell r="D877" t="str">
            <v>3738</v>
          </cell>
          <cell r="K877" t="str">
            <v>STREAM</v>
          </cell>
          <cell r="L877" t="str">
            <v>3F</v>
          </cell>
        </row>
        <row r="878">
          <cell r="D878" t="str">
            <v>805</v>
          </cell>
          <cell r="K878" t="str">
            <v>STREAM</v>
          </cell>
          <cell r="L878" t="str">
            <v>3F</v>
          </cell>
        </row>
        <row r="879">
          <cell r="D879" t="str">
            <v>806</v>
          </cell>
          <cell r="K879" t="str">
            <v>STREAM</v>
          </cell>
          <cell r="L879" t="str">
            <v>3F</v>
          </cell>
        </row>
        <row r="880">
          <cell r="D880" t="str">
            <v>811</v>
          </cell>
          <cell r="K880" t="str">
            <v>STREAM</v>
          </cell>
          <cell r="L880" t="str">
            <v>3F</v>
          </cell>
        </row>
        <row r="881">
          <cell r="D881" t="str">
            <v>1512</v>
          </cell>
          <cell r="K881" t="str">
            <v>ESTUARY</v>
          </cell>
          <cell r="L881" t="str">
            <v>3M</v>
          </cell>
        </row>
        <row r="882">
          <cell r="D882" t="str">
            <v>1648</v>
          </cell>
          <cell r="K882" t="str">
            <v>ESTUARY</v>
          </cell>
          <cell r="L882" t="str">
            <v>3M</v>
          </cell>
        </row>
        <row r="883">
          <cell r="D883" t="str">
            <v>2998E</v>
          </cell>
          <cell r="K883" t="str">
            <v>LAKE</v>
          </cell>
          <cell r="L883" t="str">
            <v>3F</v>
          </cell>
        </row>
        <row r="884">
          <cell r="D884" t="str">
            <v>2978B</v>
          </cell>
          <cell r="K884" t="str">
            <v>LAKE</v>
          </cell>
          <cell r="L884" t="str">
            <v>3F</v>
          </cell>
        </row>
        <row r="885">
          <cell r="D885" t="str">
            <v>2978C</v>
          </cell>
          <cell r="K885" t="str">
            <v>LAKE</v>
          </cell>
          <cell r="L885" t="str">
            <v>3F</v>
          </cell>
        </row>
        <row r="886">
          <cell r="D886" t="str">
            <v>2994Z</v>
          </cell>
          <cell r="K886" t="str">
            <v>LAKE</v>
          </cell>
          <cell r="L886" t="str">
            <v>3F</v>
          </cell>
        </row>
        <row r="887">
          <cell r="D887" t="str">
            <v>3168N</v>
          </cell>
          <cell r="K887" t="str">
            <v>LAKE</v>
          </cell>
          <cell r="L887" t="str">
            <v>3F</v>
          </cell>
        </row>
        <row r="888">
          <cell r="D888" t="str">
            <v>3168M</v>
          </cell>
          <cell r="K888" t="str">
            <v>LAKE</v>
          </cell>
          <cell r="L888" t="str">
            <v>3F</v>
          </cell>
        </row>
        <row r="889">
          <cell r="D889" t="str">
            <v>3040</v>
          </cell>
          <cell r="K889" t="str">
            <v>STREAM</v>
          </cell>
          <cell r="L889" t="str">
            <v>3F</v>
          </cell>
        </row>
        <row r="890">
          <cell r="D890" t="str">
            <v>3041</v>
          </cell>
          <cell r="K890" t="str">
            <v>STREAM</v>
          </cell>
          <cell r="L890" t="str">
            <v>3F</v>
          </cell>
        </row>
        <row r="891">
          <cell r="D891" t="str">
            <v>3042</v>
          </cell>
          <cell r="K891" t="str">
            <v>STREAM</v>
          </cell>
          <cell r="L891" t="str">
            <v>3F</v>
          </cell>
        </row>
        <row r="892">
          <cell r="D892" t="str">
            <v>1891A</v>
          </cell>
          <cell r="K892" t="str">
            <v>LAKE</v>
          </cell>
          <cell r="L892" t="str">
            <v>3F</v>
          </cell>
        </row>
        <row r="893">
          <cell r="D893" t="str">
            <v>3205</v>
          </cell>
          <cell r="K893" t="str">
            <v>STREAM</v>
          </cell>
          <cell r="L893" t="str">
            <v>3F</v>
          </cell>
        </row>
        <row r="894">
          <cell r="D894" t="str">
            <v>3214</v>
          </cell>
          <cell r="K894" t="str">
            <v>STREAM</v>
          </cell>
          <cell r="L894" t="str">
            <v>3F</v>
          </cell>
        </row>
        <row r="895">
          <cell r="D895" t="str">
            <v>2994J</v>
          </cell>
          <cell r="K895" t="str">
            <v>LAKE</v>
          </cell>
          <cell r="L895" t="str">
            <v>3F</v>
          </cell>
        </row>
        <row r="896">
          <cell r="D896" t="str">
            <v>6013A</v>
          </cell>
          <cell r="K896" t="str">
            <v>COASTAL</v>
          </cell>
          <cell r="L896" t="str">
            <v>3M</v>
          </cell>
        </row>
        <row r="897">
          <cell r="D897" t="str">
            <v>6013B</v>
          </cell>
          <cell r="K897" t="str">
            <v>COASTAL</v>
          </cell>
          <cell r="L897" t="str">
            <v>3M</v>
          </cell>
        </row>
        <row r="898">
          <cell r="D898" t="str">
            <v>6013C</v>
          </cell>
          <cell r="K898" t="str">
            <v>COASTAL</v>
          </cell>
          <cell r="L898" t="str">
            <v>3M</v>
          </cell>
        </row>
        <row r="899">
          <cell r="D899" t="str">
            <v>6006A</v>
          </cell>
          <cell r="K899" t="str">
            <v>COASTAL</v>
          </cell>
          <cell r="L899" t="str">
            <v>3M</v>
          </cell>
        </row>
        <row r="900">
          <cell r="D900" t="str">
            <v>6006B</v>
          </cell>
          <cell r="K900" t="str">
            <v>COASTAL</v>
          </cell>
          <cell r="L900" t="str">
            <v>3M</v>
          </cell>
        </row>
        <row r="901">
          <cell r="D901" t="str">
            <v>3519Q</v>
          </cell>
          <cell r="K901" t="str">
            <v>SPRING</v>
          </cell>
          <cell r="L901" t="str">
            <v>3F</v>
          </cell>
        </row>
        <row r="902">
          <cell r="D902" t="str">
            <v>1011</v>
          </cell>
          <cell r="K902" t="str">
            <v>STREAM</v>
          </cell>
          <cell r="L902" t="str">
            <v>3F</v>
          </cell>
        </row>
        <row r="903">
          <cell r="D903" t="str">
            <v>3442</v>
          </cell>
          <cell r="K903" t="str">
            <v>STREAM</v>
          </cell>
          <cell r="L903" t="str">
            <v>3F</v>
          </cell>
        </row>
        <row r="904">
          <cell r="D904" t="str">
            <v>1050</v>
          </cell>
          <cell r="K904" t="str">
            <v>STREAM</v>
          </cell>
          <cell r="L904" t="str">
            <v>3F</v>
          </cell>
        </row>
        <row r="905">
          <cell r="D905" t="str">
            <v>3240U</v>
          </cell>
          <cell r="K905" t="str">
            <v>STREAM</v>
          </cell>
          <cell r="L905" t="str">
            <v>3F</v>
          </cell>
        </row>
        <row r="906">
          <cell r="D906" t="str">
            <v>2295</v>
          </cell>
          <cell r="K906" t="str">
            <v>STREAM</v>
          </cell>
          <cell r="L906" t="str">
            <v>3F</v>
          </cell>
        </row>
        <row r="907">
          <cell r="D907" t="str">
            <v>2297</v>
          </cell>
          <cell r="K907" t="str">
            <v>STREAM</v>
          </cell>
          <cell r="L907" t="str">
            <v>3F</v>
          </cell>
        </row>
        <row r="908">
          <cell r="D908" t="str">
            <v>793Z</v>
          </cell>
          <cell r="K908" t="str">
            <v>SPRING</v>
          </cell>
          <cell r="L908" t="str">
            <v>3F</v>
          </cell>
        </row>
        <row r="909">
          <cell r="D909" t="str">
            <v>3467</v>
          </cell>
          <cell r="K909" t="str">
            <v>STREAM</v>
          </cell>
          <cell r="L909" t="str">
            <v>3F</v>
          </cell>
        </row>
        <row r="910">
          <cell r="D910" t="str">
            <v>1068</v>
          </cell>
          <cell r="K910" t="str">
            <v>STREAM</v>
          </cell>
          <cell r="L910" t="str">
            <v>3F</v>
          </cell>
        </row>
        <row r="911">
          <cell r="D911" t="str">
            <v>1080</v>
          </cell>
          <cell r="K911" t="str">
            <v>STREAM</v>
          </cell>
          <cell r="L911" t="str">
            <v>3F</v>
          </cell>
        </row>
        <row r="912">
          <cell r="D912" t="str">
            <v>2330</v>
          </cell>
          <cell r="K912" t="str">
            <v>STREAM</v>
          </cell>
          <cell r="L912" t="str">
            <v>3F</v>
          </cell>
        </row>
        <row r="913">
          <cell r="D913" t="str">
            <v>3484</v>
          </cell>
          <cell r="K913" t="str">
            <v>STREAM</v>
          </cell>
          <cell r="L913" t="str">
            <v>3F</v>
          </cell>
        </row>
        <row r="914">
          <cell r="D914" t="str">
            <v>3479B</v>
          </cell>
          <cell r="K914" t="str">
            <v>LAKE</v>
          </cell>
          <cell r="L914" t="str">
            <v>3F</v>
          </cell>
        </row>
        <row r="915">
          <cell r="D915" t="str">
            <v>2332</v>
          </cell>
          <cell r="K915" t="str">
            <v>STREAM</v>
          </cell>
          <cell r="L915" t="str">
            <v>3F</v>
          </cell>
        </row>
        <row r="916">
          <cell r="D916" t="str">
            <v>1798</v>
          </cell>
          <cell r="K916" t="str">
            <v>STREAM</v>
          </cell>
          <cell r="L916" t="str">
            <v>3F</v>
          </cell>
        </row>
        <row r="917">
          <cell r="D917" t="str">
            <v>3605E</v>
          </cell>
          <cell r="K917" t="str">
            <v>STREAM</v>
          </cell>
          <cell r="L917" t="str">
            <v>3F</v>
          </cell>
        </row>
        <row r="918">
          <cell r="D918" t="str">
            <v>1258</v>
          </cell>
          <cell r="K918" t="str">
            <v>STREAM</v>
          </cell>
          <cell r="L918" t="str">
            <v>3F</v>
          </cell>
        </row>
        <row r="919">
          <cell r="D919" t="str">
            <v>1260</v>
          </cell>
          <cell r="K919" t="str">
            <v>STREAM</v>
          </cell>
          <cell r="L919" t="str">
            <v>3F</v>
          </cell>
        </row>
        <row r="920">
          <cell r="D920" t="str">
            <v>3626</v>
          </cell>
          <cell r="K920" t="str">
            <v>STREAM</v>
          </cell>
          <cell r="L920" t="str">
            <v>3F</v>
          </cell>
        </row>
        <row r="921">
          <cell r="D921" t="str">
            <v>2503</v>
          </cell>
          <cell r="K921" t="str">
            <v>STREAM</v>
          </cell>
          <cell r="L921" t="str">
            <v>3F</v>
          </cell>
        </row>
        <row r="922">
          <cell r="D922" t="str">
            <v>3627</v>
          </cell>
          <cell r="K922" t="str">
            <v>STREAM</v>
          </cell>
          <cell r="L922" t="str">
            <v>3F</v>
          </cell>
        </row>
        <row r="923">
          <cell r="D923" t="str">
            <v>2504</v>
          </cell>
          <cell r="K923" t="str">
            <v>STREAM</v>
          </cell>
          <cell r="L923" t="str">
            <v>3F</v>
          </cell>
        </row>
        <row r="924">
          <cell r="D924" t="str">
            <v>2505</v>
          </cell>
          <cell r="K924" t="str">
            <v>STREAM</v>
          </cell>
          <cell r="L924" t="str">
            <v>3F</v>
          </cell>
        </row>
        <row r="925">
          <cell r="D925" t="str">
            <v>2509C1</v>
          </cell>
          <cell r="K925" t="str">
            <v>STREAM</v>
          </cell>
          <cell r="L925" t="str">
            <v>3F</v>
          </cell>
        </row>
        <row r="926">
          <cell r="D926" t="str">
            <v>3635B</v>
          </cell>
          <cell r="K926" t="str">
            <v>STREAM</v>
          </cell>
          <cell r="L926" t="str">
            <v>3F</v>
          </cell>
        </row>
        <row r="927">
          <cell r="D927" t="str">
            <v>2415F</v>
          </cell>
          <cell r="K927" t="str">
            <v>LAKE</v>
          </cell>
          <cell r="L927" t="str">
            <v>3F</v>
          </cell>
        </row>
        <row r="928">
          <cell r="D928" t="str">
            <v>2511B</v>
          </cell>
          <cell r="K928" t="str">
            <v>STREAM</v>
          </cell>
          <cell r="L928" t="str">
            <v>3F</v>
          </cell>
        </row>
        <row r="929">
          <cell r="D929" t="str">
            <v>3605Z</v>
          </cell>
          <cell r="K929" t="str">
            <v>SPRING</v>
          </cell>
          <cell r="L929" t="str">
            <v>3F</v>
          </cell>
        </row>
        <row r="930">
          <cell r="D930" t="str">
            <v>2512</v>
          </cell>
          <cell r="K930" t="str">
            <v>STREAM</v>
          </cell>
          <cell r="L930" t="str">
            <v>3F</v>
          </cell>
        </row>
        <row r="931">
          <cell r="D931" t="str">
            <v>3636</v>
          </cell>
          <cell r="K931" t="str">
            <v>STREAM</v>
          </cell>
          <cell r="L931" t="str">
            <v>3F</v>
          </cell>
        </row>
        <row r="932">
          <cell r="D932" t="str">
            <v>2938G</v>
          </cell>
          <cell r="K932" t="str">
            <v>LAKE</v>
          </cell>
          <cell r="L932" t="str">
            <v>3F</v>
          </cell>
        </row>
        <row r="933">
          <cell r="D933" t="str">
            <v>2951A</v>
          </cell>
          <cell r="K933" t="str">
            <v>STREAM</v>
          </cell>
          <cell r="L933" t="str">
            <v>3F</v>
          </cell>
        </row>
        <row r="934">
          <cell r="D934" t="str">
            <v>2938F</v>
          </cell>
          <cell r="K934" t="str">
            <v>LAKE</v>
          </cell>
          <cell r="L934" t="str">
            <v>3F</v>
          </cell>
        </row>
        <row r="935">
          <cell r="D935" t="str">
            <v>2740E</v>
          </cell>
          <cell r="K935" t="str">
            <v>LAKE</v>
          </cell>
          <cell r="L935" t="str">
            <v>3F</v>
          </cell>
        </row>
        <row r="936">
          <cell r="D936" t="str">
            <v>2855A</v>
          </cell>
          <cell r="K936" t="str">
            <v>LAKE</v>
          </cell>
          <cell r="L936" t="str">
            <v>3F</v>
          </cell>
        </row>
        <row r="937">
          <cell r="D937" t="str">
            <v>2938E</v>
          </cell>
          <cell r="K937" t="str">
            <v>LAKE</v>
          </cell>
          <cell r="L937" t="str">
            <v>3F</v>
          </cell>
        </row>
        <row r="938">
          <cell r="D938" t="str">
            <v>2982A</v>
          </cell>
          <cell r="K938" t="str">
            <v>LAKE</v>
          </cell>
          <cell r="L938" t="str">
            <v>3F</v>
          </cell>
        </row>
        <row r="939">
          <cell r="D939" t="str">
            <v>2973A</v>
          </cell>
          <cell r="K939" t="str">
            <v>LAKE</v>
          </cell>
          <cell r="L939" t="str">
            <v>3F</v>
          </cell>
        </row>
        <row r="940">
          <cell r="D940" t="str">
            <v>2986</v>
          </cell>
          <cell r="K940" t="str">
            <v>STREAM</v>
          </cell>
          <cell r="L940" t="str">
            <v>3F</v>
          </cell>
        </row>
        <row r="941">
          <cell r="D941" t="str">
            <v>2649</v>
          </cell>
          <cell r="K941" t="str">
            <v>STREAM</v>
          </cell>
          <cell r="L941" t="str">
            <v>3F</v>
          </cell>
        </row>
        <row r="942">
          <cell r="D942" t="str">
            <v>2650</v>
          </cell>
          <cell r="K942" t="str">
            <v>STREAM</v>
          </cell>
          <cell r="L942" t="str">
            <v>3F</v>
          </cell>
        </row>
        <row r="943">
          <cell r="D943" t="str">
            <v>2951</v>
          </cell>
          <cell r="K943" t="str">
            <v>LAKE</v>
          </cell>
          <cell r="L943" t="str">
            <v>3F</v>
          </cell>
        </row>
        <row r="944">
          <cell r="D944" t="str">
            <v>29971</v>
          </cell>
          <cell r="K944" t="str">
            <v>LAKE</v>
          </cell>
          <cell r="L944" t="str">
            <v>3F</v>
          </cell>
        </row>
        <row r="945">
          <cell r="D945" t="str">
            <v>1632</v>
          </cell>
          <cell r="K945" t="str">
            <v>ESTUARY</v>
          </cell>
          <cell r="L945" t="str">
            <v>3M</v>
          </cell>
        </row>
        <row r="946">
          <cell r="D946" t="str">
            <v>1636</v>
          </cell>
          <cell r="K946" t="str">
            <v>ESTUARY</v>
          </cell>
          <cell r="L946" t="str">
            <v>3M</v>
          </cell>
        </row>
        <row r="947">
          <cell r="D947" t="str">
            <v>1637</v>
          </cell>
          <cell r="K947" t="str">
            <v>ESTUARY</v>
          </cell>
          <cell r="L947" t="str">
            <v>3M</v>
          </cell>
        </row>
        <row r="948">
          <cell r="D948" t="str">
            <v>1035</v>
          </cell>
          <cell r="K948" t="str">
            <v>STREAM</v>
          </cell>
          <cell r="L948" t="str">
            <v>3F</v>
          </cell>
        </row>
        <row r="949">
          <cell r="D949" t="str">
            <v>1034C</v>
          </cell>
          <cell r="K949" t="str">
            <v>STREAM</v>
          </cell>
          <cell r="L949" t="str">
            <v>3F</v>
          </cell>
        </row>
        <row r="950">
          <cell r="D950" t="str">
            <v>2804</v>
          </cell>
          <cell r="K950" t="str">
            <v>STREAM</v>
          </cell>
          <cell r="L950" t="str">
            <v>3F</v>
          </cell>
        </row>
        <row r="951">
          <cell r="D951" t="str">
            <v>2801C</v>
          </cell>
          <cell r="K951" t="str">
            <v>LAKE</v>
          </cell>
          <cell r="L951" t="str">
            <v>3F</v>
          </cell>
        </row>
        <row r="952">
          <cell r="D952" t="str">
            <v>2803A</v>
          </cell>
          <cell r="K952" t="str">
            <v>LAKE</v>
          </cell>
          <cell r="L952" t="str">
            <v>3F</v>
          </cell>
        </row>
        <row r="953">
          <cell r="D953" t="str">
            <v>818</v>
          </cell>
          <cell r="K953" t="str">
            <v>STREAM</v>
          </cell>
          <cell r="L953" t="str">
            <v>3F</v>
          </cell>
        </row>
        <row r="954">
          <cell r="D954" t="str">
            <v>819</v>
          </cell>
          <cell r="K954" t="str">
            <v>STREAM</v>
          </cell>
          <cell r="L954" t="str">
            <v>3F</v>
          </cell>
        </row>
        <row r="955">
          <cell r="D955" t="str">
            <v>821</v>
          </cell>
          <cell r="K955" t="str">
            <v>STREAM</v>
          </cell>
          <cell r="L955" t="str">
            <v>3F</v>
          </cell>
        </row>
        <row r="956">
          <cell r="D956" t="str">
            <v>822</v>
          </cell>
          <cell r="K956" t="str">
            <v>STREAM</v>
          </cell>
          <cell r="L956" t="str">
            <v>3F</v>
          </cell>
        </row>
        <row r="957">
          <cell r="D957" t="str">
            <v>823</v>
          </cell>
          <cell r="K957" t="str">
            <v>STREAM</v>
          </cell>
          <cell r="L957" t="str">
            <v>3F</v>
          </cell>
        </row>
        <row r="958">
          <cell r="D958" t="str">
            <v>1028</v>
          </cell>
          <cell r="K958" t="str">
            <v>STREAM</v>
          </cell>
          <cell r="L958" t="str">
            <v>3F</v>
          </cell>
        </row>
        <row r="959">
          <cell r="D959" t="str">
            <v>1030</v>
          </cell>
          <cell r="K959" t="str">
            <v>STREAM</v>
          </cell>
          <cell r="L959" t="str">
            <v>3F</v>
          </cell>
        </row>
        <row r="960">
          <cell r="D960" t="str">
            <v>1032</v>
          </cell>
          <cell r="K960" t="str">
            <v>STREAM</v>
          </cell>
          <cell r="L960" t="str">
            <v>3F</v>
          </cell>
        </row>
        <row r="961">
          <cell r="D961" t="str">
            <v>1033</v>
          </cell>
          <cell r="K961" t="str">
            <v>STREAM</v>
          </cell>
          <cell r="L961" t="str">
            <v>3F</v>
          </cell>
        </row>
        <row r="962">
          <cell r="D962" t="str">
            <v>1039</v>
          </cell>
          <cell r="K962" t="str">
            <v>STREAM</v>
          </cell>
          <cell r="L962" t="str">
            <v>3F</v>
          </cell>
        </row>
        <row r="963">
          <cell r="D963" t="str">
            <v>3457</v>
          </cell>
          <cell r="K963" t="str">
            <v>STREAM</v>
          </cell>
          <cell r="L963" t="str">
            <v>3F</v>
          </cell>
        </row>
        <row r="964">
          <cell r="D964" t="str">
            <v>2287</v>
          </cell>
          <cell r="K964" t="str">
            <v>STREAM</v>
          </cell>
          <cell r="L964" t="str">
            <v>3F</v>
          </cell>
        </row>
        <row r="965">
          <cell r="D965" t="str">
            <v>1049</v>
          </cell>
          <cell r="K965" t="str">
            <v>STREAM</v>
          </cell>
          <cell r="L965" t="str">
            <v>3F</v>
          </cell>
        </row>
        <row r="966">
          <cell r="D966" t="str">
            <v>2526</v>
          </cell>
          <cell r="K966" t="str">
            <v>STREAM</v>
          </cell>
          <cell r="L966" t="str">
            <v>3F</v>
          </cell>
        </row>
        <row r="967">
          <cell r="D967" t="str">
            <v>3252G</v>
          </cell>
          <cell r="K967" t="str">
            <v>STREAM</v>
          </cell>
          <cell r="L967" t="str">
            <v>3F</v>
          </cell>
        </row>
        <row r="968">
          <cell r="D968" t="str">
            <v>3252H</v>
          </cell>
          <cell r="K968" t="str">
            <v>STREAM</v>
          </cell>
          <cell r="L968" t="str">
            <v>3F</v>
          </cell>
        </row>
        <row r="969">
          <cell r="D969" t="str">
            <v>3260B</v>
          </cell>
          <cell r="K969" t="str">
            <v>STREAM</v>
          </cell>
          <cell r="L969" t="str">
            <v>3F</v>
          </cell>
        </row>
        <row r="970">
          <cell r="D970" t="str">
            <v>3263A</v>
          </cell>
          <cell r="K970" t="str">
            <v>STREAM</v>
          </cell>
          <cell r="L970" t="str">
            <v>3F</v>
          </cell>
        </row>
        <row r="971">
          <cell r="D971" t="str">
            <v>3238B</v>
          </cell>
          <cell r="K971" t="str">
            <v>STREAM</v>
          </cell>
          <cell r="L971" t="str">
            <v>3F</v>
          </cell>
        </row>
        <row r="972">
          <cell r="D972" t="str">
            <v>3252A</v>
          </cell>
          <cell r="K972" t="str">
            <v>STREAM</v>
          </cell>
          <cell r="L972" t="str">
            <v>3F</v>
          </cell>
        </row>
        <row r="973">
          <cell r="D973" t="str">
            <v>3252D</v>
          </cell>
          <cell r="K973" t="str">
            <v>STREAM</v>
          </cell>
          <cell r="L973" t="str">
            <v>3F</v>
          </cell>
        </row>
        <row r="974">
          <cell r="D974" t="str">
            <v>3230</v>
          </cell>
          <cell r="K974" t="str">
            <v>STREAM</v>
          </cell>
          <cell r="L974" t="str">
            <v>3F</v>
          </cell>
        </row>
        <row r="975">
          <cell r="D975" t="str">
            <v>IND03</v>
          </cell>
          <cell r="K975" t="str">
            <v>NA</v>
          </cell>
          <cell r="L975" t="str">
            <v>NA</v>
          </cell>
        </row>
        <row r="976">
          <cell r="D976" t="str">
            <v>3284</v>
          </cell>
          <cell r="K976" t="str">
            <v>STREAM</v>
          </cell>
          <cell r="L976" t="str">
            <v>3F</v>
          </cell>
        </row>
        <row r="977">
          <cell r="D977" t="str">
            <v>3286</v>
          </cell>
          <cell r="K977" t="str">
            <v>STREAM</v>
          </cell>
          <cell r="L977" t="str">
            <v>3F</v>
          </cell>
        </row>
        <row r="978">
          <cell r="D978" t="str">
            <v>3292</v>
          </cell>
          <cell r="K978" t="str">
            <v>STREAM</v>
          </cell>
          <cell r="L978" t="str">
            <v>3F</v>
          </cell>
        </row>
        <row r="979">
          <cell r="D979" t="str">
            <v>3270X</v>
          </cell>
          <cell r="K979" t="str">
            <v>LAKE</v>
          </cell>
          <cell r="L979" t="str">
            <v>3F</v>
          </cell>
        </row>
        <row r="980">
          <cell r="D980" t="str">
            <v>3036B6</v>
          </cell>
          <cell r="K980" t="str">
            <v>LAKE</v>
          </cell>
          <cell r="L980" t="str">
            <v>3F</v>
          </cell>
        </row>
        <row r="981">
          <cell r="D981" t="str">
            <v>3168B1</v>
          </cell>
          <cell r="K981" t="str">
            <v>LAKE</v>
          </cell>
          <cell r="L981" t="str">
            <v>3F</v>
          </cell>
        </row>
        <row r="982">
          <cell r="D982" t="str">
            <v>3168B2</v>
          </cell>
          <cell r="K982" t="str">
            <v>LAKE</v>
          </cell>
          <cell r="L982" t="str">
            <v>3F</v>
          </cell>
        </row>
        <row r="983">
          <cell r="D983" t="str">
            <v>3168Y5</v>
          </cell>
          <cell r="K983" t="str">
            <v>LAKE</v>
          </cell>
          <cell r="L983" t="str">
            <v>3F</v>
          </cell>
        </row>
        <row r="984">
          <cell r="D984" t="str">
            <v>3168Y2</v>
          </cell>
          <cell r="K984" t="str">
            <v>LAKE</v>
          </cell>
          <cell r="L984" t="str">
            <v>3F</v>
          </cell>
        </row>
        <row r="985">
          <cell r="D985" t="str">
            <v>3168Y8</v>
          </cell>
          <cell r="K985" t="str">
            <v>LAKE</v>
          </cell>
          <cell r="L985" t="str">
            <v>3F</v>
          </cell>
        </row>
        <row r="986">
          <cell r="D986" t="str">
            <v>2956X</v>
          </cell>
          <cell r="K986" t="str">
            <v>STREAM</v>
          </cell>
          <cell r="L986" t="str">
            <v>3F</v>
          </cell>
        </row>
        <row r="987">
          <cell r="D987" t="str">
            <v>2801</v>
          </cell>
          <cell r="K987" t="str">
            <v>LAKE</v>
          </cell>
          <cell r="L987" t="str">
            <v>3F</v>
          </cell>
        </row>
        <row r="988">
          <cell r="D988" t="str">
            <v>3673</v>
          </cell>
          <cell r="K988" t="str">
            <v>SPRING</v>
          </cell>
          <cell r="L988" t="str">
            <v>3F</v>
          </cell>
        </row>
        <row r="989">
          <cell r="D989" t="str">
            <v>3168X9</v>
          </cell>
          <cell r="K989" t="str">
            <v>LAKE</v>
          </cell>
          <cell r="L989" t="str">
            <v>3F</v>
          </cell>
        </row>
        <row r="990">
          <cell r="D990" t="str">
            <v>3168W</v>
          </cell>
          <cell r="K990" t="str">
            <v>LAKE</v>
          </cell>
          <cell r="L990" t="str">
            <v>3F</v>
          </cell>
        </row>
        <row r="991">
          <cell r="D991" t="str">
            <v>3168X</v>
          </cell>
          <cell r="K991" t="str">
            <v>LAKE</v>
          </cell>
          <cell r="L991" t="str">
            <v>3F</v>
          </cell>
        </row>
        <row r="992">
          <cell r="D992" t="str">
            <v>3168Z3</v>
          </cell>
          <cell r="K992" t="str">
            <v>LAKE</v>
          </cell>
          <cell r="L992" t="str">
            <v>3F</v>
          </cell>
        </row>
        <row r="993">
          <cell r="D993" t="str">
            <v>3168Y6</v>
          </cell>
          <cell r="K993" t="str">
            <v>LAKE</v>
          </cell>
          <cell r="L993" t="str">
            <v>3F</v>
          </cell>
        </row>
        <row r="994">
          <cell r="D994" t="str">
            <v>3168X4</v>
          </cell>
          <cell r="K994" t="str">
            <v>LAKE</v>
          </cell>
          <cell r="L994" t="str">
            <v>3F</v>
          </cell>
        </row>
        <row r="995">
          <cell r="D995" t="str">
            <v>3168Z2</v>
          </cell>
          <cell r="K995" t="str">
            <v>LAKE</v>
          </cell>
          <cell r="L995" t="str">
            <v>3F</v>
          </cell>
        </row>
        <row r="996">
          <cell r="D996" t="str">
            <v>3168Z4</v>
          </cell>
          <cell r="K996" t="str">
            <v>LAKE</v>
          </cell>
          <cell r="L996" t="str">
            <v>3F</v>
          </cell>
        </row>
        <row r="997">
          <cell r="D997" t="str">
            <v>3168W3</v>
          </cell>
          <cell r="K997" t="str">
            <v>LAKE</v>
          </cell>
          <cell r="L997" t="str">
            <v>3F</v>
          </cell>
        </row>
        <row r="998">
          <cell r="D998" t="str">
            <v>3168Y1</v>
          </cell>
          <cell r="K998" t="str">
            <v>LAKE</v>
          </cell>
          <cell r="L998" t="str">
            <v>3F</v>
          </cell>
        </row>
        <row r="999">
          <cell r="D999" t="str">
            <v>3168X8</v>
          </cell>
          <cell r="K999" t="str">
            <v>LAKE</v>
          </cell>
          <cell r="L999" t="str">
            <v>3F</v>
          </cell>
        </row>
        <row r="1000">
          <cell r="D1000" t="str">
            <v>3168X7</v>
          </cell>
          <cell r="K1000" t="str">
            <v>LAKE</v>
          </cell>
          <cell r="L1000" t="str">
            <v>3F</v>
          </cell>
        </row>
        <row r="1001">
          <cell r="D1001" t="str">
            <v>3168Z1</v>
          </cell>
          <cell r="K1001" t="str">
            <v>LAKE</v>
          </cell>
          <cell r="L1001" t="str">
            <v>3F</v>
          </cell>
        </row>
        <row r="1002">
          <cell r="D1002" t="str">
            <v>3168Y3</v>
          </cell>
          <cell r="K1002" t="str">
            <v>LAKE</v>
          </cell>
          <cell r="L1002" t="str">
            <v>3F</v>
          </cell>
        </row>
        <row r="1003">
          <cell r="D1003" t="str">
            <v>3168Y4</v>
          </cell>
          <cell r="K1003" t="str">
            <v>LAKE</v>
          </cell>
          <cell r="L1003" t="str">
            <v>3F</v>
          </cell>
        </row>
        <row r="1004">
          <cell r="D1004" t="str">
            <v>3168X5</v>
          </cell>
          <cell r="K1004" t="str">
            <v>LAKE</v>
          </cell>
          <cell r="L1004" t="str">
            <v>3F</v>
          </cell>
        </row>
        <row r="1005">
          <cell r="D1005" t="str">
            <v>3168Y7</v>
          </cell>
          <cell r="K1005" t="str">
            <v>LAKE</v>
          </cell>
          <cell r="L1005" t="str">
            <v>3F</v>
          </cell>
        </row>
        <row r="1006">
          <cell r="D1006" t="str">
            <v>3168X6</v>
          </cell>
          <cell r="K1006" t="str">
            <v>LAKE</v>
          </cell>
          <cell r="L1006" t="str">
            <v>3F</v>
          </cell>
        </row>
        <row r="1007">
          <cell r="D1007" t="str">
            <v>3168Y</v>
          </cell>
          <cell r="K1007" t="str">
            <v>LAKE</v>
          </cell>
          <cell r="L1007" t="str">
            <v>3F</v>
          </cell>
        </row>
        <row r="1008">
          <cell r="D1008" t="str">
            <v>3168Y9</v>
          </cell>
          <cell r="K1008" t="str">
            <v>LAKE</v>
          </cell>
          <cell r="L1008" t="str">
            <v>3F</v>
          </cell>
        </row>
        <row r="1009">
          <cell r="D1009" t="str">
            <v>3168Z5</v>
          </cell>
          <cell r="K1009" t="str">
            <v>LAKE</v>
          </cell>
          <cell r="L1009" t="str">
            <v>3F</v>
          </cell>
        </row>
        <row r="1010">
          <cell r="D1010" t="str">
            <v>3168A1</v>
          </cell>
          <cell r="K1010" t="str">
            <v>LAKE</v>
          </cell>
          <cell r="L1010" t="str">
            <v>3F</v>
          </cell>
        </row>
        <row r="1011">
          <cell r="D1011" t="str">
            <v>3168W2</v>
          </cell>
          <cell r="K1011" t="str">
            <v>LAKE</v>
          </cell>
          <cell r="L1011" t="str">
            <v>3F</v>
          </cell>
        </row>
        <row r="1012">
          <cell r="D1012" t="str">
            <v>3168Z6</v>
          </cell>
          <cell r="K1012" t="str">
            <v>LAKE</v>
          </cell>
          <cell r="L1012" t="str">
            <v>3F</v>
          </cell>
        </row>
        <row r="1013">
          <cell r="D1013" t="str">
            <v>3168W4</v>
          </cell>
          <cell r="K1013" t="str">
            <v>LAKE</v>
          </cell>
          <cell r="L1013" t="str">
            <v>3F</v>
          </cell>
        </row>
        <row r="1014">
          <cell r="D1014" t="str">
            <v>3168W5</v>
          </cell>
          <cell r="K1014" t="str">
            <v>LAKE</v>
          </cell>
          <cell r="L1014" t="str">
            <v>3F</v>
          </cell>
        </row>
        <row r="1015">
          <cell r="D1015" t="str">
            <v>3168W6</v>
          </cell>
          <cell r="K1015" t="str">
            <v>LAKE</v>
          </cell>
          <cell r="L1015" t="str">
            <v>3F</v>
          </cell>
        </row>
        <row r="1016">
          <cell r="D1016" t="str">
            <v>3168X3</v>
          </cell>
          <cell r="K1016" t="str">
            <v>LAKE</v>
          </cell>
          <cell r="L1016" t="str">
            <v>3F</v>
          </cell>
        </row>
        <row r="1017">
          <cell r="D1017" t="str">
            <v>3168X1</v>
          </cell>
          <cell r="K1017" t="str">
            <v>LAKE</v>
          </cell>
          <cell r="L1017" t="str">
            <v>3F</v>
          </cell>
        </row>
        <row r="1018">
          <cell r="D1018" t="str">
            <v>3168Z9</v>
          </cell>
          <cell r="K1018" t="str">
            <v>LAKE</v>
          </cell>
          <cell r="L1018" t="str">
            <v>3F</v>
          </cell>
        </row>
        <row r="1019">
          <cell r="D1019" t="str">
            <v>3168X2</v>
          </cell>
          <cell r="K1019" t="str">
            <v>LAKE</v>
          </cell>
          <cell r="L1019" t="str">
            <v>3F</v>
          </cell>
        </row>
        <row r="1020">
          <cell r="D1020" t="str">
            <v>3168W7</v>
          </cell>
          <cell r="K1020" t="str">
            <v>LAKE</v>
          </cell>
          <cell r="L1020" t="str">
            <v>3F</v>
          </cell>
        </row>
        <row r="1021">
          <cell r="D1021" t="str">
            <v>3201B</v>
          </cell>
          <cell r="K1021" t="str">
            <v>STREAM</v>
          </cell>
          <cell r="L1021" t="str">
            <v>3F</v>
          </cell>
        </row>
        <row r="1022">
          <cell r="D1022" t="str">
            <v>3201I</v>
          </cell>
          <cell r="K1022" t="str">
            <v>STREAM</v>
          </cell>
          <cell r="L1022" t="str">
            <v>3F</v>
          </cell>
        </row>
        <row r="1023">
          <cell r="D1023" t="str">
            <v>3201H</v>
          </cell>
          <cell r="K1023" t="str">
            <v>STREAM</v>
          </cell>
          <cell r="L1023" t="str">
            <v>3F</v>
          </cell>
        </row>
        <row r="1024">
          <cell r="D1024" t="str">
            <v>3240A2</v>
          </cell>
          <cell r="K1024" t="str">
            <v>STREAM</v>
          </cell>
          <cell r="L1024" t="str">
            <v>3F</v>
          </cell>
        </row>
        <row r="1025">
          <cell r="D1025" t="str">
            <v>2806A</v>
          </cell>
          <cell r="K1025" t="str">
            <v>LAKE</v>
          </cell>
          <cell r="L1025" t="str">
            <v>3F</v>
          </cell>
        </row>
        <row r="1026">
          <cell r="D1026" t="str">
            <v>3725</v>
          </cell>
          <cell r="K1026" t="str">
            <v>ESTUARY</v>
          </cell>
          <cell r="L1026" t="str">
            <v>2</v>
          </cell>
        </row>
        <row r="1027">
          <cell r="D1027" t="str">
            <v>778A</v>
          </cell>
          <cell r="K1027" t="str">
            <v>ESTUARY</v>
          </cell>
          <cell r="L1027" t="str">
            <v>2</v>
          </cell>
        </row>
        <row r="1028">
          <cell r="D1028" t="str">
            <v>416</v>
          </cell>
          <cell r="K1028" t="str">
            <v>STREAM</v>
          </cell>
          <cell r="L1028" t="str">
            <v>3F</v>
          </cell>
        </row>
        <row r="1029">
          <cell r="D1029" t="str">
            <v>3422Y</v>
          </cell>
          <cell r="K1029" t="str">
            <v>SPRING</v>
          </cell>
          <cell r="L1029" t="str">
            <v>3F</v>
          </cell>
        </row>
        <row r="1030">
          <cell r="D1030" t="str">
            <v>3527</v>
          </cell>
          <cell r="K1030" t="str">
            <v>STREAM</v>
          </cell>
          <cell r="L1030" t="str">
            <v>3F</v>
          </cell>
        </row>
        <row r="1031">
          <cell r="D1031" t="str">
            <v>2392A</v>
          </cell>
          <cell r="K1031" t="str">
            <v>STREAM</v>
          </cell>
          <cell r="L1031" t="str">
            <v>3F</v>
          </cell>
        </row>
        <row r="1032">
          <cell r="D1032" t="str">
            <v>253</v>
          </cell>
          <cell r="K1032" t="str">
            <v>STREAM</v>
          </cell>
          <cell r="L1032" t="str">
            <v>3F</v>
          </cell>
        </row>
        <row r="1033">
          <cell r="D1033" t="str">
            <v>640</v>
          </cell>
          <cell r="K1033" t="str">
            <v>STREAM</v>
          </cell>
          <cell r="L1033" t="str">
            <v>3F</v>
          </cell>
        </row>
        <row r="1034">
          <cell r="D1034" t="str">
            <v>641</v>
          </cell>
          <cell r="K1034" t="str">
            <v>STREAM</v>
          </cell>
          <cell r="L1034" t="str">
            <v>3F</v>
          </cell>
        </row>
        <row r="1035">
          <cell r="D1035" t="str">
            <v>1094</v>
          </cell>
          <cell r="K1035" t="str">
            <v>STREAM</v>
          </cell>
          <cell r="L1035" t="str">
            <v>3F</v>
          </cell>
        </row>
        <row r="1036">
          <cell r="D1036" t="str">
            <v>1096</v>
          </cell>
          <cell r="K1036" t="str">
            <v>STREAM</v>
          </cell>
          <cell r="L1036" t="str">
            <v>3F</v>
          </cell>
        </row>
        <row r="1037">
          <cell r="D1037" t="str">
            <v>1595</v>
          </cell>
          <cell r="K1037" t="str">
            <v>ESTUARY</v>
          </cell>
          <cell r="L1037" t="str">
            <v>3M</v>
          </cell>
        </row>
        <row r="1038">
          <cell r="D1038" t="str">
            <v>1596</v>
          </cell>
          <cell r="K1038" t="str">
            <v>ESTUARY</v>
          </cell>
          <cell r="L1038" t="str">
            <v>3M</v>
          </cell>
        </row>
        <row r="1039">
          <cell r="D1039" t="str">
            <v>1535</v>
          </cell>
          <cell r="K1039" t="str">
            <v>ESTUARY</v>
          </cell>
          <cell r="L1039" t="str">
            <v>3M</v>
          </cell>
        </row>
        <row r="1040">
          <cell r="D1040" t="str">
            <v>3487</v>
          </cell>
          <cell r="K1040" t="str">
            <v>STREAM</v>
          </cell>
          <cell r="L1040" t="str">
            <v>3F</v>
          </cell>
        </row>
        <row r="1041">
          <cell r="D1041" t="str">
            <v>2341</v>
          </cell>
          <cell r="K1041" t="str">
            <v>STREAM</v>
          </cell>
          <cell r="L1041" t="str">
            <v>3F</v>
          </cell>
        </row>
        <row r="1042">
          <cell r="D1042" t="str">
            <v>1097</v>
          </cell>
          <cell r="K1042" t="str">
            <v>STREAM</v>
          </cell>
          <cell r="L1042" t="str">
            <v>3F</v>
          </cell>
        </row>
        <row r="1043">
          <cell r="D1043" t="str">
            <v>3488</v>
          </cell>
          <cell r="K1043" t="str">
            <v>STREAM</v>
          </cell>
          <cell r="L1043" t="str">
            <v>3F</v>
          </cell>
        </row>
        <row r="1044">
          <cell r="D1044" t="str">
            <v>1441</v>
          </cell>
          <cell r="K1044" t="str">
            <v>STREAM</v>
          </cell>
          <cell r="L1044" t="str">
            <v>3F</v>
          </cell>
        </row>
        <row r="1045">
          <cell r="D1045" t="str">
            <v>3000C</v>
          </cell>
          <cell r="K1045" t="str">
            <v>LAKE</v>
          </cell>
          <cell r="L1045" t="str">
            <v>3F</v>
          </cell>
        </row>
        <row r="1046">
          <cell r="D1046" t="str">
            <v>3000A</v>
          </cell>
          <cell r="K1046" t="str">
            <v>LAKE</v>
          </cell>
          <cell r="L1046" t="str">
            <v>3F</v>
          </cell>
        </row>
        <row r="1047">
          <cell r="D1047" t="str">
            <v>1374</v>
          </cell>
          <cell r="K1047" t="str">
            <v>STREAM</v>
          </cell>
          <cell r="L1047" t="str">
            <v>3F</v>
          </cell>
        </row>
        <row r="1048">
          <cell r="D1048" t="str">
            <v>1375</v>
          </cell>
          <cell r="K1048" t="str">
            <v>STREAM</v>
          </cell>
          <cell r="L1048" t="str">
            <v>3F</v>
          </cell>
        </row>
        <row r="1049">
          <cell r="D1049" t="str">
            <v>3000</v>
          </cell>
          <cell r="K1049" t="str">
            <v>LAKE</v>
          </cell>
          <cell r="L1049" t="str">
            <v>3F</v>
          </cell>
        </row>
        <row r="1050">
          <cell r="D1050" t="str">
            <v>1387</v>
          </cell>
          <cell r="K1050" t="str">
            <v>STREAM</v>
          </cell>
          <cell r="L1050" t="str">
            <v>3F</v>
          </cell>
        </row>
        <row r="1051">
          <cell r="D1051" t="str">
            <v>2875A</v>
          </cell>
          <cell r="K1051" t="str">
            <v>LAKE</v>
          </cell>
          <cell r="L1051" t="str">
            <v>3F</v>
          </cell>
        </row>
        <row r="1052">
          <cell r="D1052" t="str">
            <v>2876A</v>
          </cell>
          <cell r="K1052" t="str">
            <v>LAKE</v>
          </cell>
          <cell r="L1052" t="str">
            <v>3F</v>
          </cell>
        </row>
        <row r="1053">
          <cell r="D1053" t="str">
            <v>1384A</v>
          </cell>
          <cell r="K1053" t="str">
            <v>LAKE</v>
          </cell>
          <cell r="L1053" t="str">
            <v>3F</v>
          </cell>
        </row>
        <row r="1054">
          <cell r="D1054" t="str">
            <v>3002K</v>
          </cell>
          <cell r="K1054" t="str">
            <v>LAKE</v>
          </cell>
          <cell r="L1054" t="str">
            <v>3F</v>
          </cell>
        </row>
        <row r="1055">
          <cell r="D1055" t="str">
            <v>1388A</v>
          </cell>
          <cell r="K1055" t="str">
            <v>LAKE</v>
          </cell>
          <cell r="L1055" t="str">
            <v>3F</v>
          </cell>
        </row>
        <row r="1056">
          <cell r="D1056" t="str">
            <v>1761F</v>
          </cell>
          <cell r="K1056" t="str">
            <v>LAKE</v>
          </cell>
          <cell r="L1056" t="str">
            <v>3F</v>
          </cell>
        </row>
        <row r="1057">
          <cell r="D1057" t="str">
            <v>1811</v>
          </cell>
          <cell r="K1057" t="str">
            <v>STREAM</v>
          </cell>
          <cell r="L1057" t="str">
            <v>1</v>
          </cell>
        </row>
        <row r="1058">
          <cell r="D1058" t="str">
            <v>2859</v>
          </cell>
          <cell r="K1058" t="str">
            <v>STREAM</v>
          </cell>
          <cell r="L1058" t="str">
            <v>3F</v>
          </cell>
        </row>
        <row r="1059">
          <cell r="D1059" t="str">
            <v>1717</v>
          </cell>
          <cell r="K1059" t="str">
            <v>STREAM</v>
          </cell>
          <cell r="L1059" t="str">
            <v>3F</v>
          </cell>
        </row>
        <row r="1060">
          <cell r="D1060" t="str">
            <v>1721A</v>
          </cell>
          <cell r="K1060" t="str">
            <v>STREAM</v>
          </cell>
          <cell r="L1060" t="str">
            <v>3F</v>
          </cell>
        </row>
        <row r="1061">
          <cell r="D1061" t="str">
            <v>2806</v>
          </cell>
          <cell r="K1061" t="str">
            <v>STREAM</v>
          </cell>
          <cell r="L1061" t="str">
            <v>3F</v>
          </cell>
        </row>
        <row r="1062">
          <cell r="D1062" t="str">
            <v>2949A</v>
          </cell>
          <cell r="K1062" t="str">
            <v>STREAM</v>
          </cell>
          <cell r="L1062" t="str">
            <v>3F</v>
          </cell>
        </row>
        <row r="1063">
          <cell r="D1063" t="str">
            <v>2807</v>
          </cell>
          <cell r="K1063" t="str">
            <v>STREAM</v>
          </cell>
          <cell r="L1063" t="str">
            <v>3F</v>
          </cell>
        </row>
        <row r="1064">
          <cell r="D1064" t="str">
            <v>2808</v>
          </cell>
          <cell r="K1064" t="str">
            <v>STREAM</v>
          </cell>
          <cell r="L1064" t="str">
            <v>3F</v>
          </cell>
        </row>
        <row r="1065">
          <cell r="D1065" t="str">
            <v>2807A</v>
          </cell>
          <cell r="K1065" t="str">
            <v>LAKE</v>
          </cell>
          <cell r="L1065" t="str">
            <v>3F</v>
          </cell>
        </row>
        <row r="1066">
          <cell r="D1066" t="str">
            <v>2808X</v>
          </cell>
          <cell r="K1066" t="str">
            <v>LAKE</v>
          </cell>
          <cell r="L1066" t="str">
            <v>3F</v>
          </cell>
        </row>
        <row r="1067">
          <cell r="D1067" t="str">
            <v>2831</v>
          </cell>
          <cell r="K1067" t="str">
            <v>STREAM</v>
          </cell>
          <cell r="L1067" t="str">
            <v>3F</v>
          </cell>
        </row>
        <row r="1068">
          <cell r="D1068" t="str">
            <v>1408</v>
          </cell>
          <cell r="K1068" t="str">
            <v>STREAM</v>
          </cell>
          <cell r="L1068" t="str">
            <v>3F</v>
          </cell>
        </row>
        <row r="1069">
          <cell r="D1069" t="str">
            <v>1410</v>
          </cell>
          <cell r="K1069" t="str">
            <v>STREAM</v>
          </cell>
          <cell r="L1069" t="str">
            <v>3F</v>
          </cell>
        </row>
        <row r="1070">
          <cell r="D1070" t="str">
            <v>1401A</v>
          </cell>
          <cell r="K1070" t="str">
            <v>LAKE</v>
          </cell>
          <cell r="L1070" t="str">
            <v>3F</v>
          </cell>
        </row>
        <row r="1071">
          <cell r="D1071" t="str">
            <v>8045F</v>
          </cell>
          <cell r="K1071" t="str">
            <v>COASTAL</v>
          </cell>
          <cell r="L1071" t="str">
            <v>3M</v>
          </cell>
        </row>
        <row r="1072">
          <cell r="D1072" t="str">
            <v>1419</v>
          </cell>
          <cell r="K1072" t="str">
            <v>STREAM</v>
          </cell>
          <cell r="L1072" t="str">
            <v>3F</v>
          </cell>
        </row>
        <row r="1073">
          <cell r="D1073" t="str">
            <v>1418B</v>
          </cell>
          <cell r="K1073" t="str">
            <v>STREAM</v>
          </cell>
          <cell r="L1073" t="str">
            <v>3F</v>
          </cell>
        </row>
        <row r="1074">
          <cell r="D1074" t="str">
            <v>1844</v>
          </cell>
          <cell r="K1074" t="str">
            <v>STREAM</v>
          </cell>
          <cell r="L1074" t="str">
            <v>3F</v>
          </cell>
        </row>
        <row r="1075">
          <cell r="D1075" t="str">
            <v>1842B</v>
          </cell>
          <cell r="K1075" t="str">
            <v>LAKE</v>
          </cell>
          <cell r="L1075" t="str">
            <v>3F</v>
          </cell>
        </row>
        <row r="1076">
          <cell r="D1076" t="str">
            <v>1845</v>
          </cell>
          <cell r="K1076" t="str">
            <v>STREAM</v>
          </cell>
          <cell r="L1076" t="str">
            <v>3F</v>
          </cell>
        </row>
        <row r="1077">
          <cell r="D1077" t="str">
            <v>1846</v>
          </cell>
          <cell r="K1077" t="str">
            <v>STREAM</v>
          </cell>
          <cell r="L1077" t="str">
            <v>3F</v>
          </cell>
        </row>
        <row r="1078">
          <cell r="D1078" t="str">
            <v>1623A</v>
          </cell>
          <cell r="K1078" t="str">
            <v>STREAM</v>
          </cell>
          <cell r="L1078" t="str">
            <v>3F</v>
          </cell>
        </row>
        <row r="1079">
          <cell r="D1079" t="str">
            <v>1889</v>
          </cell>
          <cell r="K1079" t="str">
            <v>STREAM</v>
          </cell>
          <cell r="L1079" t="str">
            <v>1</v>
          </cell>
        </row>
        <row r="1080">
          <cell r="D1080" t="str">
            <v>1890</v>
          </cell>
          <cell r="K1080" t="str">
            <v>STREAM</v>
          </cell>
          <cell r="L1080" t="str">
            <v>1</v>
          </cell>
        </row>
        <row r="1081">
          <cell r="D1081" t="str">
            <v>1892</v>
          </cell>
          <cell r="K1081" t="str">
            <v>STREAM</v>
          </cell>
          <cell r="L1081" t="str">
            <v>1</v>
          </cell>
        </row>
        <row r="1082">
          <cell r="D1082" t="str">
            <v>1933</v>
          </cell>
          <cell r="K1082" t="str">
            <v>STREAM</v>
          </cell>
          <cell r="L1082" t="str">
            <v>3F</v>
          </cell>
        </row>
        <row r="1083">
          <cell r="D1083" t="str">
            <v>1934</v>
          </cell>
          <cell r="K1083" t="str">
            <v>STREAM</v>
          </cell>
          <cell r="L1083" t="str">
            <v>3F</v>
          </cell>
        </row>
        <row r="1084">
          <cell r="D1084" t="str">
            <v>1935</v>
          </cell>
          <cell r="K1084" t="str">
            <v>STREAM</v>
          </cell>
          <cell r="L1084" t="str">
            <v>3F</v>
          </cell>
        </row>
        <row r="1085">
          <cell r="D1085" t="str">
            <v>1969</v>
          </cell>
          <cell r="K1085" t="str">
            <v>STREAM</v>
          </cell>
          <cell r="L1085" t="str">
            <v>3F</v>
          </cell>
        </row>
        <row r="1086">
          <cell r="D1086" t="str">
            <v>1570Z</v>
          </cell>
          <cell r="K1086" t="str">
            <v>STREAM</v>
          </cell>
          <cell r="L1086" t="str">
            <v>3F</v>
          </cell>
        </row>
        <row r="1087">
          <cell r="D1087" t="str">
            <v>1539S</v>
          </cell>
          <cell r="K1087" t="str">
            <v>LAKE</v>
          </cell>
          <cell r="L1087" t="str">
            <v>3F</v>
          </cell>
        </row>
        <row r="1088">
          <cell r="D1088" t="str">
            <v>1501W</v>
          </cell>
          <cell r="K1088" t="str">
            <v>LAKE</v>
          </cell>
          <cell r="L1088" t="str">
            <v>3F</v>
          </cell>
        </row>
        <row r="1089">
          <cell r="D1089" t="str">
            <v>1571</v>
          </cell>
          <cell r="K1089" t="str">
            <v>STREAM</v>
          </cell>
          <cell r="L1089" t="str">
            <v>3F</v>
          </cell>
        </row>
        <row r="1090">
          <cell r="D1090" t="str">
            <v>1521D</v>
          </cell>
          <cell r="K1090" t="str">
            <v>LAKE</v>
          </cell>
          <cell r="L1090" t="str">
            <v>3F</v>
          </cell>
        </row>
        <row r="1091">
          <cell r="D1091" t="str">
            <v>1549X</v>
          </cell>
          <cell r="K1091" t="str">
            <v>LAKE</v>
          </cell>
          <cell r="L1091" t="str">
            <v>3F</v>
          </cell>
        </row>
        <row r="1092">
          <cell r="D1092" t="str">
            <v>1497A</v>
          </cell>
          <cell r="K1092" t="str">
            <v>LAKE</v>
          </cell>
          <cell r="L1092" t="str">
            <v>3F</v>
          </cell>
        </row>
        <row r="1093">
          <cell r="D1093" t="str">
            <v>1553</v>
          </cell>
          <cell r="K1093" t="str">
            <v>LAKE</v>
          </cell>
          <cell r="L1093" t="str">
            <v>3F</v>
          </cell>
        </row>
        <row r="1094">
          <cell r="D1094" t="str">
            <v>1532B</v>
          </cell>
          <cell r="K1094" t="str">
            <v>LAKE</v>
          </cell>
          <cell r="L1094" t="str">
            <v>3F</v>
          </cell>
        </row>
        <row r="1095">
          <cell r="D1095" t="str">
            <v>1560</v>
          </cell>
          <cell r="K1095" t="str">
            <v>STREAM</v>
          </cell>
          <cell r="L1095" t="str">
            <v>3F</v>
          </cell>
        </row>
        <row r="1096">
          <cell r="D1096" t="str">
            <v>3170Z1</v>
          </cell>
          <cell r="K1096" t="str">
            <v>LAKE</v>
          </cell>
          <cell r="L1096" t="str">
            <v>3F</v>
          </cell>
        </row>
        <row r="1097">
          <cell r="D1097" t="str">
            <v>2872A</v>
          </cell>
          <cell r="K1097" t="str">
            <v>LAKE</v>
          </cell>
          <cell r="L1097" t="str">
            <v>3F</v>
          </cell>
        </row>
        <row r="1098">
          <cell r="D1098" t="str">
            <v>2872B</v>
          </cell>
          <cell r="K1098" t="str">
            <v>LAKE</v>
          </cell>
          <cell r="L1098" t="str">
            <v>3F</v>
          </cell>
        </row>
        <row r="1099">
          <cell r="D1099" t="str">
            <v>2872C</v>
          </cell>
          <cell r="K1099" t="str">
            <v>LAKE</v>
          </cell>
          <cell r="L1099" t="str">
            <v>3F</v>
          </cell>
        </row>
        <row r="1100">
          <cell r="D1100" t="str">
            <v>3201E</v>
          </cell>
          <cell r="K1100" t="str">
            <v>STREAM</v>
          </cell>
          <cell r="L1100" t="str">
            <v>3F</v>
          </cell>
        </row>
        <row r="1101">
          <cell r="D1101" t="str">
            <v>3201J</v>
          </cell>
          <cell r="K1101" t="str">
            <v>STREAM</v>
          </cell>
          <cell r="L1101" t="str">
            <v>3F</v>
          </cell>
        </row>
        <row r="1102">
          <cell r="D1102" t="str">
            <v>3201L</v>
          </cell>
          <cell r="K1102" t="str">
            <v>STREAM</v>
          </cell>
          <cell r="L1102" t="str">
            <v>3F</v>
          </cell>
        </row>
        <row r="1103">
          <cell r="D1103" t="str">
            <v>3201G</v>
          </cell>
          <cell r="K1103" t="str">
            <v>STREAM</v>
          </cell>
          <cell r="L1103" t="str">
            <v>3F</v>
          </cell>
        </row>
        <row r="1104">
          <cell r="D1104" t="str">
            <v>2740C1</v>
          </cell>
          <cell r="K1104" t="str">
            <v>LAKE</v>
          </cell>
          <cell r="L1104" t="str">
            <v>3F</v>
          </cell>
        </row>
        <row r="1105">
          <cell r="D1105" t="str">
            <v>2273</v>
          </cell>
          <cell r="K1105" t="str">
            <v>STREAM</v>
          </cell>
          <cell r="L1105" t="str">
            <v>3F</v>
          </cell>
        </row>
        <row r="1106">
          <cell r="D1106" t="str">
            <v>1169</v>
          </cell>
          <cell r="K1106" t="str">
            <v>STREAM</v>
          </cell>
          <cell r="L1106" t="str">
            <v>3F</v>
          </cell>
        </row>
        <row r="1107">
          <cell r="D1107" t="str">
            <v>3310Z</v>
          </cell>
          <cell r="K1107" t="str">
            <v>SPRING</v>
          </cell>
          <cell r="L1107" t="str">
            <v>3F</v>
          </cell>
        </row>
        <row r="1108">
          <cell r="D1108" t="str">
            <v>1034B</v>
          </cell>
          <cell r="K1108" t="str">
            <v>STREAM</v>
          </cell>
          <cell r="L1108" t="str">
            <v>3F</v>
          </cell>
        </row>
        <row r="1109">
          <cell r="D1109" t="str">
            <v>2396</v>
          </cell>
          <cell r="K1109" t="str">
            <v>STREAM</v>
          </cell>
          <cell r="L1109" t="str">
            <v>3F</v>
          </cell>
        </row>
        <row r="1110">
          <cell r="D1110" t="str">
            <v>798</v>
          </cell>
          <cell r="K1110" t="str">
            <v>STREAM</v>
          </cell>
          <cell r="L1110" t="str">
            <v>3F</v>
          </cell>
        </row>
        <row r="1111">
          <cell r="D1111" t="str">
            <v>802</v>
          </cell>
          <cell r="K1111" t="str">
            <v>STREAM</v>
          </cell>
          <cell r="L1111" t="str">
            <v>3F</v>
          </cell>
        </row>
        <row r="1112">
          <cell r="D1112" t="str">
            <v>799</v>
          </cell>
          <cell r="K1112" t="str">
            <v>STREAM</v>
          </cell>
          <cell r="L1112" t="str">
            <v>3F</v>
          </cell>
        </row>
        <row r="1113">
          <cell r="D1113" t="str">
            <v>1045</v>
          </cell>
          <cell r="K1113" t="str">
            <v>STREAM</v>
          </cell>
          <cell r="L1113" t="str">
            <v>3F</v>
          </cell>
        </row>
        <row r="1114">
          <cell r="D1114" t="str">
            <v>1046</v>
          </cell>
          <cell r="K1114" t="str">
            <v>STREAM</v>
          </cell>
          <cell r="L1114" t="str">
            <v>3F</v>
          </cell>
        </row>
        <row r="1115">
          <cell r="D1115" t="str">
            <v>2265C</v>
          </cell>
          <cell r="K1115" t="str">
            <v>STREAM</v>
          </cell>
          <cell r="L1115" t="str">
            <v>3F</v>
          </cell>
        </row>
        <row r="1116">
          <cell r="D1116" t="str">
            <v>1047</v>
          </cell>
          <cell r="K1116" t="str">
            <v>STREAM</v>
          </cell>
          <cell r="L1116" t="str">
            <v>3F</v>
          </cell>
        </row>
        <row r="1117">
          <cell r="D1117" t="str">
            <v>3583</v>
          </cell>
          <cell r="K1117" t="str">
            <v>STREAM</v>
          </cell>
          <cell r="L1117" t="str">
            <v>3F</v>
          </cell>
        </row>
        <row r="1118">
          <cell r="D1118" t="str">
            <v>2467</v>
          </cell>
          <cell r="K1118" t="str">
            <v>STREAM</v>
          </cell>
          <cell r="L1118" t="str">
            <v>3F</v>
          </cell>
        </row>
        <row r="1119">
          <cell r="D1119" t="str">
            <v>1239</v>
          </cell>
          <cell r="K1119" t="str">
            <v>ESTUARY</v>
          </cell>
          <cell r="L1119" t="str">
            <v>2</v>
          </cell>
        </row>
        <row r="1120">
          <cell r="D1120" t="str">
            <v>1146Z</v>
          </cell>
          <cell r="K1120" t="str">
            <v>SPRING</v>
          </cell>
          <cell r="L1120" t="str">
            <v>3M</v>
          </cell>
        </row>
        <row r="1121">
          <cell r="D1121" t="str">
            <v>3587</v>
          </cell>
          <cell r="K1121" t="str">
            <v>STREAM</v>
          </cell>
          <cell r="L1121" t="str">
            <v>3F</v>
          </cell>
        </row>
        <row r="1122">
          <cell r="D1122" t="str">
            <v>3422T</v>
          </cell>
          <cell r="K1122" t="str">
            <v>SPRING</v>
          </cell>
          <cell r="L1122" t="str">
            <v>3F</v>
          </cell>
        </row>
        <row r="1123">
          <cell r="D1123" t="str">
            <v>1819</v>
          </cell>
          <cell r="K1123" t="str">
            <v>STREAM</v>
          </cell>
          <cell r="L1123" t="str">
            <v>3F</v>
          </cell>
        </row>
        <row r="1124">
          <cell r="D1124" t="str">
            <v>1813H</v>
          </cell>
          <cell r="K1124" t="str">
            <v>LAKE</v>
          </cell>
          <cell r="L1124" t="str">
            <v>3F</v>
          </cell>
        </row>
        <row r="1125">
          <cell r="D1125" t="str">
            <v>1820</v>
          </cell>
          <cell r="K1125" t="str">
            <v>STREAM</v>
          </cell>
          <cell r="L1125" t="str">
            <v>3F</v>
          </cell>
        </row>
        <row r="1126">
          <cell r="D1126" t="str">
            <v>2929A</v>
          </cell>
          <cell r="K1126" t="str">
            <v>STREAM</v>
          </cell>
          <cell r="L1126" t="str">
            <v>3F</v>
          </cell>
        </row>
        <row r="1127">
          <cell r="D1127" t="str">
            <v>996</v>
          </cell>
          <cell r="K1127" t="str">
            <v>STREAM</v>
          </cell>
          <cell r="L1127" t="str">
            <v>3F</v>
          </cell>
        </row>
        <row r="1128">
          <cell r="D1128" t="str">
            <v>2246</v>
          </cell>
          <cell r="K1128" t="str">
            <v>STREAM</v>
          </cell>
          <cell r="L1128" t="str">
            <v>3F</v>
          </cell>
        </row>
        <row r="1129">
          <cell r="D1129" t="str">
            <v>2248</v>
          </cell>
          <cell r="K1129" t="str">
            <v>STREAM</v>
          </cell>
          <cell r="L1129" t="str">
            <v>3F</v>
          </cell>
        </row>
        <row r="1130">
          <cell r="D1130" t="str">
            <v>2587B</v>
          </cell>
          <cell r="K1130" t="str">
            <v>LAKE</v>
          </cell>
          <cell r="L1130" t="str">
            <v>3F</v>
          </cell>
        </row>
        <row r="1131">
          <cell r="D1131" t="str">
            <v>346</v>
          </cell>
          <cell r="K1131" t="str">
            <v>STREAM</v>
          </cell>
          <cell r="L1131" t="str">
            <v>3F</v>
          </cell>
        </row>
        <row r="1132">
          <cell r="D1132" t="str">
            <v>898</v>
          </cell>
          <cell r="K1132" t="str">
            <v>STREAM</v>
          </cell>
          <cell r="L1132" t="str">
            <v>3F</v>
          </cell>
        </row>
        <row r="1133">
          <cell r="D1133" t="str">
            <v>1507</v>
          </cell>
          <cell r="K1133" t="str">
            <v>STREAM</v>
          </cell>
          <cell r="L1133" t="str">
            <v>3F</v>
          </cell>
        </row>
        <row r="1134">
          <cell r="D1134" t="str">
            <v>807</v>
          </cell>
          <cell r="K1134" t="str">
            <v>STREAM</v>
          </cell>
          <cell r="L1134" t="str">
            <v>3F</v>
          </cell>
        </row>
        <row r="1135">
          <cell r="D1135" t="str">
            <v>878A</v>
          </cell>
          <cell r="K1135" t="str">
            <v>LAKE</v>
          </cell>
          <cell r="L1135" t="str">
            <v>3F</v>
          </cell>
        </row>
        <row r="1136">
          <cell r="D1136" t="str">
            <v>960</v>
          </cell>
          <cell r="K1136" t="str">
            <v>STREAM</v>
          </cell>
          <cell r="L1136" t="str">
            <v>3F</v>
          </cell>
        </row>
        <row r="1137">
          <cell r="D1137" t="str">
            <v>2364</v>
          </cell>
          <cell r="K1137" t="str">
            <v>STREAM</v>
          </cell>
          <cell r="L1137" t="str">
            <v>3F</v>
          </cell>
        </row>
        <row r="1138">
          <cell r="D1138" t="str">
            <v>1124</v>
          </cell>
          <cell r="K1138" t="str">
            <v>STREAM</v>
          </cell>
          <cell r="L1138" t="str">
            <v>3F</v>
          </cell>
        </row>
        <row r="1139">
          <cell r="D1139" t="str">
            <v>3508</v>
          </cell>
          <cell r="K1139" t="str">
            <v>STREAM</v>
          </cell>
          <cell r="L1139" t="str">
            <v>3F</v>
          </cell>
        </row>
        <row r="1140">
          <cell r="D1140" t="str">
            <v>1109</v>
          </cell>
          <cell r="K1140" t="str">
            <v>STREAM</v>
          </cell>
          <cell r="L1140" t="str">
            <v>3F</v>
          </cell>
        </row>
        <row r="1141">
          <cell r="D1141" t="str">
            <v>3509</v>
          </cell>
          <cell r="K1141" t="str">
            <v>STREAM</v>
          </cell>
          <cell r="L1141" t="str">
            <v>3F</v>
          </cell>
        </row>
        <row r="1142">
          <cell r="D1142" t="str">
            <v>2365</v>
          </cell>
          <cell r="K1142" t="str">
            <v>STREAM</v>
          </cell>
          <cell r="L1142" t="str">
            <v>3F</v>
          </cell>
        </row>
        <row r="1143">
          <cell r="D1143" t="str">
            <v>2366</v>
          </cell>
          <cell r="K1143" t="str">
            <v>STREAM</v>
          </cell>
          <cell r="L1143" t="str">
            <v>3F</v>
          </cell>
        </row>
        <row r="1144">
          <cell r="D1144" t="str">
            <v>1126</v>
          </cell>
          <cell r="K1144" t="str">
            <v>STREAM</v>
          </cell>
          <cell r="L1144" t="str">
            <v>3F</v>
          </cell>
        </row>
        <row r="1145">
          <cell r="D1145" t="str">
            <v>2697</v>
          </cell>
          <cell r="K1145" t="str">
            <v>STREAM</v>
          </cell>
          <cell r="L1145" t="str">
            <v>3F</v>
          </cell>
        </row>
        <row r="1146">
          <cell r="D1146" t="str">
            <v>2543D</v>
          </cell>
          <cell r="K1146" t="str">
            <v>LAKE</v>
          </cell>
          <cell r="L1146" t="str">
            <v>3F</v>
          </cell>
        </row>
        <row r="1147">
          <cell r="D1147" t="str">
            <v>2576</v>
          </cell>
          <cell r="K1147" t="str">
            <v>STREAM</v>
          </cell>
          <cell r="L1147" t="str">
            <v>3F</v>
          </cell>
        </row>
        <row r="1148">
          <cell r="D1148" t="str">
            <v>2796</v>
          </cell>
          <cell r="K1148" t="str">
            <v>STREAM</v>
          </cell>
          <cell r="L1148" t="str">
            <v>3F</v>
          </cell>
        </row>
        <row r="1149">
          <cell r="D1149" t="str">
            <v>3002</v>
          </cell>
          <cell r="K1149" t="str">
            <v>LAKE</v>
          </cell>
          <cell r="L1149" t="str">
            <v>3F</v>
          </cell>
        </row>
        <row r="1150">
          <cell r="D1150" t="str">
            <v>3002D</v>
          </cell>
          <cell r="K1150" t="str">
            <v>LAKE</v>
          </cell>
          <cell r="L1150" t="str">
            <v>3F</v>
          </cell>
        </row>
        <row r="1151">
          <cell r="D1151" t="str">
            <v>3002C</v>
          </cell>
          <cell r="K1151" t="str">
            <v>LAKE</v>
          </cell>
          <cell r="L1151" t="str">
            <v>3F</v>
          </cell>
        </row>
        <row r="1152">
          <cell r="D1152" t="str">
            <v>3004C</v>
          </cell>
          <cell r="K1152" t="str">
            <v>LAKE</v>
          </cell>
          <cell r="L1152" t="str">
            <v>3F</v>
          </cell>
        </row>
        <row r="1153">
          <cell r="D1153" t="str">
            <v>1516C</v>
          </cell>
          <cell r="K1153" t="str">
            <v>LAKE</v>
          </cell>
          <cell r="L1153" t="str">
            <v>3F</v>
          </cell>
        </row>
        <row r="1154">
          <cell r="D1154" t="str">
            <v>1513Z</v>
          </cell>
          <cell r="K1154" t="str">
            <v>LAKE</v>
          </cell>
          <cell r="L1154" t="str">
            <v>3F</v>
          </cell>
        </row>
        <row r="1155">
          <cell r="D1155" t="str">
            <v>2528D</v>
          </cell>
          <cell r="K1155" t="str">
            <v>LAKE</v>
          </cell>
          <cell r="L1155" t="str">
            <v>3F</v>
          </cell>
        </row>
        <row r="1156">
          <cell r="D1156" t="str">
            <v>2528E</v>
          </cell>
          <cell r="K1156" t="str">
            <v>LAKE</v>
          </cell>
          <cell r="L1156" t="str">
            <v>3F</v>
          </cell>
        </row>
        <row r="1157">
          <cell r="D1157" t="str">
            <v>2541A</v>
          </cell>
          <cell r="K1157" t="str">
            <v>STREAM</v>
          </cell>
          <cell r="L1157" t="str">
            <v>3F</v>
          </cell>
        </row>
        <row r="1158">
          <cell r="D1158" t="str">
            <v>3605X</v>
          </cell>
          <cell r="K1158" t="str">
            <v>SPRING</v>
          </cell>
          <cell r="L1158" t="str">
            <v>3F</v>
          </cell>
        </row>
        <row r="1159">
          <cell r="D1159" t="str">
            <v>3594</v>
          </cell>
          <cell r="K1159" t="str">
            <v>STREAM</v>
          </cell>
          <cell r="L1159" t="str">
            <v>3F</v>
          </cell>
        </row>
        <row r="1160">
          <cell r="D1160" t="str">
            <v>3668</v>
          </cell>
          <cell r="K1160" t="str">
            <v>STREAM</v>
          </cell>
          <cell r="L1160" t="str">
            <v>3F</v>
          </cell>
        </row>
        <row r="1161">
          <cell r="D1161" t="str">
            <v>3669</v>
          </cell>
          <cell r="K1161" t="str">
            <v>STREAM</v>
          </cell>
          <cell r="L1161" t="str">
            <v>3F</v>
          </cell>
        </row>
        <row r="1162">
          <cell r="D1162" t="str">
            <v>2509B</v>
          </cell>
          <cell r="K1162" t="str">
            <v>LAKE</v>
          </cell>
          <cell r="L1162" t="str">
            <v>3F</v>
          </cell>
        </row>
        <row r="1163">
          <cell r="D1163" t="str">
            <v>2404</v>
          </cell>
          <cell r="K1163" t="str">
            <v>STREAM</v>
          </cell>
          <cell r="L1163" t="str">
            <v>3F</v>
          </cell>
        </row>
        <row r="1164">
          <cell r="D1164" t="str">
            <v>3736</v>
          </cell>
          <cell r="K1164" t="str">
            <v>STREAM</v>
          </cell>
          <cell r="L1164" t="str">
            <v>3F</v>
          </cell>
        </row>
        <row r="1165">
          <cell r="D1165" t="str">
            <v>1363</v>
          </cell>
          <cell r="K1165" t="str">
            <v>STREAM</v>
          </cell>
          <cell r="L1165" t="str">
            <v>3F</v>
          </cell>
        </row>
        <row r="1166">
          <cell r="D1166" t="str">
            <v>3422W</v>
          </cell>
          <cell r="K1166" t="str">
            <v>SPRING</v>
          </cell>
          <cell r="L1166" t="str">
            <v>3F</v>
          </cell>
        </row>
        <row r="1167">
          <cell r="D1167" t="str">
            <v>3545</v>
          </cell>
          <cell r="K1167" t="str">
            <v>STREAM</v>
          </cell>
          <cell r="L1167" t="str">
            <v>3F</v>
          </cell>
        </row>
        <row r="1168">
          <cell r="D1168" t="str">
            <v>2014</v>
          </cell>
          <cell r="K1168" t="str">
            <v>STREAM</v>
          </cell>
          <cell r="L1168" t="str">
            <v>3F</v>
          </cell>
        </row>
        <row r="1169">
          <cell r="D1169" t="str">
            <v>1991B</v>
          </cell>
          <cell r="K1169" t="str">
            <v>ESTUARY</v>
          </cell>
          <cell r="L1169" t="str">
            <v>2</v>
          </cell>
        </row>
        <row r="1170">
          <cell r="D1170" t="str">
            <v>1661B</v>
          </cell>
          <cell r="K1170" t="str">
            <v>ESTUARY</v>
          </cell>
          <cell r="L1170" t="str">
            <v>3M</v>
          </cell>
        </row>
        <row r="1171">
          <cell r="D1171" t="str">
            <v>1661G</v>
          </cell>
          <cell r="K1171" t="str">
            <v>ESTUARY</v>
          </cell>
          <cell r="L1171" t="str">
            <v>2</v>
          </cell>
        </row>
        <row r="1172">
          <cell r="D1172" t="str">
            <v>2787</v>
          </cell>
          <cell r="K1172" t="str">
            <v>STREAM</v>
          </cell>
          <cell r="L1172" t="str">
            <v>3F</v>
          </cell>
        </row>
        <row r="1173">
          <cell r="D1173" t="str">
            <v>2930C</v>
          </cell>
          <cell r="K1173" t="str">
            <v>STREAM</v>
          </cell>
          <cell r="L1173" t="str">
            <v>3F</v>
          </cell>
        </row>
        <row r="1174">
          <cell r="D1174" t="str">
            <v>1368</v>
          </cell>
          <cell r="K1174" t="str">
            <v>STREAM</v>
          </cell>
          <cell r="L1174" t="str">
            <v>3F</v>
          </cell>
        </row>
        <row r="1175">
          <cell r="D1175" t="str">
            <v>2839B</v>
          </cell>
          <cell r="K1175" t="str">
            <v>LAKE</v>
          </cell>
          <cell r="L1175" t="str">
            <v>3F</v>
          </cell>
        </row>
        <row r="1176">
          <cell r="D1176" t="str">
            <v>1382C</v>
          </cell>
          <cell r="K1176" t="str">
            <v>LAKE</v>
          </cell>
          <cell r="L1176" t="str">
            <v>3F</v>
          </cell>
        </row>
        <row r="1177">
          <cell r="D1177" t="str">
            <v>2873</v>
          </cell>
          <cell r="K1177" t="str">
            <v>STREAM</v>
          </cell>
          <cell r="L1177" t="str">
            <v>3F</v>
          </cell>
        </row>
        <row r="1178">
          <cell r="D1178" t="str">
            <v>3002H</v>
          </cell>
          <cell r="K1178" t="str">
            <v>LAKE</v>
          </cell>
          <cell r="L1178" t="str">
            <v>3F</v>
          </cell>
        </row>
        <row r="1179">
          <cell r="D1179" t="str">
            <v>1561</v>
          </cell>
          <cell r="K1179" t="str">
            <v>STREAM</v>
          </cell>
          <cell r="L1179" t="str">
            <v>3F</v>
          </cell>
        </row>
        <row r="1180">
          <cell r="D1180" t="str">
            <v>1539Z</v>
          </cell>
          <cell r="K1180" t="str">
            <v>LAKE</v>
          </cell>
          <cell r="L1180" t="str">
            <v>3F</v>
          </cell>
        </row>
        <row r="1181">
          <cell r="D1181" t="str">
            <v>1938B</v>
          </cell>
          <cell r="K1181" t="str">
            <v>STREAM</v>
          </cell>
          <cell r="L1181" t="str">
            <v>3F</v>
          </cell>
        </row>
        <row r="1182">
          <cell r="D1182" t="str">
            <v>3278E</v>
          </cell>
          <cell r="K1182" t="str">
            <v>STREAM</v>
          </cell>
          <cell r="L1182" t="str">
            <v>3F</v>
          </cell>
        </row>
        <row r="1183">
          <cell r="D1183" t="str">
            <v>1938D</v>
          </cell>
          <cell r="K1183" t="str">
            <v>LAKE</v>
          </cell>
          <cell r="L1183" t="str">
            <v>3F</v>
          </cell>
        </row>
        <row r="1184">
          <cell r="D1184" t="str">
            <v>3201C</v>
          </cell>
          <cell r="K1184" t="str">
            <v>LAKE</v>
          </cell>
          <cell r="L1184" t="str">
            <v>3F</v>
          </cell>
        </row>
        <row r="1185">
          <cell r="D1185" t="str">
            <v>3235G</v>
          </cell>
          <cell r="K1185" t="str">
            <v>STREAM</v>
          </cell>
          <cell r="L1185" t="str">
            <v>3F</v>
          </cell>
        </row>
        <row r="1186">
          <cell r="D1186" t="str">
            <v>3235B2</v>
          </cell>
          <cell r="K1186" t="str">
            <v>STREAM</v>
          </cell>
          <cell r="L1186" t="str">
            <v>3F</v>
          </cell>
        </row>
        <row r="1187">
          <cell r="D1187" t="str">
            <v>3235M</v>
          </cell>
          <cell r="K1187" t="str">
            <v>STREAM</v>
          </cell>
          <cell r="L1187" t="str">
            <v>3F</v>
          </cell>
        </row>
        <row r="1188">
          <cell r="D1188" t="str">
            <v>3235J</v>
          </cell>
          <cell r="K1188" t="str">
            <v>STREAM</v>
          </cell>
          <cell r="L1188" t="str">
            <v>3F</v>
          </cell>
        </row>
        <row r="1189">
          <cell r="D1189" t="str">
            <v>3235L</v>
          </cell>
          <cell r="K1189" t="str">
            <v>STREAM</v>
          </cell>
          <cell r="L1189" t="str">
            <v>3F</v>
          </cell>
        </row>
        <row r="1190">
          <cell r="D1190" t="str">
            <v>3259W</v>
          </cell>
          <cell r="K1190" t="str">
            <v>LAKE</v>
          </cell>
          <cell r="L1190" t="str">
            <v>3F</v>
          </cell>
        </row>
        <row r="1191">
          <cell r="D1191" t="str">
            <v>3278L</v>
          </cell>
          <cell r="K1191" t="str">
            <v>STREAM</v>
          </cell>
          <cell r="L1191" t="str">
            <v>3F</v>
          </cell>
        </row>
        <row r="1192">
          <cell r="D1192" t="str">
            <v>3278W</v>
          </cell>
          <cell r="K1192" t="str">
            <v>STREAM</v>
          </cell>
          <cell r="L1192" t="str">
            <v>3F</v>
          </cell>
        </row>
        <row r="1193">
          <cell r="D1193" t="str">
            <v>8076</v>
          </cell>
          <cell r="K1193" t="str">
            <v>COASTAL</v>
          </cell>
          <cell r="L1193" t="str">
            <v>3M</v>
          </cell>
        </row>
        <row r="1194">
          <cell r="D1194" t="str">
            <v>6005</v>
          </cell>
          <cell r="K1194" t="str">
            <v>ESTUARY</v>
          </cell>
          <cell r="L1194" t="str">
            <v>3M</v>
          </cell>
        </row>
        <row r="1195">
          <cell r="D1195" t="str">
            <v>6005B</v>
          </cell>
          <cell r="K1195" t="str">
            <v>ESTUARY</v>
          </cell>
          <cell r="L1195" t="str">
            <v>3M</v>
          </cell>
        </row>
        <row r="1196">
          <cell r="D1196" t="str">
            <v>8074</v>
          </cell>
          <cell r="K1196" t="str">
            <v>COASTAL</v>
          </cell>
          <cell r="L1196" t="str">
            <v>3M</v>
          </cell>
        </row>
        <row r="1197">
          <cell r="D1197" t="str">
            <v>1315</v>
          </cell>
          <cell r="K1197" t="str">
            <v>STREAM</v>
          </cell>
          <cell r="L1197" t="str">
            <v>3F</v>
          </cell>
        </row>
        <row r="1198">
          <cell r="D1198" t="str">
            <v>3731</v>
          </cell>
          <cell r="K1198" t="str">
            <v>STREAM</v>
          </cell>
          <cell r="L1198" t="str">
            <v>3F</v>
          </cell>
        </row>
        <row r="1199">
          <cell r="D1199" t="str">
            <v>1628A</v>
          </cell>
          <cell r="K1199" t="str">
            <v>ESTUARY</v>
          </cell>
          <cell r="L1199" t="str">
            <v>3M</v>
          </cell>
        </row>
        <row r="1200">
          <cell r="D1200" t="str">
            <v>1265A</v>
          </cell>
          <cell r="K1200" t="str">
            <v>ESTUARY</v>
          </cell>
          <cell r="L1200" t="str">
            <v>3M</v>
          </cell>
        </row>
        <row r="1201">
          <cell r="D1201" t="str">
            <v>1536E</v>
          </cell>
          <cell r="K1201" t="str">
            <v>ESTUARY</v>
          </cell>
          <cell r="L1201" t="str">
            <v>3M</v>
          </cell>
        </row>
        <row r="1202">
          <cell r="D1202" t="str">
            <v>2772B</v>
          </cell>
          <cell r="K1202" t="str">
            <v>STREAM</v>
          </cell>
          <cell r="L1202" t="str">
            <v>3F</v>
          </cell>
        </row>
        <row r="1203">
          <cell r="D1203" t="str">
            <v>1522B</v>
          </cell>
          <cell r="K1203" t="str">
            <v>LAKE</v>
          </cell>
          <cell r="L1203" t="str">
            <v>3F</v>
          </cell>
        </row>
        <row r="1204">
          <cell r="D1204" t="str">
            <v>1531</v>
          </cell>
          <cell r="K1204" t="str">
            <v>STREAM</v>
          </cell>
          <cell r="L1204" t="str">
            <v>3F</v>
          </cell>
        </row>
        <row r="1205">
          <cell r="D1205" t="str">
            <v>1516Z</v>
          </cell>
          <cell r="K1205" t="str">
            <v>LAKE</v>
          </cell>
          <cell r="L1205" t="str">
            <v>3F</v>
          </cell>
        </row>
        <row r="1206">
          <cell r="D1206" t="str">
            <v>1521I</v>
          </cell>
          <cell r="K1206" t="str">
            <v>LAKE</v>
          </cell>
          <cell r="L1206" t="str">
            <v>3F</v>
          </cell>
        </row>
        <row r="1207">
          <cell r="D1207" t="str">
            <v>1498D</v>
          </cell>
          <cell r="K1207" t="str">
            <v>LAKE</v>
          </cell>
          <cell r="L1207" t="str">
            <v>3F</v>
          </cell>
        </row>
        <row r="1208">
          <cell r="D1208" t="str">
            <v>1533</v>
          </cell>
          <cell r="K1208" t="str">
            <v>STREAM</v>
          </cell>
          <cell r="L1208" t="str">
            <v>3F</v>
          </cell>
        </row>
        <row r="1209">
          <cell r="D1209" t="str">
            <v>1532</v>
          </cell>
          <cell r="K1209" t="str">
            <v>STREAM</v>
          </cell>
          <cell r="L1209" t="str">
            <v>3F</v>
          </cell>
        </row>
        <row r="1210">
          <cell r="D1210" t="str">
            <v>1516D</v>
          </cell>
          <cell r="K1210" t="str">
            <v>LAKE</v>
          </cell>
          <cell r="L1210" t="str">
            <v>3F</v>
          </cell>
        </row>
        <row r="1211">
          <cell r="D1211" t="str">
            <v>1521K</v>
          </cell>
          <cell r="K1211" t="str">
            <v>LAKE</v>
          </cell>
          <cell r="L1211" t="str">
            <v>3F</v>
          </cell>
        </row>
        <row r="1212">
          <cell r="D1212" t="str">
            <v>1590Z</v>
          </cell>
          <cell r="K1212" t="str">
            <v>LAKE</v>
          </cell>
          <cell r="L1212" t="str">
            <v>3F</v>
          </cell>
        </row>
        <row r="1213">
          <cell r="D1213" t="str">
            <v>1598</v>
          </cell>
          <cell r="K1213" t="str">
            <v>STREAM</v>
          </cell>
          <cell r="L1213" t="str">
            <v>3F</v>
          </cell>
        </row>
        <row r="1214">
          <cell r="D1214" t="str">
            <v>1597</v>
          </cell>
          <cell r="K1214" t="str">
            <v>STREAM</v>
          </cell>
          <cell r="L1214" t="str">
            <v>3F</v>
          </cell>
        </row>
        <row r="1215">
          <cell r="D1215" t="str">
            <v>1599</v>
          </cell>
          <cell r="K1215" t="str">
            <v>STREAM</v>
          </cell>
          <cell r="L1215" t="str">
            <v>3F</v>
          </cell>
        </row>
        <row r="1216">
          <cell r="D1216" t="str">
            <v>1623M2</v>
          </cell>
          <cell r="K1216" t="str">
            <v>LAKE</v>
          </cell>
          <cell r="L1216" t="str">
            <v>3F</v>
          </cell>
        </row>
        <row r="1217">
          <cell r="D1217" t="str">
            <v>1602</v>
          </cell>
          <cell r="K1217" t="str">
            <v>STREAM</v>
          </cell>
          <cell r="L1217" t="str">
            <v>3F</v>
          </cell>
        </row>
        <row r="1218">
          <cell r="D1218" t="str">
            <v>2531</v>
          </cell>
          <cell r="K1218" t="str">
            <v>STREAM</v>
          </cell>
          <cell r="L1218" t="str">
            <v>3F</v>
          </cell>
        </row>
        <row r="1219">
          <cell r="D1219" t="str">
            <v>2213R</v>
          </cell>
          <cell r="K1219" t="str">
            <v>STREAM</v>
          </cell>
          <cell r="L1219" t="str">
            <v>3F</v>
          </cell>
        </row>
        <row r="1220">
          <cell r="D1220" t="str">
            <v>3734</v>
          </cell>
          <cell r="K1220" t="str">
            <v>STREAM</v>
          </cell>
          <cell r="L1220" t="str">
            <v>3F</v>
          </cell>
        </row>
        <row r="1221">
          <cell r="D1221" t="str">
            <v>1322</v>
          </cell>
          <cell r="K1221" t="str">
            <v>ESTUARY</v>
          </cell>
          <cell r="L1221" t="str">
            <v>2</v>
          </cell>
        </row>
        <row r="1222">
          <cell r="D1222" t="str">
            <v>2997Z</v>
          </cell>
          <cell r="K1222" t="str">
            <v>STREAM</v>
          </cell>
          <cell r="L1222" t="str">
            <v>3F</v>
          </cell>
        </row>
        <row r="1223">
          <cell r="D1223" t="str">
            <v>1313A</v>
          </cell>
          <cell r="K1223" t="str">
            <v>ESTUARY</v>
          </cell>
          <cell r="L1223" t="str">
            <v>2</v>
          </cell>
        </row>
        <row r="1224">
          <cell r="D1224" t="str">
            <v>847</v>
          </cell>
          <cell r="K1224" t="str">
            <v>STREAM</v>
          </cell>
          <cell r="L1224" t="str">
            <v>3F</v>
          </cell>
        </row>
        <row r="1225">
          <cell r="D1225" t="str">
            <v>849</v>
          </cell>
          <cell r="K1225" t="str">
            <v>STREAM</v>
          </cell>
          <cell r="L1225" t="str">
            <v>3F</v>
          </cell>
        </row>
        <row r="1226">
          <cell r="D1226" t="str">
            <v>850</v>
          </cell>
          <cell r="K1226" t="str">
            <v>STREAM</v>
          </cell>
          <cell r="L1226" t="str">
            <v>3F</v>
          </cell>
        </row>
        <row r="1227">
          <cell r="D1227" t="str">
            <v>1868</v>
          </cell>
          <cell r="K1227" t="str">
            <v>ESTUARY</v>
          </cell>
          <cell r="L1227" t="str">
            <v>2</v>
          </cell>
        </row>
        <row r="1228">
          <cell r="D1228" t="str">
            <v>852</v>
          </cell>
          <cell r="K1228" t="str">
            <v>STREAM</v>
          </cell>
          <cell r="L1228" t="str">
            <v>3F</v>
          </cell>
        </row>
        <row r="1229">
          <cell r="D1229" t="str">
            <v>375F</v>
          </cell>
          <cell r="K1229" t="str">
            <v>STREAM</v>
          </cell>
          <cell r="L1229" t="str">
            <v>3F</v>
          </cell>
        </row>
        <row r="1230">
          <cell r="D1230" t="str">
            <v>859</v>
          </cell>
          <cell r="K1230" t="str">
            <v>STREAM</v>
          </cell>
          <cell r="L1230" t="str">
            <v>1</v>
          </cell>
        </row>
        <row r="1231">
          <cell r="D1231" t="str">
            <v>860</v>
          </cell>
          <cell r="K1231" t="str">
            <v>STREAM</v>
          </cell>
          <cell r="L1231" t="str">
            <v>3F</v>
          </cell>
        </row>
        <row r="1232">
          <cell r="D1232" t="str">
            <v>861</v>
          </cell>
          <cell r="K1232" t="str">
            <v>STREAM</v>
          </cell>
          <cell r="L1232" t="str">
            <v>3F</v>
          </cell>
        </row>
        <row r="1233">
          <cell r="D1233" t="str">
            <v>916</v>
          </cell>
          <cell r="K1233" t="str">
            <v>STREAM</v>
          </cell>
          <cell r="L1233" t="str">
            <v>3F</v>
          </cell>
        </row>
        <row r="1234">
          <cell r="D1234" t="str">
            <v>924</v>
          </cell>
          <cell r="K1234" t="str">
            <v>STREAM</v>
          </cell>
          <cell r="L1234" t="str">
            <v>3F</v>
          </cell>
        </row>
        <row r="1235">
          <cell r="D1235" t="str">
            <v>926</v>
          </cell>
          <cell r="K1235" t="str">
            <v>STREAM</v>
          </cell>
          <cell r="L1235" t="str">
            <v>3F</v>
          </cell>
        </row>
        <row r="1236">
          <cell r="D1236" t="str">
            <v>927</v>
          </cell>
          <cell r="K1236" t="str">
            <v>STREAM</v>
          </cell>
          <cell r="L1236" t="str">
            <v>3F</v>
          </cell>
        </row>
        <row r="1237">
          <cell r="D1237" t="str">
            <v>878D</v>
          </cell>
          <cell r="K1237" t="str">
            <v>LAKE</v>
          </cell>
          <cell r="L1237" t="str">
            <v>3F</v>
          </cell>
        </row>
        <row r="1238">
          <cell r="D1238" t="str">
            <v>2336</v>
          </cell>
          <cell r="K1238" t="str">
            <v>STREAM</v>
          </cell>
          <cell r="L1238" t="str">
            <v>3F</v>
          </cell>
        </row>
        <row r="1239">
          <cell r="D1239" t="str">
            <v>1085</v>
          </cell>
          <cell r="K1239" t="str">
            <v>STREAM</v>
          </cell>
          <cell r="L1239" t="str">
            <v>3F</v>
          </cell>
        </row>
        <row r="1240">
          <cell r="D1240" t="str">
            <v>2334</v>
          </cell>
          <cell r="K1240" t="str">
            <v>STREAM</v>
          </cell>
          <cell r="L1240" t="str">
            <v>3F</v>
          </cell>
        </row>
        <row r="1241">
          <cell r="D1241" t="str">
            <v>3485</v>
          </cell>
          <cell r="K1241" t="str">
            <v>STREAM</v>
          </cell>
          <cell r="L1241" t="str">
            <v>3F</v>
          </cell>
        </row>
        <row r="1242">
          <cell r="D1242" t="str">
            <v>1089</v>
          </cell>
          <cell r="K1242" t="str">
            <v>ESTUARY</v>
          </cell>
          <cell r="L1242" t="str">
            <v>2</v>
          </cell>
        </row>
        <row r="1243">
          <cell r="D1243" t="str">
            <v>1022B</v>
          </cell>
          <cell r="K1243" t="str">
            <v>LAKE</v>
          </cell>
          <cell r="L1243" t="str">
            <v>3F</v>
          </cell>
        </row>
        <row r="1244">
          <cell r="D1244" t="str">
            <v>1090</v>
          </cell>
          <cell r="K1244" t="str">
            <v>STREAM</v>
          </cell>
          <cell r="L1244" t="str">
            <v>3F</v>
          </cell>
        </row>
        <row r="1245">
          <cell r="D1245" t="str">
            <v>1147</v>
          </cell>
          <cell r="K1245" t="str">
            <v>STREAM</v>
          </cell>
          <cell r="L1245" t="str">
            <v>3F</v>
          </cell>
        </row>
        <row r="1246">
          <cell r="D1246" t="str">
            <v>2388</v>
          </cell>
          <cell r="K1246" t="str">
            <v>STREAM</v>
          </cell>
          <cell r="L1246" t="str">
            <v>3F</v>
          </cell>
        </row>
        <row r="1247">
          <cell r="D1247" t="str">
            <v>2625D</v>
          </cell>
          <cell r="K1247" t="str">
            <v>LAKE</v>
          </cell>
          <cell r="L1247" t="str">
            <v>3F</v>
          </cell>
        </row>
        <row r="1248">
          <cell r="D1248" t="str">
            <v>2898A</v>
          </cell>
          <cell r="K1248" t="str">
            <v>LAKE</v>
          </cell>
          <cell r="L1248" t="str">
            <v>3F</v>
          </cell>
        </row>
        <row r="1249">
          <cell r="D1249" t="str">
            <v>2898</v>
          </cell>
          <cell r="K1249" t="str">
            <v>STREAM</v>
          </cell>
          <cell r="L1249" t="str">
            <v>3F</v>
          </cell>
        </row>
        <row r="1250">
          <cell r="D1250" t="str">
            <v>2761</v>
          </cell>
          <cell r="K1250" t="str">
            <v>STREAM</v>
          </cell>
          <cell r="L1250" t="str">
            <v>3F</v>
          </cell>
        </row>
        <row r="1251">
          <cell r="D1251" t="str">
            <v>2762</v>
          </cell>
          <cell r="K1251" t="str">
            <v>STREAM</v>
          </cell>
          <cell r="L1251" t="str">
            <v>3F</v>
          </cell>
        </row>
        <row r="1252">
          <cell r="D1252" t="str">
            <v>2893U1</v>
          </cell>
          <cell r="K1252" t="str">
            <v>STREAM</v>
          </cell>
          <cell r="L1252" t="str">
            <v>3F</v>
          </cell>
        </row>
        <row r="1253">
          <cell r="D1253" t="str">
            <v>2931A</v>
          </cell>
          <cell r="K1253" t="str">
            <v>STREAM</v>
          </cell>
          <cell r="L1253" t="str">
            <v>3F</v>
          </cell>
        </row>
        <row r="1254">
          <cell r="D1254" t="str">
            <v>3303G</v>
          </cell>
          <cell r="K1254" t="str">
            <v>ESTUARY</v>
          </cell>
          <cell r="L1254" t="str">
            <v>3M</v>
          </cell>
        </row>
        <row r="1255">
          <cell r="D1255" t="str">
            <v>6011C</v>
          </cell>
          <cell r="K1255" t="str">
            <v>COASTAL</v>
          </cell>
          <cell r="L1255" t="str">
            <v>3M</v>
          </cell>
        </row>
        <row r="1256">
          <cell r="D1256" t="str">
            <v>8075</v>
          </cell>
          <cell r="K1256" t="str">
            <v>COASTAL</v>
          </cell>
          <cell r="L1256" t="str">
            <v>3M</v>
          </cell>
        </row>
        <row r="1257">
          <cell r="D1257" t="str">
            <v>8079</v>
          </cell>
          <cell r="K1257" t="str">
            <v>COASTAL</v>
          </cell>
          <cell r="L1257" t="str">
            <v>3M</v>
          </cell>
        </row>
        <row r="1258">
          <cell r="D1258" t="str">
            <v>8077</v>
          </cell>
          <cell r="K1258" t="str">
            <v>COASTAL</v>
          </cell>
          <cell r="L1258" t="str">
            <v>2</v>
          </cell>
        </row>
        <row r="1259">
          <cell r="D1259" t="str">
            <v>8082</v>
          </cell>
          <cell r="K1259" t="str">
            <v>COASTAL</v>
          </cell>
          <cell r="L1259" t="str">
            <v>3M</v>
          </cell>
        </row>
        <row r="1260">
          <cell r="D1260" t="str">
            <v>8085</v>
          </cell>
          <cell r="K1260" t="str">
            <v>COASTAL</v>
          </cell>
          <cell r="L1260" t="str">
            <v>3M</v>
          </cell>
        </row>
        <row r="1261">
          <cell r="D1261" t="str">
            <v>8087</v>
          </cell>
          <cell r="K1261" t="str">
            <v>COASTAL</v>
          </cell>
          <cell r="L1261" t="str">
            <v>3M</v>
          </cell>
        </row>
        <row r="1262">
          <cell r="D1262" t="str">
            <v>8073</v>
          </cell>
          <cell r="K1262" t="str">
            <v>COASTAL</v>
          </cell>
          <cell r="L1262" t="str">
            <v>3M</v>
          </cell>
        </row>
        <row r="1263">
          <cell r="D1263" t="str">
            <v>8081</v>
          </cell>
          <cell r="K1263" t="str">
            <v>COASTAL</v>
          </cell>
          <cell r="L1263" t="str">
            <v>3M</v>
          </cell>
        </row>
        <row r="1264">
          <cell r="D1264" t="str">
            <v>3240K</v>
          </cell>
          <cell r="K1264" t="str">
            <v>STREAM</v>
          </cell>
          <cell r="L1264" t="str">
            <v>3F</v>
          </cell>
        </row>
        <row r="1265">
          <cell r="D1265" t="str">
            <v>3259B1</v>
          </cell>
          <cell r="K1265" t="str">
            <v>STREAM</v>
          </cell>
          <cell r="L1265" t="str">
            <v>3F</v>
          </cell>
        </row>
        <row r="1266">
          <cell r="D1266" t="str">
            <v>IND02</v>
          </cell>
          <cell r="K1266" t="str">
            <v>NA</v>
          </cell>
          <cell r="L1266" t="str">
            <v>NA</v>
          </cell>
        </row>
        <row r="1267">
          <cell r="D1267" t="str">
            <v>3268H</v>
          </cell>
          <cell r="K1267" t="str">
            <v>STREAM</v>
          </cell>
          <cell r="L1267" t="str">
            <v>3F</v>
          </cell>
        </row>
        <row r="1268">
          <cell r="D1268" t="str">
            <v>STA2</v>
          </cell>
          <cell r="K1268" t="str">
            <v>STREAM</v>
          </cell>
          <cell r="L1268" t="str">
            <v>3F</v>
          </cell>
        </row>
        <row r="1269">
          <cell r="D1269" t="str">
            <v>STA3</v>
          </cell>
          <cell r="K1269" t="str">
            <v>STREAM</v>
          </cell>
          <cell r="L1269" t="str">
            <v>3F</v>
          </cell>
        </row>
        <row r="1270">
          <cell r="D1270" t="str">
            <v>3258H3</v>
          </cell>
          <cell r="K1270" t="str">
            <v>STREAM</v>
          </cell>
          <cell r="L1270" t="str">
            <v>3F</v>
          </cell>
        </row>
        <row r="1271">
          <cell r="D1271" t="str">
            <v>3258EA</v>
          </cell>
          <cell r="K1271" t="str">
            <v>STREAM</v>
          </cell>
          <cell r="L1271" t="str">
            <v>3F</v>
          </cell>
        </row>
        <row r="1272">
          <cell r="D1272" t="str">
            <v>3235H1</v>
          </cell>
          <cell r="K1272" t="str">
            <v>STREAM</v>
          </cell>
          <cell r="L1272" t="str">
            <v>3F</v>
          </cell>
        </row>
        <row r="1273">
          <cell r="D1273" t="str">
            <v>3235D</v>
          </cell>
          <cell r="K1273" t="str">
            <v>STREAM</v>
          </cell>
          <cell r="L1273" t="str">
            <v>3F</v>
          </cell>
        </row>
        <row r="1274">
          <cell r="D1274" t="str">
            <v>1575A</v>
          </cell>
          <cell r="K1274" t="str">
            <v>STREAM</v>
          </cell>
          <cell r="L1274" t="str">
            <v>3F</v>
          </cell>
        </row>
        <row r="1275">
          <cell r="D1275" t="str">
            <v>1662</v>
          </cell>
          <cell r="K1275" t="str">
            <v>ESTUARY</v>
          </cell>
          <cell r="L1275" t="str">
            <v>3M</v>
          </cell>
        </row>
        <row r="1276">
          <cell r="D1276" t="str">
            <v>1731B</v>
          </cell>
          <cell r="K1276" t="str">
            <v>ESTUARY</v>
          </cell>
          <cell r="L1276" t="str">
            <v>3M</v>
          </cell>
        </row>
        <row r="1277">
          <cell r="D1277" t="str">
            <v>1731</v>
          </cell>
          <cell r="K1277" t="str">
            <v>STREAM</v>
          </cell>
          <cell r="L1277" t="str">
            <v>3F</v>
          </cell>
        </row>
        <row r="1278">
          <cell r="D1278" t="str">
            <v>1567C</v>
          </cell>
          <cell r="K1278" t="str">
            <v>STREAM</v>
          </cell>
          <cell r="L1278" t="str">
            <v>3F</v>
          </cell>
        </row>
        <row r="1279">
          <cell r="D1279" t="str">
            <v>1529</v>
          </cell>
          <cell r="K1279" t="str">
            <v>STREAM</v>
          </cell>
          <cell r="L1279" t="str">
            <v>3F</v>
          </cell>
        </row>
        <row r="1280">
          <cell r="D1280" t="str">
            <v>1541C</v>
          </cell>
          <cell r="K1280" t="str">
            <v>STREAM</v>
          </cell>
          <cell r="L1280" t="str">
            <v>3F</v>
          </cell>
        </row>
        <row r="1281">
          <cell r="D1281" t="str">
            <v>1587A</v>
          </cell>
          <cell r="K1281" t="str">
            <v>ESTUARY</v>
          </cell>
          <cell r="L1281" t="str">
            <v>3M</v>
          </cell>
        </row>
        <row r="1282">
          <cell r="D1282" t="str">
            <v>1601A</v>
          </cell>
          <cell r="K1282" t="str">
            <v>ESTUARY</v>
          </cell>
          <cell r="L1282" t="str">
            <v>2</v>
          </cell>
        </row>
        <row r="1283">
          <cell r="D1283" t="str">
            <v>1577A</v>
          </cell>
          <cell r="K1283" t="str">
            <v>ESTUARY</v>
          </cell>
          <cell r="L1283" t="str">
            <v>3M</v>
          </cell>
        </row>
        <row r="1284">
          <cell r="D1284" t="str">
            <v>1558I</v>
          </cell>
          <cell r="K1284" t="str">
            <v>ESTUARY</v>
          </cell>
          <cell r="L1284" t="str">
            <v>2</v>
          </cell>
        </row>
        <row r="1285">
          <cell r="D1285" t="str">
            <v>1633</v>
          </cell>
          <cell r="K1285" t="str">
            <v>ESTUARY</v>
          </cell>
          <cell r="L1285" t="str">
            <v>3M</v>
          </cell>
        </row>
        <row r="1286">
          <cell r="D1286" t="str">
            <v>1528</v>
          </cell>
          <cell r="K1286" t="str">
            <v>ESTUARY</v>
          </cell>
          <cell r="L1286" t="str">
            <v>3M</v>
          </cell>
        </row>
        <row r="1287">
          <cell r="D1287" t="str">
            <v>1567B</v>
          </cell>
          <cell r="K1287" t="str">
            <v>STREAM</v>
          </cell>
          <cell r="L1287" t="str">
            <v>3F</v>
          </cell>
        </row>
        <row r="1288">
          <cell r="D1288" t="str">
            <v>1475</v>
          </cell>
          <cell r="K1288" t="str">
            <v>STREAM</v>
          </cell>
          <cell r="L1288" t="str">
            <v>3F</v>
          </cell>
        </row>
        <row r="1289">
          <cell r="D1289" t="str">
            <v>1527B</v>
          </cell>
          <cell r="K1289" t="str">
            <v>STREAM</v>
          </cell>
          <cell r="L1289" t="str">
            <v>3F</v>
          </cell>
        </row>
        <row r="1290">
          <cell r="D1290" t="str">
            <v>3519</v>
          </cell>
          <cell r="K1290" t="str">
            <v>STREAM</v>
          </cell>
          <cell r="L1290" t="str">
            <v>3F</v>
          </cell>
        </row>
        <row r="1291">
          <cell r="D1291" t="str">
            <v>1633B</v>
          </cell>
          <cell r="K1291" t="str">
            <v>STREAM</v>
          </cell>
          <cell r="L1291" t="str">
            <v>3F</v>
          </cell>
        </row>
        <row r="1292">
          <cell r="D1292" t="str">
            <v>2389B</v>
          </cell>
          <cell r="K1292" t="str">
            <v>STREAM</v>
          </cell>
          <cell r="L1292" t="str">
            <v>3F</v>
          </cell>
        </row>
        <row r="1293">
          <cell r="D1293" t="str">
            <v>1149A</v>
          </cell>
          <cell r="K1293" t="str">
            <v>STREAM</v>
          </cell>
          <cell r="L1293" t="str">
            <v>3F</v>
          </cell>
        </row>
        <row r="1294">
          <cell r="D1294" t="str">
            <v>3522</v>
          </cell>
          <cell r="K1294" t="str">
            <v>STREAM</v>
          </cell>
          <cell r="L1294" t="str">
            <v>3F</v>
          </cell>
        </row>
        <row r="1295">
          <cell r="D1295" t="str">
            <v>3524</v>
          </cell>
          <cell r="K1295" t="str">
            <v>STREAM</v>
          </cell>
          <cell r="L1295" t="str">
            <v>3F</v>
          </cell>
        </row>
        <row r="1296">
          <cell r="D1296" t="str">
            <v>2390</v>
          </cell>
          <cell r="K1296" t="str">
            <v>STREAM</v>
          </cell>
          <cell r="L1296" t="str">
            <v>3F</v>
          </cell>
        </row>
        <row r="1297">
          <cell r="D1297" t="str">
            <v>2391</v>
          </cell>
          <cell r="K1297" t="str">
            <v>STREAM</v>
          </cell>
          <cell r="L1297" t="str">
            <v>3F</v>
          </cell>
        </row>
        <row r="1298">
          <cell r="D1298" t="str">
            <v>1528B</v>
          </cell>
          <cell r="K1298" t="str">
            <v>ESTUARY</v>
          </cell>
          <cell r="L1298" t="str">
            <v>3M</v>
          </cell>
        </row>
        <row r="1299">
          <cell r="D1299" t="str">
            <v>3525</v>
          </cell>
          <cell r="K1299" t="str">
            <v>SPRING</v>
          </cell>
          <cell r="L1299" t="str">
            <v>3F</v>
          </cell>
        </row>
        <row r="1300">
          <cell r="D1300" t="str">
            <v>1150</v>
          </cell>
          <cell r="K1300" t="str">
            <v>STREAM</v>
          </cell>
          <cell r="L1300" t="str">
            <v>3F</v>
          </cell>
        </row>
        <row r="1301">
          <cell r="D1301" t="str">
            <v>2389</v>
          </cell>
          <cell r="K1301" t="str">
            <v>LAKE</v>
          </cell>
          <cell r="L1301" t="str">
            <v>3F</v>
          </cell>
        </row>
        <row r="1302">
          <cell r="D1302" t="str">
            <v>1151</v>
          </cell>
          <cell r="K1302" t="str">
            <v>STREAM</v>
          </cell>
          <cell r="L1302" t="str">
            <v>3F</v>
          </cell>
        </row>
        <row r="1303">
          <cell r="D1303" t="str">
            <v>1153</v>
          </cell>
          <cell r="K1303" t="str">
            <v>STREAM</v>
          </cell>
          <cell r="L1303" t="str">
            <v>3F</v>
          </cell>
        </row>
        <row r="1304">
          <cell r="D1304" t="str">
            <v>509</v>
          </cell>
          <cell r="K1304" t="str">
            <v>STREAM</v>
          </cell>
          <cell r="L1304" t="str">
            <v>3F</v>
          </cell>
        </row>
        <row r="1305">
          <cell r="D1305" t="str">
            <v>511</v>
          </cell>
          <cell r="K1305" t="str">
            <v>STREAM</v>
          </cell>
          <cell r="L1305" t="str">
            <v>3F</v>
          </cell>
        </row>
        <row r="1306">
          <cell r="D1306" t="str">
            <v>512</v>
          </cell>
          <cell r="K1306" t="str">
            <v>STREAM</v>
          </cell>
          <cell r="L1306" t="str">
            <v>3F</v>
          </cell>
        </row>
        <row r="1307">
          <cell r="D1307" t="str">
            <v>1975B</v>
          </cell>
          <cell r="K1307" t="str">
            <v>STREAM</v>
          </cell>
          <cell r="L1307" t="str">
            <v>3F</v>
          </cell>
        </row>
        <row r="1308">
          <cell r="D1308" t="str">
            <v>785</v>
          </cell>
          <cell r="K1308" t="str">
            <v>STREAM</v>
          </cell>
          <cell r="L1308" t="str">
            <v>3F</v>
          </cell>
        </row>
        <row r="1309">
          <cell r="D1309" t="str">
            <v>788</v>
          </cell>
          <cell r="K1309" t="str">
            <v>STREAM</v>
          </cell>
          <cell r="L1309" t="str">
            <v>3F</v>
          </cell>
        </row>
        <row r="1310">
          <cell r="D1310" t="str">
            <v>787</v>
          </cell>
          <cell r="K1310" t="str">
            <v>STREAM</v>
          </cell>
          <cell r="L1310" t="str">
            <v>3F</v>
          </cell>
        </row>
        <row r="1311">
          <cell r="D1311" t="str">
            <v>790</v>
          </cell>
          <cell r="K1311" t="str">
            <v>STREAM</v>
          </cell>
          <cell r="L1311" t="str">
            <v>3F</v>
          </cell>
        </row>
        <row r="1312">
          <cell r="D1312" t="str">
            <v>3000D</v>
          </cell>
          <cell r="K1312" t="str">
            <v>STREAM</v>
          </cell>
          <cell r="L1312" t="str">
            <v>3F</v>
          </cell>
        </row>
        <row r="1313">
          <cell r="D1313" t="str">
            <v>2993A</v>
          </cell>
          <cell r="K1313" t="str">
            <v>LAKE</v>
          </cell>
          <cell r="L1313" t="str">
            <v>3F</v>
          </cell>
        </row>
        <row r="1314">
          <cell r="D1314" t="str">
            <v>1807E</v>
          </cell>
          <cell r="K1314" t="str">
            <v>STREAM</v>
          </cell>
          <cell r="L1314" t="str">
            <v>1</v>
          </cell>
        </row>
        <row r="1315">
          <cell r="D1315" t="str">
            <v>1872A</v>
          </cell>
          <cell r="K1315" t="str">
            <v>ESTUARY</v>
          </cell>
          <cell r="L1315" t="str">
            <v>3M</v>
          </cell>
        </row>
        <row r="1316">
          <cell r="D1316" t="str">
            <v>1456A1</v>
          </cell>
          <cell r="K1316" t="str">
            <v>STREAM</v>
          </cell>
          <cell r="L1316" t="str">
            <v>3F</v>
          </cell>
        </row>
        <row r="1317">
          <cell r="D1317" t="str">
            <v>1329T</v>
          </cell>
          <cell r="K1317" t="str">
            <v>LAKE</v>
          </cell>
          <cell r="L1317" t="str">
            <v>3F</v>
          </cell>
        </row>
        <row r="1318">
          <cell r="D1318" t="str">
            <v>1613E</v>
          </cell>
          <cell r="K1318" t="str">
            <v>LAKE</v>
          </cell>
          <cell r="L1318" t="str">
            <v>3F</v>
          </cell>
        </row>
        <row r="1319">
          <cell r="D1319" t="str">
            <v>1456A</v>
          </cell>
          <cell r="K1319" t="str">
            <v>LAKE</v>
          </cell>
          <cell r="L1319" t="str">
            <v>3F</v>
          </cell>
        </row>
        <row r="1320">
          <cell r="D1320" t="str">
            <v>585</v>
          </cell>
          <cell r="K1320" t="str">
            <v>STREAM</v>
          </cell>
          <cell r="L1320" t="str">
            <v>3F</v>
          </cell>
        </row>
        <row r="1321">
          <cell r="D1321" t="str">
            <v>2032</v>
          </cell>
          <cell r="K1321" t="str">
            <v>STREAM</v>
          </cell>
          <cell r="L1321" t="str">
            <v>3F</v>
          </cell>
        </row>
        <row r="1322">
          <cell r="D1322" t="str">
            <v>2033</v>
          </cell>
          <cell r="K1322" t="str">
            <v>STREAM</v>
          </cell>
          <cell r="L1322" t="str">
            <v>3F</v>
          </cell>
        </row>
        <row r="1323">
          <cell r="D1323" t="str">
            <v>2918A</v>
          </cell>
          <cell r="K1323" t="str">
            <v>STREAM</v>
          </cell>
          <cell r="L1323" t="str">
            <v>3F</v>
          </cell>
        </row>
        <row r="1324">
          <cell r="D1324" t="str">
            <v>2775</v>
          </cell>
          <cell r="K1324" t="str">
            <v>STREAM</v>
          </cell>
          <cell r="L1324" t="str">
            <v>3F</v>
          </cell>
        </row>
        <row r="1325">
          <cell r="D1325" t="str">
            <v>2648</v>
          </cell>
          <cell r="K1325" t="str">
            <v>STREAM</v>
          </cell>
          <cell r="L1325" t="str">
            <v>3F</v>
          </cell>
        </row>
        <row r="1326">
          <cell r="D1326" t="str">
            <v>2775A</v>
          </cell>
          <cell r="K1326" t="str">
            <v>LAKE</v>
          </cell>
          <cell r="L1326" t="str">
            <v>3F</v>
          </cell>
        </row>
        <row r="1327">
          <cell r="D1327" t="str">
            <v>3325</v>
          </cell>
          <cell r="K1327" t="str">
            <v>STREAM</v>
          </cell>
          <cell r="L1327" t="str">
            <v>3F</v>
          </cell>
        </row>
        <row r="1328">
          <cell r="D1328" t="str">
            <v>2905</v>
          </cell>
          <cell r="K1328" t="str">
            <v>STREAM</v>
          </cell>
          <cell r="L1328" t="str">
            <v>3F</v>
          </cell>
        </row>
        <row r="1329">
          <cell r="D1329" t="str">
            <v>2906</v>
          </cell>
          <cell r="K1329" t="str">
            <v>STREAM</v>
          </cell>
          <cell r="L1329" t="str">
            <v>3F</v>
          </cell>
        </row>
        <row r="1330">
          <cell r="D1330" t="str">
            <v>2907</v>
          </cell>
          <cell r="K1330" t="str">
            <v>STREAM</v>
          </cell>
          <cell r="L1330" t="str">
            <v>3F</v>
          </cell>
        </row>
        <row r="1331">
          <cell r="D1331" t="str">
            <v>670</v>
          </cell>
          <cell r="K1331" t="str">
            <v>STREAM</v>
          </cell>
          <cell r="L1331" t="str">
            <v>3F</v>
          </cell>
        </row>
        <row r="1332">
          <cell r="D1332" t="str">
            <v>671</v>
          </cell>
          <cell r="K1332" t="str">
            <v>STREAM</v>
          </cell>
          <cell r="L1332" t="str">
            <v>3F</v>
          </cell>
        </row>
        <row r="1333">
          <cell r="D1333" t="str">
            <v>1697</v>
          </cell>
          <cell r="K1333" t="str">
            <v>STREAM</v>
          </cell>
          <cell r="L1333" t="str">
            <v>3F</v>
          </cell>
        </row>
        <row r="1334">
          <cell r="D1334" t="str">
            <v>2240B</v>
          </cell>
          <cell r="K1334" t="str">
            <v>STREAM</v>
          </cell>
          <cell r="L1334" t="str">
            <v>3F</v>
          </cell>
        </row>
        <row r="1335">
          <cell r="D1335" t="str">
            <v>1356</v>
          </cell>
          <cell r="K1335" t="str">
            <v>STREAM</v>
          </cell>
          <cell r="L1335" t="str">
            <v>3F</v>
          </cell>
        </row>
        <row r="1336">
          <cell r="D1336" t="str">
            <v>2975A</v>
          </cell>
          <cell r="K1336" t="str">
            <v>LAKE</v>
          </cell>
          <cell r="L1336" t="str">
            <v>3F</v>
          </cell>
        </row>
        <row r="1337">
          <cell r="D1337" t="str">
            <v>1340Q</v>
          </cell>
          <cell r="K1337" t="str">
            <v>LAKE</v>
          </cell>
          <cell r="L1337" t="str">
            <v>3F</v>
          </cell>
        </row>
        <row r="1338">
          <cell r="D1338" t="str">
            <v>2975B</v>
          </cell>
          <cell r="K1338" t="str">
            <v>LAKE</v>
          </cell>
          <cell r="L1338" t="str">
            <v>3F</v>
          </cell>
        </row>
        <row r="1339">
          <cell r="D1339" t="str">
            <v>2975C</v>
          </cell>
          <cell r="K1339" t="str">
            <v>LAKE</v>
          </cell>
          <cell r="L1339" t="str">
            <v>3F</v>
          </cell>
        </row>
        <row r="1340">
          <cell r="D1340" t="str">
            <v>2844</v>
          </cell>
          <cell r="K1340" t="str">
            <v>STREAM</v>
          </cell>
          <cell r="L1340" t="str">
            <v>3F</v>
          </cell>
        </row>
        <row r="1341">
          <cell r="D1341" t="str">
            <v>2848</v>
          </cell>
          <cell r="K1341" t="str">
            <v>STREAM</v>
          </cell>
          <cell r="L1341" t="str">
            <v>3F</v>
          </cell>
        </row>
        <row r="1342">
          <cell r="D1342" t="str">
            <v>2845A</v>
          </cell>
          <cell r="K1342" t="str">
            <v>LAKE</v>
          </cell>
          <cell r="L1342" t="str">
            <v>3F</v>
          </cell>
        </row>
        <row r="1343">
          <cell r="D1343" t="str">
            <v>2849</v>
          </cell>
          <cell r="K1343" t="str">
            <v>STREAM</v>
          </cell>
          <cell r="L1343" t="str">
            <v>3F</v>
          </cell>
        </row>
        <row r="1344">
          <cell r="D1344" t="str">
            <v>1365</v>
          </cell>
          <cell r="K1344" t="str">
            <v>STREAM</v>
          </cell>
          <cell r="L1344" t="str">
            <v>3F</v>
          </cell>
        </row>
        <row r="1345">
          <cell r="D1345" t="str">
            <v>2993</v>
          </cell>
          <cell r="K1345" t="str">
            <v>LAKE</v>
          </cell>
          <cell r="L1345" t="str">
            <v>3F</v>
          </cell>
        </row>
        <row r="1346">
          <cell r="D1346" t="str">
            <v>2987Y</v>
          </cell>
          <cell r="K1346" t="str">
            <v>SPRING</v>
          </cell>
          <cell r="L1346" t="str">
            <v>3F</v>
          </cell>
        </row>
        <row r="1347">
          <cell r="D1347" t="str">
            <v>1698B</v>
          </cell>
          <cell r="K1347" t="str">
            <v>STREAM</v>
          </cell>
          <cell r="L1347" t="str">
            <v>3F</v>
          </cell>
        </row>
        <row r="1348">
          <cell r="D1348" t="str">
            <v>1699A</v>
          </cell>
          <cell r="K1348" t="str">
            <v>STREAM</v>
          </cell>
          <cell r="L1348" t="str">
            <v>3F</v>
          </cell>
        </row>
        <row r="1349">
          <cell r="D1349" t="str">
            <v>1700</v>
          </cell>
          <cell r="K1349" t="str">
            <v>ESTUARY</v>
          </cell>
          <cell r="L1349" t="str">
            <v>2</v>
          </cell>
        </row>
        <row r="1350">
          <cell r="D1350" t="str">
            <v>1619D</v>
          </cell>
          <cell r="K1350" t="str">
            <v>LAKE</v>
          </cell>
          <cell r="L1350" t="str">
            <v>3F</v>
          </cell>
        </row>
        <row r="1351">
          <cell r="D1351" t="str">
            <v>1796</v>
          </cell>
          <cell r="K1351" t="str">
            <v>STREAM</v>
          </cell>
          <cell r="L1351" t="str">
            <v>3F</v>
          </cell>
        </row>
        <row r="1352">
          <cell r="D1352" t="str">
            <v>918A</v>
          </cell>
          <cell r="K1352" t="str">
            <v>LAKE</v>
          </cell>
          <cell r="L1352" t="str">
            <v>3F</v>
          </cell>
        </row>
        <row r="1353">
          <cell r="D1353" t="str">
            <v>3430</v>
          </cell>
          <cell r="K1353" t="str">
            <v>STREAM</v>
          </cell>
          <cell r="L1353" t="str">
            <v>3F</v>
          </cell>
        </row>
        <row r="1354">
          <cell r="D1354" t="str">
            <v>989</v>
          </cell>
          <cell r="K1354" t="str">
            <v>STREAM</v>
          </cell>
          <cell r="L1354" t="str">
            <v>3F</v>
          </cell>
        </row>
        <row r="1355">
          <cell r="D1355" t="str">
            <v>990</v>
          </cell>
          <cell r="K1355" t="str">
            <v>STREAM</v>
          </cell>
          <cell r="L1355" t="str">
            <v>3F</v>
          </cell>
        </row>
        <row r="1356">
          <cell r="D1356" t="str">
            <v>416A</v>
          </cell>
          <cell r="K1356" t="str">
            <v>LAKE</v>
          </cell>
          <cell r="L1356" t="str">
            <v>3F</v>
          </cell>
        </row>
        <row r="1357">
          <cell r="D1357" t="str">
            <v>1006C</v>
          </cell>
          <cell r="K1357" t="str">
            <v>LAKE</v>
          </cell>
          <cell r="L1357" t="str">
            <v>3F</v>
          </cell>
        </row>
        <row r="1358">
          <cell r="D1358" t="str">
            <v>1137A</v>
          </cell>
          <cell r="K1358" t="str">
            <v>STREAM</v>
          </cell>
          <cell r="L1358" t="str">
            <v>3F</v>
          </cell>
        </row>
        <row r="1359">
          <cell r="D1359" t="str">
            <v>1058</v>
          </cell>
          <cell r="K1359" t="str">
            <v>STREAM</v>
          </cell>
          <cell r="L1359" t="str">
            <v>3F</v>
          </cell>
        </row>
        <row r="1360">
          <cell r="D1360" t="str">
            <v>3469</v>
          </cell>
          <cell r="K1360" t="str">
            <v>STREAM</v>
          </cell>
          <cell r="L1360" t="str">
            <v>3F</v>
          </cell>
        </row>
        <row r="1361">
          <cell r="D1361" t="str">
            <v>1059</v>
          </cell>
          <cell r="K1361" t="str">
            <v>STREAM</v>
          </cell>
          <cell r="L1361" t="str">
            <v>3F</v>
          </cell>
        </row>
        <row r="1362">
          <cell r="D1362" t="str">
            <v>2213P1</v>
          </cell>
          <cell r="K1362" t="str">
            <v>ESTUARY</v>
          </cell>
          <cell r="L1362" t="str">
            <v>3M</v>
          </cell>
        </row>
        <row r="1363">
          <cell r="D1363" t="str">
            <v>1465A</v>
          </cell>
          <cell r="K1363" t="str">
            <v>LAKE</v>
          </cell>
          <cell r="L1363" t="str">
            <v>3F</v>
          </cell>
        </row>
        <row r="1364">
          <cell r="D1364" t="str">
            <v>1466B</v>
          </cell>
          <cell r="K1364" t="str">
            <v>STREAM</v>
          </cell>
          <cell r="L1364" t="str">
            <v>3F</v>
          </cell>
        </row>
        <row r="1365">
          <cell r="D1365" t="str">
            <v>1464A</v>
          </cell>
          <cell r="K1365" t="str">
            <v>LAKE</v>
          </cell>
          <cell r="L1365" t="str">
            <v>3F</v>
          </cell>
        </row>
        <row r="1366">
          <cell r="D1366" t="str">
            <v>1440D</v>
          </cell>
          <cell r="K1366" t="str">
            <v>LAKE</v>
          </cell>
          <cell r="L1366" t="str">
            <v>3F</v>
          </cell>
        </row>
        <row r="1367">
          <cell r="D1367" t="str">
            <v>1464Y</v>
          </cell>
          <cell r="K1367" t="str">
            <v>LAKE</v>
          </cell>
          <cell r="L1367" t="str">
            <v>3F</v>
          </cell>
        </row>
        <row r="1368">
          <cell r="D1368" t="str">
            <v>1467B</v>
          </cell>
          <cell r="K1368" t="str">
            <v>STREAM</v>
          </cell>
          <cell r="L1368" t="str">
            <v>3F</v>
          </cell>
        </row>
        <row r="1369">
          <cell r="D1369" t="str">
            <v>1466</v>
          </cell>
          <cell r="K1369" t="str">
            <v>LAKE</v>
          </cell>
          <cell r="L1369" t="str">
            <v>3F</v>
          </cell>
        </row>
        <row r="1370">
          <cell r="D1370" t="str">
            <v>2569</v>
          </cell>
          <cell r="K1370" t="str">
            <v>STREAM</v>
          </cell>
          <cell r="L1370" t="str">
            <v>3F</v>
          </cell>
        </row>
        <row r="1371">
          <cell r="D1371" t="str">
            <v>2570</v>
          </cell>
          <cell r="K1371" t="str">
            <v>STREAM</v>
          </cell>
          <cell r="L1371" t="str">
            <v>3F</v>
          </cell>
        </row>
        <row r="1372">
          <cell r="D1372" t="str">
            <v>1140</v>
          </cell>
          <cell r="K1372" t="str">
            <v>STREAM</v>
          </cell>
          <cell r="L1372" t="str">
            <v>3F</v>
          </cell>
        </row>
        <row r="1373">
          <cell r="D1373" t="str">
            <v>401</v>
          </cell>
          <cell r="K1373" t="str">
            <v>STREAM</v>
          </cell>
          <cell r="L1373" t="str">
            <v>3F</v>
          </cell>
        </row>
        <row r="1374">
          <cell r="D1374" t="str">
            <v>409</v>
          </cell>
          <cell r="K1374" t="str">
            <v>STREAM</v>
          </cell>
          <cell r="L1374" t="str">
            <v>3F</v>
          </cell>
        </row>
        <row r="1375">
          <cell r="D1375" t="str">
            <v>461</v>
          </cell>
          <cell r="K1375" t="str">
            <v>STREAM</v>
          </cell>
          <cell r="L1375" t="str">
            <v>3F</v>
          </cell>
        </row>
        <row r="1376">
          <cell r="D1376" t="str">
            <v>1378</v>
          </cell>
          <cell r="K1376" t="str">
            <v>STREAM</v>
          </cell>
          <cell r="L1376" t="str">
            <v>3F</v>
          </cell>
        </row>
        <row r="1377">
          <cell r="D1377" t="str">
            <v>2797</v>
          </cell>
          <cell r="K1377" t="str">
            <v>STREAM</v>
          </cell>
          <cell r="L1377" t="str">
            <v>3F</v>
          </cell>
        </row>
        <row r="1378">
          <cell r="D1378" t="str">
            <v>2795A</v>
          </cell>
          <cell r="K1378" t="str">
            <v>LAKE</v>
          </cell>
          <cell r="L1378" t="str">
            <v>3F</v>
          </cell>
        </row>
        <row r="1379">
          <cell r="D1379" t="str">
            <v>2798</v>
          </cell>
          <cell r="K1379" t="str">
            <v>STREAM</v>
          </cell>
          <cell r="L1379" t="str">
            <v>3F</v>
          </cell>
        </row>
        <row r="1380">
          <cell r="D1380" t="str">
            <v>2799</v>
          </cell>
          <cell r="K1380" t="str">
            <v>STREAM</v>
          </cell>
          <cell r="L1380" t="str">
            <v>3F</v>
          </cell>
        </row>
        <row r="1381">
          <cell r="D1381" t="str">
            <v>2800</v>
          </cell>
          <cell r="K1381" t="str">
            <v>STREAM</v>
          </cell>
          <cell r="L1381" t="str">
            <v>3F</v>
          </cell>
        </row>
        <row r="1382">
          <cell r="D1382" t="str">
            <v>2946</v>
          </cell>
          <cell r="K1382" t="str">
            <v>STREAM</v>
          </cell>
          <cell r="L1382" t="str">
            <v>3F</v>
          </cell>
        </row>
        <row r="1383">
          <cell r="D1383" t="str">
            <v>3240S</v>
          </cell>
          <cell r="K1383" t="str">
            <v>ESTUARY</v>
          </cell>
          <cell r="L1383" t="str">
            <v>3M</v>
          </cell>
        </row>
        <row r="1384">
          <cell r="D1384" t="str">
            <v>51D</v>
          </cell>
          <cell r="K1384" t="str">
            <v>STREAM</v>
          </cell>
          <cell r="L1384" t="str">
            <v>3F</v>
          </cell>
        </row>
        <row r="1385">
          <cell r="D1385" t="str">
            <v>2002</v>
          </cell>
          <cell r="K1385" t="str">
            <v>ESTUARY</v>
          </cell>
          <cell r="L1385" t="str">
            <v>3M</v>
          </cell>
        </row>
        <row r="1386">
          <cell r="D1386" t="str">
            <v>3422D</v>
          </cell>
          <cell r="K1386" t="str">
            <v>COASTAL</v>
          </cell>
          <cell r="L1386" t="str">
            <v>2</v>
          </cell>
        </row>
        <row r="1387">
          <cell r="D1387" t="str">
            <v>2853</v>
          </cell>
          <cell r="K1387" t="str">
            <v>STREAM</v>
          </cell>
          <cell r="L1387" t="str">
            <v>3F</v>
          </cell>
        </row>
        <row r="1388">
          <cell r="D1388" t="str">
            <v>1370</v>
          </cell>
          <cell r="K1388" t="str">
            <v>LAKE</v>
          </cell>
          <cell r="L1388" t="str">
            <v>3F</v>
          </cell>
        </row>
        <row r="1389">
          <cell r="D1389" t="str">
            <v>2855</v>
          </cell>
          <cell r="K1389" t="str">
            <v>STREAM</v>
          </cell>
          <cell r="L1389" t="str">
            <v>3F</v>
          </cell>
        </row>
        <row r="1390">
          <cell r="D1390" t="str">
            <v>279Z</v>
          </cell>
          <cell r="K1390" t="str">
            <v>SPRING</v>
          </cell>
          <cell r="L1390" t="str">
            <v>3F</v>
          </cell>
        </row>
        <row r="1391">
          <cell r="D1391" t="str">
            <v>2793A</v>
          </cell>
          <cell r="K1391" t="str">
            <v>LAKE</v>
          </cell>
          <cell r="L1391" t="str">
            <v>3F</v>
          </cell>
        </row>
        <row r="1392">
          <cell r="D1392" t="str">
            <v>2930</v>
          </cell>
          <cell r="K1392" t="str">
            <v>LAKE</v>
          </cell>
          <cell r="L1392" t="str">
            <v>3F</v>
          </cell>
        </row>
        <row r="1393">
          <cell r="D1393" t="str">
            <v>1932N</v>
          </cell>
          <cell r="K1393" t="str">
            <v>LAKE</v>
          </cell>
          <cell r="L1393" t="str">
            <v>3F</v>
          </cell>
        </row>
        <row r="1394">
          <cell r="D1394" t="str">
            <v>8080</v>
          </cell>
          <cell r="K1394" t="str">
            <v>COASTAL</v>
          </cell>
          <cell r="L1394" t="str">
            <v>3M</v>
          </cell>
        </row>
        <row r="1395">
          <cell r="D1395" t="str">
            <v>2797A</v>
          </cell>
          <cell r="K1395" t="str">
            <v>LAKE</v>
          </cell>
          <cell r="L1395" t="str">
            <v>3F</v>
          </cell>
        </row>
        <row r="1396">
          <cell r="D1396" t="str">
            <v>2801B</v>
          </cell>
          <cell r="K1396" t="str">
            <v>LAKE</v>
          </cell>
          <cell r="L1396" t="str">
            <v>3F</v>
          </cell>
        </row>
        <row r="1397">
          <cell r="D1397" t="str">
            <v>2783C</v>
          </cell>
          <cell r="K1397" t="str">
            <v>LAKE</v>
          </cell>
          <cell r="L1397" t="str">
            <v>3F</v>
          </cell>
        </row>
        <row r="1398">
          <cell r="D1398" t="str">
            <v>2788A</v>
          </cell>
          <cell r="K1398" t="str">
            <v>LAKE</v>
          </cell>
          <cell r="L1398" t="str">
            <v>3F</v>
          </cell>
        </row>
        <row r="1399">
          <cell r="D1399" t="str">
            <v>2792</v>
          </cell>
          <cell r="K1399" t="str">
            <v>STREAM</v>
          </cell>
          <cell r="L1399" t="str">
            <v>3F</v>
          </cell>
        </row>
        <row r="1400">
          <cell r="D1400" t="str">
            <v>1329B</v>
          </cell>
          <cell r="K1400" t="str">
            <v>LAKE</v>
          </cell>
          <cell r="L1400" t="str">
            <v>3F</v>
          </cell>
        </row>
        <row r="1401">
          <cell r="D1401" t="str">
            <v>2783A</v>
          </cell>
          <cell r="K1401" t="str">
            <v>LAKE</v>
          </cell>
          <cell r="L1401" t="str">
            <v>3F</v>
          </cell>
        </row>
        <row r="1402">
          <cell r="D1402" t="str">
            <v>2789B</v>
          </cell>
          <cell r="K1402" t="str">
            <v>LAKE</v>
          </cell>
          <cell r="L1402" t="str">
            <v>3F</v>
          </cell>
        </row>
        <row r="1403">
          <cell r="D1403" t="str">
            <v>1361A</v>
          </cell>
          <cell r="K1403" t="str">
            <v>LAKE</v>
          </cell>
          <cell r="L1403" t="str">
            <v>3F</v>
          </cell>
        </row>
        <row r="1404">
          <cell r="D1404" t="str">
            <v>2860A</v>
          </cell>
          <cell r="K1404" t="str">
            <v>LAKE</v>
          </cell>
          <cell r="L1404" t="str">
            <v>3F</v>
          </cell>
        </row>
        <row r="1405">
          <cell r="D1405" t="str">
            <v>3004I</v>
          </cell>
          <cell r="K1405" t="str">
            <v>LAKE</v>
          </cell>
          <cell r="L1405" t="str">
            <v>3F</v>
          </cell>
        </row>
        <row r="1406">
          <cell r="D1406" t="str">
            <v>1652</v>
          </cell>
          <cell r="K1406" t="str">
            <v>STREAM</v>
          </cell>
          <cell r="L1406" t="str">
            <v>3F</v>
          </cell>
        </row>
        <row r="1407">
          <cell r="D1407" t="str">
            <v>1653</v>
          </cell>
          <cell r="K1407" t="str">
            <v>STREAM</v>
          </cell>
          <cell r="L1407" t="str">
            <v>3F</v>
          </cell>
        </row>
        <row r="1408">
          <cell r="D1408" t="str">
            <v>1654</v>
          </cell>
          <cell r="K1408" t="str">
            <v>ESTUARY</v>
          </cell>
          <cell r="L1408" t="str">
            <v>2</v>
          </cell>
        </row>
        <row r="1409">
          <cell r="D1409" t="str">
            <v>1655</v>
          </cell>
          <cell r="K1409" t="str">
            <v>STREAM</v>
          </cell>
          <cell r="L1409" t="str">
            <v>3F</v>
          </cell>
        </row>
        <row r="1410">
          <cell r="D1410" t="str">
            <v>3259T</v>
          </cell>
          <cell r="K1410" t="str">
            <v>LAKE</v>
          </cell>
          <cell r="L1410" t="str">
            <v>3F</v>
          </cell>
        </row>
        <row r="1411">
          <cell r="D1411" t="str">
            <v>2893</v>
          </cell>
          <cell r="K1411" t="str">
            <v>SPRING</v>
          </cell>
          <cell r="L1411" t="str">
            <v>3F</v>
          </cell>
        </row>
        <row r="1412">
          <cell r="D1412" t="str">
            <v>1613A</v>
          </cell>
          <cell r="K1412" t="str">
            <v>LAKE</v>
          </cell>
          <cell r="L1412" t="str">
            <v>3F</v>
          </cell>
        </row>
        <row r="1413">
          <cell r="D1413" t="str">
            <v>1443E</v>
          </cell>
          <cell r="K1413" t="str">
            <v>ESTUARY</v>
          </cell>
          <cell r="L1413" t="str">
            <v>3M</v>
          </cell>
        </row>
        <row r="1414">
          <cell r="D1414" t="str">
            <v>1573E</v>
          </cell>
          <cell r="K1414" t="str">
            <v>LAKE</v>
          </cell>
          <cell r="L1414" t="str">
            <v>3F</v>
          </cell>
        </row>
        <row r="1415">
          <cell r="D1415" t="str">
            <v>1657</v>
          </cell>
          <cell r="K1415" t="str">
            <v>STREAM</v>
          </cell>
          <cell r="L1415" t="str">
            <v>3F</v>
          </cell>
        </row>
        <row r="1416">
          <cell r="D1416" t="str">
            <v>8089</v>
          </cell>
          <cell r="K1416" t="str">
            <v>COASTAL</v>
          </cell>
          <cell r="L1416" t="str">
            <v>3M</v>
          </cell>
        </row>
        <row r="1417">
          <cell r="D1417" t="str">
            <v>3207</v>
          </cell>
          <cell r="K1417" t="str">
            <v>STREAM</v>
          </cell>
          <cell r="L1417" t="str">
            <v>3F</v>
          </cell>
        </row>
        <row r="1418">
          <cell r="D1418" t="str">
            <v>28937</v>
          </cell>
          <cell r="K1418" t="str">
            <v>STREAM</v>
          </cell>
          <cell r="L1418" t="str">
            <v>3F</v>
          </cell>
        </row>
        <row r="1419">
          <cell r="D1419" t="str">
            <v>3624</v>
          </cell>
          <cell r="K1419" t="str">
            <v>STREAM</v>
          </cell>
          <cell r="L1419" t="str">
            <v>3F</v>
          </cell>
        </row>
        <row r="1420">
          <cell r="D1420" t="str">
            <v>3625</v>
          </cell>
          <cell r="K1420" t="str">
            <v>STREAM</v>
          </cell>
          <cell r="L1420" t="str">
            <v>3F</v>
          </cell>
        </row>
        <row r="1421">
          <cell r="D1421" t="str">
            <v>3224A1</v>
          </cell>
          <cell r="K1421" t="str">
            <v>ESTUARY</v>
          </cell>
          <cell r="L1421" t="str">
            <v>2</v>
          </cell>
        </row>
        <row r="1422">
          <cell r="D1422" t="str">
            <v>1274B2</v>
          </cell>
          <cell r="K1422" t="str">
            <v>ESTUARY</v>
          </cell>
          <cell r="L1422" t="str">
            <v>2</v>
          </cell>
        </row>
        <row r="1423">
          <cell r="D1423" t="str">
            <v>2501</v>
          </cell>
          <cell r="K1423" t="str">
            <v>STREAM</v>
          </cell>
          <cell r="L1423" t="str">
            <v>3F</v>
          </cell>
        </row>
        <row r="1424">
          <cell r="D1424" t="str">
            <v>1451V</v>
          </cell>
          <cell r="K1424" t="str">
            <v>LAKE</v>
          </cell>
          <cell r="L1424" t="str">
            <v>3F</v>
          </cell>
        </row>
        <row r="1425">
          <cell r="D1425" t="str">
            <v>1464C</v>
          </cell>
          <cell r="K1425" t="str">
            <v>LAKE</v>
          </cell>
          <cell r="L1425" t="str">
            <v>3F</v>
          </cell>
        </row>
        <row r="1426">
          <cell r="D1426" t="str">
            <v>1468A</v>
          </cell>
          <cell r="K1426" t="str">
            <v>LAKE</v>
          </cell>
          <cell r="L1426" t="str">
            <v>3F</v>
          </cell>
        </row>
        <row r="1427">
          <cell r="D1427" t="str">
            <v>1229</v>
          </cell>
          <cell r="K1427" t="str">
            <v>STREAM</v>
          </cell>
          <cell r="L1427" t="str">
            <v>3F</v>
          </cell>
        </row>
        <row r="1428">
          <cell r="D1428" t="str">
            <v>3529</v>
          </cell>
          <cell r="K1428" t="str">
            <v>STREAM</v>
          </cell>
          <cell r="L1428" t="str">
            <v>3F</v>
          </cell>
        </row>
        <row r="1429">
          <cell r="D1429" t="str">
            <v>3530</v>
          </cell>
          <cell r="K1429" t="str">
            <v>STREAM</v>
          </cell>
          <cell r="L1429" t="str">
            <v>3F</v>
          </cell>
        </row>
        <row r="1430">
          <cell r="D1430" t="str">
            <v>3310A</v>
          </cell>
          <cell r="K1430" t="str">
            <v>ESTUARY</v>
          </cell>
          <cell r="L1430" t="str">
            <v>3M</v>
          </cell>
        </row>
        <row r="1431">
          <cell r="D1431" t="str">
            <v>2389A</v>
          </cell>
          <cell r="K1431" t="str">
            <v>STREAM</v>
          </cell>
          <cell r="L1431" t="str">
            <v>3F</v>
          </cell>
        </row>
        <row r="1432">
          <cell r="D1432" t="str">
            <v>3531</v>
          </cell>
          <cell r="K1432" t="str">
            <v>STREAM</v>
          </cell>
          <cell r="L1432" t="str">
            <v>3F</v>
          </cell>
        </row>
        <row r="1433">
          <cell r="D1433" t="str">
            <v>1173</v>
          </cell>
          <cell r="K1433" t="str">
            <v>STREAM</v>
          </cell>
          <cell r="L1433" t="str">
            <v>3F</v>
          </cell>
        </row>
        <row r="1434">
          <cell r="D1434" t="str">
            <v>2399</v>
          </cell>
          <cell r="K1434" t="str">
            <v>STREAM</v>
          </cell>
          <cell r="L1434" t="str">
            <v>3F</v>
          </cell>
        </row>
        <row r="1435">
          <cell r="D1435" t="str">
            <v>2424</v>
          </cell>
          <cell r="K1435" t="str">
            <v>STREAM</v>
          </cell>
          <cell r="L1435" t="str">
            <v>3F</v>
          </cell>
        </row>
        <row r="1436">
          <cell r="D1436" t="str">
            <v>2010B</v>
          </cell>
          <cell r="K1436" t="str">
            <v>STREAM</v>
          </cell>
          <cell r="L1436" t="str">
            <v>3F</v>
          </cell>
        </row>
        <row r="1437">
          <cell r="D1437" t="str">
            <v>1722A</v>
          </cell>
          <cell r="K1437" t="str">
            <v>STREAM</v>
          </cell>
          <cell r="L1437" t="str">
            <v>3F</v>
          </cell>
        </row>
        <row r="1438">
          <cell r="D1438" t="str">
            <v>1827A</v>
          </cell>
          <cell r="K1438" t="str">
            <v>STREAM</v>
          </cell>
          <cell r="L1438" t="str">
            <v>3F</v>
          </cell>
        </row>
        <row r="1439">
          <cell r="D1439" t="str">
            <v>3550</v>
          </cell>
          <cell r="K1439" t="str">
            <v>STREAM</v>
          </cell>
          <cell r="L1439" t="str">
            <v>3F</v>
          </cell>
        </row>
        <row r="1440">
          <cell r="D1440" t="str">
            <v>2425</v>
          </cell>
          <cell r="K1440" t="str">
            <v>STREAM</v>
          </cell>
          <cell r="L1440" t="str">
            <v>3F</v>
          </cell>
        </row>
        <row r="1441">
          <cell r="D1441" t="str">
            <v>1203</v>
          </cell>
          <cell r="K1441" t="str">
            <v>STREAM</v>
          </cell>
          <cell r="L1441" t="str">
            <v>3F</v>
          </cell>
        </row>
        <row r="1442">
          <cell r="D1442" t="str">
            <v>2421</v>
          </cell>
          <cell r="K1442" t="str">
            <v>STREAM</v>
          </cell>
          <cell r="L1442" t="str">
            <v>3F</v>
          </cell>
        </row>
        <row r="1443">
          <cell r="D1443" t="str">
            <v>3553</v>
          </cell>
          <cell r="K1443" t="str">
            <v>STREAM</v>
          </cell>
          <cell r="L1443" t="str">
            <v>3F</v>
          </cell>
        </row>
        <row r="1444">
          <cell r="D1444" t="str">
            <v>1528A</v>
          </cell>
          <cell r="K1444" t="str">
            <v>ESTUARY</v>
          </cell>
          <cell r="L1444" t="str">
            <v>3M</v>
          </cell>
        </row>
        <row r="1445">
          <cell r="D1445" t="str">
            <v>1732</v>
          </cell>
          <cell r="K1445" t="str">
            <v>STREAM</v>
          </cell>
          <cell r="L1445" t="str">
            <v>3F</v>
          </cell>
        </row>
        <row r="1446">
          <cell r="D1446" t="str">
            <v>1735</v>
          </cell>
          <cell r="K1446" t="str">
            <v>STREAM</v>
          </cell>
          <cell r="L1446" t="str">
            <v>3F</v>
          </cell>
        </row>
        <row r="1447">
          <cell r="D1447" t="str">
            <v>1709B</v>
          </cell>
          <cell r="K1447" t="str">
            <v>ESTUARY</v>
          </cell>
          <cell r="L1447" t="str">
            <v>2</v>
          </cell>
        </row>
        <row r="1448">
          <cell r="D1448" t="str">
            <v>1597A</v>
          </cell>
          <cell r="K1448" t="str">
            <v>LAKE</v>
          </cell>
          <cell r="L1448" t="str">
            <v>3F</v>
          </cell>
        </row>
        <row r="1449">
          <cell r="D1449" t="str">
            <v>1592C</v>
          </cell>
          <cell r="K1449" t="str">
            <v>STREAM</v>
          </cell>
          <cell r="L1449" t="str">
            <v>3F</v>
          </cell>
        </row>
        <row r="1450">
          <cell r="D1450" t="str">
            <v>1613F</v>
          </cell>
          <cell r="K1450" t="str">
            <v>LAKE</v>
          </cell>
          <cell r="L1450" t="str">
            <v>3F</v>
          </cell>
        </row>
        <row r="1451">
          <cell r="D1451" t="str">
            <v>647I</v>
          </cell>
          <cell r="K1451" t="str">
            <v>LAKE</v>
          </cell>
          <cell r="L1451" t="str">
            <v>3F</v>
          </cell>
        </row>
        <row r="1452">
          <cell r="D1452" t="str">
            <v>1347B</v>
          </cell>
          <cell r="K1452" t="str">
            <v>LAKE</v>
          </cell>
          <cell r="L1452" t="str">
            <v>3F</v>
          </cell>
        </row>
        <row r="1453">
          <cell r="D1453" t="str">
            <v>2817E</v>
          </cell>
          <cell r="K1453" t="str">
            <v>LAKE</v>
          </cell>
          <cell r="L1453" t="str">
            <v>3F</v>
          </cell>
        </row>
        <row r="1454">
          <cell r="D1454" t="str">
            <v>1539A</v>
          </cell>
          <cell r="K1454" t="str">
            <v>LAKE</v>
          </cell>
          <cell r="L1454" t="str">
            <v>3F</v>
          </cell>
        </row>
        <row r="1455">
          <cell r="D1455" t="str">
            <v>279</v>
          </cell>
          <cell r="K1455" t="str">
            <v>STREAM</v>
          </cell>
          <cell r="L1455" t="str">
            <v>3F</v>
          </cell>
        </row>
        <row r="1456">
          <cell r="D1456" t="str">
            <v>286</v>
          </cell>
          <cell r="K1456" t="str">
            <v>STREAM</v>
          </cell>
          <cell r="L1456" t="str">
            <v>3F</v>
          </cell>
        </row>
        <row r="1457">
          <cell r="D1457" t="str">
            <v>2772A</v>
          </cell>
          <cell r="K1457" t="str">
            <v>SPRING</v>
          </cell>
          <cell r="L1457" t="str">
            <v>3F</v>
          </cell>
        </row>
        <row r="1458">
          <cell r="D1458" t="str">
            <v>2772C</v>
          </cell>
          <cell r="K1458" t="str">
            <v>STREAM</v>
          </cell>
          <cell r="L1458" t="str">
            <v>3F</v>
          </cell>
        </row>
        <row r="1459">
          <cell r="D1459" t="str">
            <v>1403A</v>
          </cell>
          <cell r="K1459" t="str">
            <v>LAKE</v>
          </cell>
          <cell r="L1459" t="str">
            <v>3F</v>
          </cell>
        </row>
        <row r="1460">
          <cell r="D1460" t="str">
            <v>1413</v>
          </cell>
          <cell r="K1460" t="str">
            <v>STREAM</v>
          </cell>
          <cell r="L1460" t="str">
            <v>3F</v>
          </cell>
        </row>
        <row r="1461">
          <cell r="D1461" t="str">
            <v>1414</v>
          </cell>
          <cell r="K1461" t="str">
            <v>STREAM</v>
          </cell>
          <cell r="L1461" t="str">
            <v>3F</v>
          </cell>
        </row>
        <row r="1462">
          <cell r="D1462" t="str">
            <v>1415</v>
          </cell>
          <cell r="K1462" t="str">
            <v>LAKE</v>
          </cell>
          <cell r="L1462" t="str">
            <v>3F</v>
          </cell>
        </row>
        <row r="1463">
          <cell r="D1463" t="str">
            <v>1416</v>
          </cell>
          <cell r="K1463" t="str">
            <v>STREAM</v>
          </cell>
          <cell r="L1463" t="str">
            <v>3F</v>
          </cell>
        </row>
        <row r="1464">
          <cell r="D1464" t="str">
            <v>1417</v>
          </cell>
          <cell r="K1464" t="str">
            <v>STREAM</v>
          </cell>
          <cell r="L1464" t="str">
            <v>3F</v>
          </cell>
        </row>
        <row r="1465">
          <cell r="D1465" t="str">
            <v>1997</v>
          </cell>
          <cell r="K1465" t="str">
            <v>STREAM</v>
          </cell>
          <cell r="L1465" t="str">
            <v>3F</v>
          </cell>
        </row>
        <row r="1466">
          <cell r="D1466" t="str">
            <v>1998</v>
          </cell>
          <cell r="K1466" t="str">
            <v>STREAM</v>
          </cell>
          <cell r="L1466" t="str">
            <v>3F</v>
          </cell>
        </row>
        <row r="1467">
          <cell r="D1467" t="str">
            <v>1999</v>
          </cell>
          <cell r="K1467" t="str">
            <v>STREAM</v>
          </cell>
          <cell r="L1467" t="str">
            <v>3F</v>
          </cell>
        </row>
        <row r="1468">
          <cell r="D1468" t="str">
            <v>2000</v>
          </cell>
          <cell r="K1468" t="str">
            <v>STREAM</v>
          </cell>
          <cell r="L1468" t="str">
            <v>3F</v>
          </cell>
        </row>
        <row r="1469">
          <cell r="D1469" t="str">
            <v>2895A</v>
          </cell>
          <cell r="K1469" t="str">
            <v>SPRING</v>
          </cell>
          <cell r="L1469" t="str">
            <v>3F</v>
          </cell>
        </row>
        <row r="1470">
          <cell r="D1470" t="str">
            <v>2758</v>
          </cell>
          <cell r="K1470" t="str">
            <v>STREAM</v>
          </cell>
          <cell r="L1470" t="str">
            <v>3F</v>
          </cell>
        </row>
        <row r="1471">
          <cell r="D1471" t="str">
            <v>2625A</v>
          </cell>
          <cell r="K1471" t="str">
            <v>LAKE</v>
          </cell>
          <cell r="L1471" t="str">
            <v>3F</v>
          </cell>
        </row>
        <row r="1472">
          <cell r="D1472" t="str">
            <v>2500</v>
          </cell>
          <cell r="K1472" t="str">
            <v>STREAM</v>
          </cell>
          <cell r="L1472" t="str">
            <v>3F</v>
          </cell>
        </row>
        <row r="1473">
          <cell r="D1473" t="str">
            <v>766</v>
          </cell>
          <cell r="K1473" t="str">
            <v>STREAM</v>
          </cell>
          <cell r="L1473" t="str">
            <v>3F</v>
          </cell>
        </row>
        <row r="1474">
          <cell r="D1474" t="str">
            <v>767</v>
          </cell>
          <cell r="K1474" t="str">
            <v>STREAM</v>
          </cell>
          <cell r="L1474" t="str">
            <v>3F</v>
          </cell>
        </row>
        <row r="1475">
          <cell r="D1475" t="str">
            <v>2319</v>
          </cell>
          <cell r="K1475" t="str">
            <v>STREAM</v>
          </cell>
          <cell r="L1475" t="str">
            <v>3F</v>
          </cell>
        </row>
        <row r="1476">
          <cell r="D1476" t="str">
            <v>2321</v>
          </cell>
          <cell r="K1476" t="str">
            <v>STREAM</v>
          </cell>
          <cell r="L1476" t="str">
            <v>3F</v>
          </cell>
        </row>
        <row r="1477">
          <cell r="D1477" t="str">
            <v>2322</v>
          </cell>
          <cell r="K1477" t="str">
            <v>STREAM</v>
          </cell>
          <cell r="L1477" t="str">
            <v>3F</v>
          </cell>
        </row>
        <row r="1478">
          <cell r="D1478" t="str">
            <v>1072</v>
          </cell>
          <cell r="K1478" t="str">
            <v>STREAM</v>
          </cell>
          <cell r="L1478" t="str">
            <v>3F</v>
          </cell>
        </row>
        <row r="1479">
          <cell r="D1479" t="str">
            <v>3479</v>
          </cell>
          <cell r="K1479" t="str">
            <v>STREAM</v>
          </cell>
          <cell r="L1479" t="str">
            <v>3F</v>
          </cell>
        </row>
        <row r="1480">
          <cell r="D1480" t="str">
            <v>1073</v>
          </cell>
          <cell r="K1480" t="str">
            <v>STREAM</v>
          </cell>
          <cell r="L1480" t="str">
            <v>3F</v>
          </cell>
        </row>
        <row r="1481">
          <cell r="D1481" t="str">
            <v>929</v>
          </cell>
          <cell r="K1481" t="str">
            <v>LAKE</v>
          </cell>
          <cell r="L1481" t="str">
            <v>3F</v>
          </cell>
        </row>
        <row r="1482">
          <cell r="D1482" t="str">
            <v>1076</v>
          </cell>
          <cell r="K1482" t="str">
            <v>STREAM</v>
          </cell>
          <cell r="L1482" t="str">
            <v>3F</v>
          </cell>
        </row>
        <row r="1483">
          <cell r="D1483" t="str">
            <v>1077</v>
          </cell>
          <cell r="K1483" t="str">
            <v>STREAM</v>
          </cell>
          <cell r="L1483" t="str">
            <v>3F</v>
          </cell>
        </row>
        <row r="1484">
          <cell r="D1484" t="str">
            <v>2555</v>
          </cell>
          <cell r="K1484" t="str">
            <v>STREAM</v>
          </cell>
          <cell r="L1484" t="str">
            <v>3F</v>
          </cell>
        </row>
        <row r="1485">
          <cell r="D1485" t="str">
            <v>2556</v>
          </cell>
          <cell r="K1485" t="str">
            <v>STREAM</v>
          </cell>
          <cell r="L1485" t="str">
            <v>3F</v>
          </cell>
        </row>
        <row r="1486">
          <cell r="D1486" t="str">
            <v>2359</v>
          </cell>
          <cell r="K1486" t="str">
            <v>STREAM</v>
          </cell>
          <cell r="L1486" t="str">
            <v>3F</v>
          </cell>
        </row>
        <row r="1487">
          <cell r="D1487" t="str">
            <v>3504</v>
          </cell>
          <cell r="K1487" t="str">
            <v>STREAM</v>
          </cell>
          <cell r="L1487" t="str">
            <v>3F</v>
          </cell>
        </row>
        <row r="1488">
          <cell r="D1488" t="str">
            <v>2360</v>
          </cell>
          <cell r="K1488" t="str">
            <v>STREAM</v>
          </cell>
          <cell r="L1488" t="str">
            <v>3F</v>
          </cell>
        </row>
        <row r="1489">
          <cell r="D1489" t="str">
            <v>2361</v>
          </cell>
          <cell r="K1489" t="str">
            <v>STREAM</v>
          </cell>
          <cell r="L1489" t="str">
            <v>3F</v>
          </cell>
        </row>
        <row r="1490">
          <cell r="D1490" t="str">
            <v>2371</v>
          </cell>
          <cell r="K1490" t="str">
            <v>STREAM</v>
          </cell>
          <cell r="L1490" t="str">
            <v>3F</v>
          </cell>
        </row>
        <row r="1491">
          <cell r="D1491" t="str">
            <v>2900A</v>
          </cell>
          <cell r="K1491" t="str">
            <v>SPRING</v>
          </cell>
          <cell r="L1491" t="str">
            <v>3F</v>
          </cell>
        </row>
        <row r="1492">
          <cell r="D1492" t="str">
            <v>2903</v>
          </cell>
          <cell r="K1492" t="str">
            <v>STREAM</v>
          </cell>
          <cell r="L1492" t="str">
            <v>3F</v>
          </cell>
        </row>
        <row r="1493">
          <cell r="D1493" t="str">
            <v>2902</v>
          </cell>
          <cell r="K1493" t="str">
            <v>LAKE</v>
          </cell>
          <cell r="L1493" t="str">
            <v>3F</v>
          </cell>
        </row>
        <row r="1494">
          <cell r="D1494" t="str">
            <v>2770</v>
          </cell>
          <cell r="K1494" t="str">
            <v>STREAM</v>
          </cell>
          <cell r="L1494" t="str">
            <v>3F</v>
          </cell>
        </row>
        <row r="1495">
          <cell r="D1495" t="str">
            <v>2771</v>
          </cell>
          <cell r="K1495" t="str">
            <v>STREAM</v>
          </cell>
          <cell r="L1495" t="str">
            <v>3F</v>
          </cell>
        </row>
        <row r="1496">
          <cell r="D1496" t="str">
            <v>1539</v>
          </cell>
          <cell r="K1496" t="str">
            <v>STREAM</v>
          </cell>
          <cell r="L1496" t="str">
            <v>3F</v>
          </cell>
        </row>
        <row r="1497">
          <cell r="D1497" t="str">
            <v>1521J</v>
          </cell>
          <cell r="K1497" t="str">
            <v>LAKE</v>
          </cell>
          <cell r="L1497" t="str">
            <v>3F</v>
          </cell>
        </row>
        <row r="1498">
          <cell r="D1498" t="str">
            <v>1488E</v>
          </cell>
          <cell r="K1498" t="str">
            <v>LAKE</v>
          </cell>
          <cell r="L1498" t="str">
            <v>3F</v>
          </cell>
        </row>
        <row r="1499">
          <cell r="D1499" t="str">
            <v>765</v>
          </cell>
          <cell r="K1499" t="str">
            <v>STREAM</v>
          </cell>
          <cell r="L1499" t="str">
            <v>3F</v>
          </cell>
        </row>
        <row r="1500">
          <cell r="D1500" t="str">
            <v>769</v>
          </cell>
          <cell r="K1500" t="str">
            <v>STREAM</v>
          </cell>
          <cell r="L1500" t="str">
            <v>3F</v>
          </cell>
        </row>
        <row r="1501">
          <cell r="D1501" t="str">
            <v>771</v>
          </cell>
          <cell r="K1501" t="str">
            <v>STREAM</v>
          </cell>
          <cell r="L1501" t="str">
            <v>3F</v>
          </cell>
        </row>
        <row r="1502">
          <cell r="D1502" t="str">
            <v>775</v>
          </cell>
          <cell r="K1502" t="str">
            <v>STREAM</v>
          </cell>
          <cell r="L1502" t="str">
            <v>3F</v>
          </cell>
        </row>
        <row r="1503">
          <cell r="D1503" t="str">
            <v>777</v>
          </cell>
          <cell r="K1503" t="str">
            <v>STREAM</v>
          </cell>
          <cell r="L1503" t="str">
            <v>3F</v>
          </cell>
        </row>
        <row r="1504">
          <cell r="D1504" t="str">
            <v>2216</v>
          </cell>
          <cell r="K1504" t="str">
            <v>ESTUARY</v>
          </cell>
          <cell r="L1504" t="str">
            <v>3M</v>
          </cell>
        </row>
        <row r="1505">
          <cell r="D1505" t="str">
            <v>1440E</v>
          </cell>
          <cell r="K1505" t="str">
            <v>STREAM</v>
          </cell>
          <cell r="L1505" t="str">
            <v>3F</v>
          </cell>
        </row>
        <row r="1506">
          <cell r="D1506" t="str">
            <v>1396A</v>
          </cell>
          <cell r="K1506" t="str">
            <v>LAKE</v>
          </cell>
          <cell r="L1506" t="str">
            <v>3F</v>
          </cell>
        </row>
        <row r="1507">
          <cell r="D1507" t="str">
            <v>1539P</v>
          </cell>
          <cell r="K1507" t="str">
            <v>LAKE</v>
          </cell>
          <cell r="L1507" t="str">
            <v>3F</v>
          </cell>
        </row>
        <row r="1508">
          <cell r="D1508" t="str">
            <v>1578B</v>
          </cell>
          <cell r="K1508" t="str">
            <v>STREAM</v>
          </cell>
          <cell r="L1508" t="str">
            <v>3F</v>
          </cell>
        </row>
        <row r="1509">
          <cell r="D1509" t="str">
            <v>482</v>
          </cell>
          <cell r="K1509" t="str">
            <v>STREAM</v>
          </cell>
          <cell r="L1509" t="str">
            <v>3F</v>
          </cell>
        </row>
        <row r="1510">
          <cell r="D1510" t="str">
            <v>3714</v>
          </cell>
          <cell r="K1510" t="str">
            <v>ESTUARY</v>
          </cell>
          <cell r="L1510" t="str">
            <v>2</v>
          </cell>
        </row>
        <row r="1511">
          <cell r="D1511" t="str">
            <v>732</v>
          </cell>
          <cell r="K1511" t="str">
            <v>STREAM</v>
          </cell>
          <cell r="L1511" t="str">
            <v>3F</v>
          </cell>
        </row>
        <row r="1512">
          <cell r="D1512" t="str">
            <v>1300Z</v>
          </cell>
          <cell r="K1512" t="str">
            <v>SPRING</v>
          </cell>
          <cell r="L1512" t="str">
            <v>3F</v>
          </cell>
        </row>
        <row r="1513">
          <cell r="D1513" t="str">
            <v>3699</v>
          </cell>
          <cell r="K1513" t="str">
            <v>STREAM</v>
          </cell>
          <cell r="L1513" t="str">
            <v>3F</v>
          </cell>
        </row>
        <row r="1514">
          <cell r="D1514" t="str">
            <v>2601A</v>
          </cell>
          <cell r="K1514" t="str">
            <v>STREAM</v>
          </cell>
          <cell r="L1514" t="str">
            <v>3F</v>
          </cell>
        </row>
        <row r="1515">
          <cell r="D1515" t="str">
            <v>2794A</v>
          </cell>
          <cell r="K1515" t="str">
            <v>LAKE</v>
          </cell>
          <cell r="L1515" t="str">
            <v>3F</v>
          </cell>
        </row>
        <row r="1516">
          <cell r="D1516" t="str">
            <v>2802</v>
          </cell>
          <cell r="K1516" t="str">
            <v>STREAM</v>
          </cell>
          <cell r="L1516" t="str">
            <v>3F</v>
          </cell>
        </row>
        <row r="1517">
          <cell r="D1517" t="str">
            <v>727</v>
          </cell>
          <cell r="K1517" t="str">
            <v>STREAM</v>
          </cell>
          <cell r="L1517" t="str">
            <v>3F</v>
          </cell>
        </row>
        <row r="1518">
          <cell r="D1518" t="str">
            <v>726</v>
          </cell>
          <cell r="K1518" t="str">
            <v>STREAM</v>
          </cell>
          <cell r="L1518" t="str">
            <v>3F</v>
          </cell>
        </row>
        <row r="1519">
          <cell r="D1519" t="str">
            <v>796</v>
          </cell>
          <cell r="K1519" t="str">
            <v>STREAM</v>
          </cell>
          <cell r="L1519" t="str">
            <v>3F</v>
          </cell>
        </row>
        <row r="1520">
          <cell r="D1520" t="str">
            <v>2473</v>
          </cell>
          <cell r="K1520" t="str">
            <v>STREAM</v>
          </cell>
          <cell r="L1520" t="str">
            <v>3F</v>
          </cell>
        </row>
        <row r="1521">
          <cell r="D1521" t="str">
            <v>2474</v>
          </cell>
          <cell r="K1521" t="str">
            <v>STREAM</v>
          </cell>
          <cell r="L1521" t="str">
            <v>3F</v>
          </cell>
        </row>
        <row r="1522">
          <cell r="D1522" t="str">
            <v>1240</v>
          </cell>
          <cell r="K1522" t="str">
            <v>STREAM</v>
          </cell>
          <cell r="L1522" t="str">
            <v>3F</v>
          </cell>
        </row>
        <row r="1523">
          <cell r="D1523" t="str">
            <v>3606</v>
          </cell>
          <cell r="K1523" t="str">
            <v>STREAM</v>
          </cell>
          <cell r="L1523" t="str">
            <v>3F</v>
          </cell>
        </row>
        <row r="1524">
          <cell r="D1524" t="str">
            <v>2775K</v>
          </cell>
          <cell r="K1524" t="str">
            <v>LAKE</v>
          </cell>
          <cell r="L1524" t="str">
            <v>3F</v>
          </cell>
        </row>
        <row r="1525">
          <cell r="D1525" t="str">
            <v>2912A</v>
          </cell>
          <cell r="K1525" t="str">
            <v>LAKE</v>
          </cell>
          <cell r="L1525" t="str">
            <v>3F</v>
          </cell>
        </row>
        <row r="1526">
          <cell r="D1526" t="str">
            <v>2914</v>
          </cell>
          <cell r="K1526" t="str">
            <v>STREAM</v>
          </cell>
          <cell r="L1526" t="str">
            <v>3F</v>
          </cell>
        </row>
        <row r="1527">
          <cell r="D1527" t="str">
            <v>1349A</v>
          </cell>
          <cell r="K1527" t="str">
            <v>LAKE</v>
          </cell>
          <cell r="L1527" t="str">
            <v>3F</v>
          </cell>
        </row>
        <row r="1528">
          <cell r="D1528" t="str">
            <v>2821A</v>
          </cell>
          <cell r="K1528" t="str">
            <v>LAKE</v>
          </cell>
          <cell r="L1528" t="str">
            <v>3F</v>
          </cell>
        </row>
        <row r="1529">
          <cell r="D1529" t="str">
            <v>2828</v>
          </cell>
          <cell r="K1529" t="str">
            <v>STREAM</v>
          </cell>
          <cell r="L1529" t="str">
            <v>3F</v>
          </cell>
        </row>
        <row r="1530">
          <cell r="D1530" t="str">
            <v>2829</v>
          </cell>
          <cell r="K1530" t="str">
            <v>STREAM</v>
          </cell>
          <cell r="L1530" t="str">
            <v>3F</v>
          </cell>
        </row>
        <row r="1531">
          <cell r="D1531" t="str">
            <v>8026</v>
          </cell>
          <cell r="K1531" t="str">
            <v>COASTAL</v>
          </cell>
          <cell r="L1531" t="str">
            <v>2</v>
          </cell>
        </row>
        <row r="1532">
          <cell r="D1532" t="str">
            <v>1584B</v>
          </cell>
          <cell r="K1532" t="str">
            <v>ESTUARY</v>
          </cell>
          <cell r="L1532" t="str">
            <v>3M</v>
          </cell>
        </row>
        <row r="1533">
          <cell r="D1533" t="str">
            <v>1351C</v>
          </cell>
          <cell r="K1533" t="str">
            <v>STREAM</v>
          </cell>
          <cell r="L1533" t="str">
            <v>3F</v>
          </cell>
        </row>
        <row r="1534">
          <cell r="D1534" t="str">
            <v>2830</v>
          </cell>
          <cell r="K1534" t="str">
            <v>STREAM</v>
          </cell>
          <cell r="L1534" t="str">
            <v>3F</v>
          </cell>
        </row>
        <row r="1535">
          <cell r="D1535" t="str">
            <v>885</v>
          </cell>
          <cell r="K1535" t="str">
            <v>STREAM</v>
          </cell>
          <cell r="L1535" t="str">
            <v>3F</v>
          </cell>
        </row>
        <row r="1536">
          <cell r="D1536" t="str">
            <v>2714X</v>
          </cell>
          <cell r="K1536" t="str">
            <v>LAKE</v>
          </cell>
          <cell r="L1536" t="str">
            <v>3F</v>
          </cell>
        </row>
        <row r="1537">
          <cell r="D1537" t="str">
            <v>2716A</v>
          </cell>
          <cell r="K1537" t="str">
            <v>LAKE</v>
          </cell>
          <cell r="L1537" t="str">
            <v>3F</v>
          </cell>
        </row>
        <row r="1538">
          <cell r="D1538" t="str">
            <v>2717A</v>
          </cell>
          <cell r="K1538" t="str">
            <v>LAKE</v>
          </cell>
          <cell r="L1538" t="str">
            <v>3F</v>
          </cell>
        </row>
        <row r="1539">
          <cell r="D1539" t="str">
            <v>2722</v>
          </cell>
          <cell r="K1539" t="str">
            <v>STREAM</v>
          </cell>
          <cell r="L1539" t="str">
            <v>3F</v>
          </cell>
        </row>
        <row r="1540">
          <cell r="D1540" t="str">
            <v>2723</v>
          </cell>
          <cell r="K1540" t="str">
            <v>STREAM</v>
          </cell>
          <cell r="L1540" t="str">
            <v>3F</v>
          </cell>
        </row>
        <row r="1541">
          <cell r="D1541" t="str">
            <v>2714C</v>
          </cell>
          <cell r="K1541" t="str">
            <v>LAKE</v>
          </cell>
          <cell r="L1541" t="str">
            <v>3F</v>
          </cell>
        </row>
        <row r="1542">
          <cell r="D1542" t="str">
            <v>3585</v>
          </cell>
          <cell r="K1542" t="str">
            <v>STREAM</v>
          </cell>
          <cell r="L1542" t="str">
            <v>3F</v>
          </cell>
        </row>
        <row r="1543">
          <cell r="D1543" t="str">
            <v>895</v>
          </cell>
          <cell r="K1543" t="str">
            <v>STREAM</v>
          </cell>
          <cell r="L1543" t="str">
            <v>3F</v>
          </cell>
        </row>
        <row r="1544">
          <cell r="D1544" t="str">
            <v>1115</v>
          </cell>
          <cell r="K1544" t="str">
            <v>STREAM</v>
          </cell>
          <cell r="L1544" t="str">
            <v>3F</v>
          </cell>
        </row>
        <row r="1545">
          <cell r="D1545" t="str">
            <v>1116</v>
          </cell>
          <cell r="K1545" t="str">
            <v>STREAM</v>
          </cell>
          <cell r="L1545" t="str">
            <v>3F</v>
          </cell>
        </row>
        <row r="1546">
          <cell r="D1546" t="str">
            <v>2357</v>
          </cell>
          <cell r="K1546" t="str">
            <v>STREAM</v>
          </cell>
          <cell r="L1546" t="str">
            <v>3F</v>
          </cell>
        </row>
        <row r="1547">
          <cell r="D1547" t="str">
            <v>1117</v>
          </cell>
          <cell r="K1547" t="str">
            <v>STREAM</v>
          </cell>
          <cell r="L1547" t="str">
            <v>3F</v>
          </cell>
        </row>
        <row r="1548">
          <cell r="D1548" t="str">
            <v>1605</v>
          </cell>
          <cell r="K1548" t="str">
            <v>STREAM</v>
          </cell>
          <cell r="L1548" t="str">
            <v>3F</v>
          </cell>
        </row>
        <row r="1549">
          <cell r="D1549" t="str">
            <v>1876</v>
          </cell>
          <cell r="K1549" t="str">
            <v>ESTUARY</v>
          </cell>
          <cell r="L1549" t="str">
            <v>3M</v>
          </cell>
        </row>
        <row r="1550">
          <cell r="D1550" t="str">
            <v>1807B</v>
          </cell>
          <cell r="K1550" t="str">
            <v>LAKE</v>
          </cell>
          <cell r="L1550" t="str">
            <v>1</v>
          </cell>
        </row>
        <row r="1551">
          <cell r="D1551" t="str">
            <v>1878</v>
          </cell>
          <cell r="K1551" t="str">
            <v>STREAM</v>
          </cell>
          <cell r="L1551" t="str">
            <v>3F</v>
          </cell>
        </row>
        <row r="1552">
          <cell r="D1552" t="str">
            <v>1869C</v>
          </cell>
          <cell r="K1552" t="str">
            <v>STREAM</v>
          </cell>
          <cell r="L1552" t="str">
            <v>3F</v>
          </cell>
        </row>
        <row r="1553">
          <cell r="D1553" t="str">
            <v>1623J</v>
          </cell>
          <cell r="K1553" t="str">
            <v>STREAM</v>
          </cell>
          <cell r="L1553" t="str">
            <v>3F</v>
          </cell>
        </row>
        <row r="1554">
          <cell r="D1554" t="str">
            <v>1622D</v>
          </cell>
          <cell r="K1554" t="str">
            <v>STREAM</v>
          </cell>
          <cell r="L1554" t="str">
            <v>3F</v>
          </cell>
        </row>
        <row r="1555">
          <cell r="D1555" t="str">
            <v>426</v>
          </cell>
          <cell r="K1555" t="str">
            <v>STREAM</v>
          </cell>
          <cell r="L1555" t="str">
            <v>3F</v>
          </cell>
        </row>
        <row r="1556">
          <cell r="D1556" t="str">
            <v>431</v>
          </cell>
          <cell r="K1556" t="str">
            <v>STREAM</v>
          </cell>
          <cell r="L1556" t="str">
            <v>3F</v>
          </cell>
        </row>
        <row r="1557">
          <cell r="D1557" t="str">
            <v>2140</v>
          </cell>
          <cell r="K1557" t="str">
            <v>ESTUARY</v>
          </cell>
          <cell r="L1557" t="str">
            <v>3M</v>
          </cell>
        </row>
        <row r="1558">
          <cell r="D1558" t="str">
            <v>435</v>
          </cell>
          <cell r="K1558" t="str">
            <v>STREAM</v>
          </cell>
          <cell r="L1558" t="str">
            <v>3F</v>
          </cell>
        </row>
        <row r="1559">
          <cell r="D1559" t="str">
            <v>2817B</v>
          </cell>
          <cell r="K1559" t="str">
            <v>LAKE</v>
          </cell>
          <cell r="L1559" t="str">
            <v>3F</v>
          </cell>
        </row>
        <row r="1560">
          <cell r="D1560" t="str">
            <v>2816X</v>
          </cell>
          <cell r="K1560" t="str">
            <v>LAKE</v>
          </cell>
          <cell r="L1560" t="str">
            <v>3F</v>
          </cell>
        </row>
        <row r="1561">
          <cell r="D1561" t="str">
            <v>1349</v>
          </cell>
          <cell r="K1561" t="str">
            <v>STREAM</v>
          </cell>
          <cell r="L1561" t="str">
            <v>3F</v>
          </cell>
        </row>
        <row r="1562">
          <cell r="D1562" t="str">
            <v>1341G</v>
          </cell>
          <cell r="K1562" t="str">
            <v>SPRING</v>
          </cell>
          <cell r="L1562" t="str">
            <v>3M</v>
          </cell>
        </row>
        <row r="1563">
          <cell r="D1563" t="str">
            <v>2816Y</v>
          </cell>
          <cell r="K1563" t="str">
            <v>LAKE</v>
          </cell>
          <cell r="L1563" t="str">
            <v>3F</v>
          </cell>
        </row>
        <row r="1564">
          <cell r="D1564" t="str">
            <v>2819A</v>
          </cell>
          <cell r="K1564" t="str">
            <v>LAKE</v>
          </cell>
          <cell r="L1564" t="str">
            <v>3F</v>
          </cell>
        </row>
        <row r="1565">
          <cell r="D1565" t="str">
            <v>2820</v>
          </cell>
          <cell r="K1565" t="str">
            <v>STREAM</v>
          </cell>
          <cell r="L1565" t="str">
            <v>3F</v>
          </cell>
        </row>
        <row r="1566">
          <cell r="D1566" t="str">
            <v>3540</v>
          </cell>
          <cell r="K1566" t="str">
            <v>STREAM</v>
          </cell>
          <cell r="L1566" t="str">
            <v>3F</v>
          </cell>
        </row>
        <row r="1567">
          <cell r="D1567" t="str">
            <v>1183</v>
          </cell>
          <cell r="K1567" t="str">
            <v>STREAM</v>
          </cell>
          <cell r="L1567" t="str">
            <v>3F</v>
          </cell>
        </row>
        <row r="1568">
          <cell r="D1568" t="str">
            <v>2415A</v>
          </cell>
          <cell r="K1568" t="str">
            <v>STREAM</v>
          </cell>
          <cell r="L1568" t="str">
            <v>3F</v>
          </cell>
        </row>
        <row r="1569">
          <cell r="D1569" t="str">
            <v>2416</v>
          </cell>
          <cell r="K1569" t="str">
            <v>STREAM</v>
          </cell>
          <cell r="L1569" t="str">
            <v>3F</v>
          </cell>
        </row>
        <row r="1570">
          <cell r="D1570" t="str">
            <v>2417</v>
          </cell>
          <cell r="K1570" t="str">
            <v>STREAM</v>
          </cell>
          <cell r="L1570" t="str">
            <v>3F</v>
          </cell>
        </row>
        <row r="1571">
          <cell r="D1571" t="str">
            <v>1313</v>
          </cell>
          <cell r="K1571" t="str">
            <v>STREAM</v>
          </cell>
          <cell r="L1571" t="str">
            <v>3F</v>
          </cell>
        </row>
        <row r="1572">
          <cell r="D1572" t="str">
            <v>2908</v>
          </cell>
          <cell r="K1572" t="str">
            <v>STREAM</v>
          </cell>
          <cell r="L1572" t="str">
            <v>3F</v>
          </cell>
        </row>
        <row r="1573">
          <cell r="D1573" t="str">
            <v>2475</v>
          </cell>
          <cell r="K1573" t="str">
            <v>STREAM</v>
          </cell>
          <cell r="L1573" t="str">
            <v>3F</v>
          </cell>
        </row>
        <row r="1574">
          <cell r="D1574" t="str">
            <v>3588</v>
          </cell>
          <cell r="K1574" t="str">
            <v>STREAM</v>
          </cell>
          <cell r="L1574" t="str">
            <v>3F</v>
          </cell>
        </row>
        <row r="1575">
          <cell r="D1575" t="str">
            <v>3589</v>
          </cell>
          <cell r="K1575" t="str">
            <v>STREAM</v>
          </cell>
          <cell r="L1575" t="str">
            <v>3F</v>
          </cell>
        </row>
        <row r="1576">
          <cell r="D1576" t="str">
            <v>2415D</v>
          </cell>
          <cell r="K1576" t="str">
            <v>STREAM</v>
          </cell>
          <cell r="L1576" t="str">
            <v>3F</v>
          </cell>
        </row>
        <row r="1577">
          <cell r="D1577" t="str">
            <v>1241</v>
          </cell>
          <cell r="K1577" t="str">
            <v>STREAM</v>
          </cell>
          <cell r="L1577" t="str">
            <v>3F</v>
          </cell>
        </row>
        <row r="1578">
          <cell r="D1578" t="str">
            <v>3496Z</v>
          </cell>
          <cell r="K1578" t="str">
            <v>SPRING</v>
          </cell>
          <cell r="L1578" t="str">
            <v>3F</v>
          </cell>
        </row>
        <row r="1579">
          <cell r="D1579" t="str">
            <v>3590</v>
          </cell>
          <cell r="K1579" t="str">
            <v>STREAM</v>
          </cell>
          <cell r="L1579" t="str">
            <v>3F</v>
          </cell>
        </row>
        <row r="1580">
          <cell r="D1580" t="str">
            <v>1242</v>
          </cell>
          <cell r="K1580" t="str">
            <v>STREAM</v>
          </cell>
          <cell r="L1580" t="str">
            <v>3F</v>
          </cell>
        </row>
        <row r="1581">
          <cell r="D1581" t="str">
            <v>3591</v>
          </cell>
          <cell r="K1581" t="str">
            <v>STREAM</v>
          </cell>
          <cell r="L1581" t="str">
            <v>3F</v>
          </cell>
        </row>
        <row r="1582">
          <cell r="D1582" t="str">
            <v>1925</v>
          </cell>
          <cell r="K1582" t="str">
            <v>STREAM</v>
          </cell>
          <cell r="L1582" t="str">
            <v>1</v>
          </cell>
        </row>
        <row r="1583">
          <cell r="D1583" t="str">
            <v>1926</v>
          </cell>
          <cell r="K1583" t="str">
            <v>STREAM</v>
          </cell>
          <cell r="L1583" t="str">
            <v>1</v>
          </cell>
        </row>
        <row r="1584">
          <cell r="D1584" t="str">
            <v>1927</v>
          </cell>
          <cell r="K1584" t="str">
            <v>STREAM</v>
          </cell>
          <cell r="L1584" t="str">
            <v>3F</v>
          </cell>
        </row>
        <row r="1585">
          <cell r="D1585" t="str">
            <v>1928</v>
          </cell>
          <cell r="K1585" t="str">
            <v>STREAM</v>
          </cell>
          <cell r="L1585" t="str">
            <v>3F</v>
          </cell>
        </row>
        <row r="1586">
          <cell r="D1586" t="str">
            <v>1929</v>
          </cell>
          <cell r="K1586" t="str">
            <v>STREAM</v>
          </cell>
          <cell r="L1586" t="str">
            <v>1</v>
          </cell>
        </row>
        <row r="1587">
          <cell r="D1587" t="str">
            <v>1623D</v>
          </cell>
          <cell r="K1587" t="str">
            <v>STREAM</v>
          </cell>
          <cell r="L1587" t="str">
            <v>3F</v>
          </cell>
        </row>
        <row r="1588">
          <cell r="D1588" t="str">
            <v>939</v>
          </cell>
          <cell r="K1588" t="str">
            <v>STREAM</v>
          </cell>
          <cell r="L1588" t="str">
            <v>3F</v>
          </cell>
        </row>
        <row r="1589">
          <cell r="D1589" t="str">
            <v>941</v>
          </cell>
          <cell r="K1589" t="str">
            <v>STREAM</v>
          </cell>
          <cell r="L1589" t="str">
            <v>3F</v>
          </cell>
        </row>
        <row r="1590">
          <cell r="D1590" t="str">
            <v>2237</v>
          </cell>
          <cell r="K1590" t="str">
            <v>STREAM</v>
          </cell>
          <cell r="L1590" t="str">
            <v>3F</v>
          </cell>
        </row>
        <row r="1591">
          <cell r="D1591" t="str">
            <v>2381A</v>
          </cell>
          <cell r="K1591" t="str">
            <v>LAKE</v>
          </cell>
          <cell r="L1591" t="str">
            <v>3F</v>
          </cell>
        </row>
        <row r="1592">
          <cell r="D1592" t="str">
            <v>3518</v>
          </cell>
          <cell r="K1592" t="str">
            <v>STREAM</v>
          </cell>
          <cell r="L1592" t="str">
            <v>3F</v>
          </cell>
        </row>
        <row r="1593">
          <cell r="D1593" t="str">
            <v>2383</v>
          </cell>
          <cell r="K1593" t="str">
            <v>STREAM</v>
          </cell>
          <cell r="L1593" t="str">
            <v>3F</v>
          </cell>
        </row>
        <row r="1594">
          <cell r="D1594" t="str">
            <v>3520</v>
          </cell>
          <cell r="K1594" t="str">
            <v>STREAM</v>
          </cell>
          <cell r="L1594" t="str">
            <v>3F</v>
          </cell>
        </row>
        <row r="1595">
          <cell r="D1595" t="str">
            <v>3572</v>
          </cell>
          <cell r="K1595" t="str">
            <v>STREAM</v>
          </cell>
          <cell r="L1595" t="str">
            <v>3F</v>
          </cell>
        </row>
        <row r="1596">
          <cell r="D1596" t="str">
            <v>3566</v>
          </cell>
          <cell r="K1596" t="str">
            <v>LAKE</v>
          </cell>
          <cell r="L1596" t="str">
            <v>3F</v>
          </cell>
        </row>
        <row r="1597">
          <cell r="D1597" t="str">
            <v>3518Z</v>
          </cell>
          <cell r="K1597" t="str">
            <v>SPRING</v>
          </cell>
          <cell r="L1597" t="str">
            <v>3F</v>
          </cell>
        </row>
        <row r="1598">
          <cell r="D1598" t="str">
            <v>2436</v>
          </cell>
          <cell r="K1598" t="str">
            <v>STREAM</v>
          </cell>
          <cell r="L1598" t="str">
            <v>3F</v>
          </cell>
        </row>
        <row r="1599">
          <cell r="D1599" t="str">
            <v>2437</v>
          </cell>
          <cell r="K1599" t="str">
            <v>STREAM</v>
          </cell>
          <cell r="L1599" t="str">
            <v>3F</v>
          </cell>
        </row>
        <row r="1600">
          <cell r="D1600" t="str">
            <v>3557</v>
          </cell>
          <cell r="K1600" t="str">
            <v>STREAM</v>
          </cell>
          <cell r="L1600" t="str">
            <v>3F</v>
          </cell>
        </row>
        <row r="1601">
          <cell r="D1601" t="str">
            <v>2438A</v>
          </cell>
          <cell r="K1601" t="str">
            <v>STREAM</v>
          </cell>
          <cell r="L1601" t="str">
            <v>3F</v>
          </cell>
        </row>
        <row r="1602">
          <cell r="D1602" t="str">
            <v>1091</v>
          </cell>
          <cell r="K1602" t="str">
            <v>STREAM</v>
          </cell>
          <cell r="L1602" t="str">
            <v>3F</v>
          </cell>
        </row>
        <row r="1603">
          <cell r="D1603" t="str">
            <v>3699B</v>
          </cell>
          <cell r="K1603" t="str">
            <v>ESTUARY</v>
          </cell>
          <cell r="L1603" t="str">
            <v>2</v>
          </cell>
        </row>
        <row r="1604">
          <cell r="D1604" t="str">
            <v>3486</v>
          </cell>
          <cell r="K1604" t="str">
            <v>STREAM</v>
          </cell>
          <cell r="L1604" t="str">
            <v>3F</v>
          </cell>
        </row>
        <row r="1605">
          <cell r="D1605" t="str">
            <v>3489</v>
          </cell>
          <cell r="K1605" t="str">
            <v>STREAM</v>
          </cell>
          <cell r="L1605" t="str">
            <v>3F</v>
          </cell>
        </row>
        <row r="1606">
          <cell r="D1606" t="str">
            <v>3490</v>
          </cell>
          <cell r="K1606" t="str">
            <v>STREAM</v>
          </cell>
          <cell r="L1606" t="str">
            <v>3F</v>
          </cell>
        </row>
        <row r="1607">
          <cell r="D1607" t="str">
            <v>2344</v>
          </cell>
          <cell r="K1607" t="str">
            <v>STREAM</v>
          </cell>
          <cell r="L1607" t="str">
            <v>3F</v>
          </cell>
        </row>
        <row r="1608">
          <cell r="D1608" t="str">
            <v>3491</v>
          </cell>
          <cell r="K1608" t="str">
            <v>STREAM</v>
          </cell>
          <cell r="L1608" t="str">
            <v>3F</v>
          </cell>
        </row>
        <row r="1609">
          <cell r="D1609" t="str">
            <v>1101</v>
          </cell>
          <cell r="K1609" t="str">
            <v>STREAM</v>
          </cell>
          <cell r="L1609" t="str">
            <v>3F</v>
          </cell>
        </row>
        <row r="1610">
          <cell r="D1610" t="str">
            <v>2345</v>
          </cell>
          <cell r="K1610" t="str">
            <v>STREAM</v>
          </cell>
          <cell r="L1610" t="str">
            <v>3F</v>
          </cell>
        </row>
        <row r="1611">
          <cell r="D1611" t="str">
            <v>2530</v>
          </cell>
          <cell r="K1611" t="str">
            <v>STREAM</v>
          </cell>
          <cell r="L1611" t="str">
            <v>3F</v>
          </cell>
        </row>
        <row r="1612">
          <cell r="D1612" t="str">
            <v>2048C</v>
          </cell>
          <cell r="K1612" t="str">
            <v>ESTUARY</v>
          </cell>
          <cell r="L1612" t="str">
            <v>3M</v>
          </cell>
        </row>
        <row r="1613">
          <cell r="D1613" t="str">
            <v>245</v>
          </cell>
          <cell r="K1613" t="str">
            <v>STREAM</v>
          </cell>
          <cell r="L1613" t="str">
            <v>3F</v>
          </cell>
        </row>
        <row r="1614">
          <cell r="D1614" t="str">
            <v>247</v>
          </cell>
          <cell r="K1614" t="str">
            <v>STREAM</v>
          </cell>
          <cell r="L1614" t="str">
            <v>3F</v>
          </cell>
        </row>
        <row r="1615">
          <cell r="D1615" t="str">
            <v>248</v>
          </cell>
          <cell r="K1615" t="str">
            <v>STREAM</v>
          </cell>
          <cell r="L1615" t="str">
            <v>3F</v>
          </cell>
        </row>
        <row r="1616">
          <cell r="D1616" t="str">
            <v>271</v>
          </cell>
          <cell r="K1616" t="str">
            <v>STREAM</v>
          </cell>
          <cell r="L1616" t="str">
            <v>3F</v>
          </cell>
        </row>
        <row r="1617">
          <cell r="D1617" t="str">
            <v>274</v>
          </cell>
          <cell r="K1617" t="str">
            <v>STREAM</v>
          </cell>
          <cell r="L1617" t="str">
            <v>3F</v>
          </cell>
        </row>
        <row r="1618">
          <cell r="D1618" t="str">
            <v>275</v>
          </cell>
          <cell r="K1618" t="str">
            <v>STREAM</v>
          </cell>
          <cell r="L1618" t="str">
            <v>3F</v>
          </cell>
        </row>
        <row r="1619">
          <cell r="D1619" t="str">
            <v>2072</v>
          </cell>
          <cell r="K1619" t="str">
            <v>ESTUARY</v>
          </cell>
          <cell r="L1619" t="str">
            <v>2</v>
          </cell>
        </row>
        <row r="1620">
          <cell r="D1620" t="str">
            <v>276</v>
          </cell>
          <cell r="K1620" t="str">
            <v>STREAM</v>
          </cell>
          <cell r="L1620" t="str">
            <v>3F</v>
          </cell>
        </row>
        <row r="1621">
          <cell r="D1621" t="str">
            <v>277</v>
          </cell>
          <cell r="K1621" t="str">
            <v>STREAM</v>
          </cell>
          <cell r="L1621" t="str">
            <v>3F</v>
          </cell>
        </row>
        <row r="1622">
          <cell r="D1622" t="str">
            <v>278</v>
          </cell>
          <cell r="K1622" t="str">
            <v>STREAM</v>
          </cell>
          <cell r="L1622" t="str">
            <v>3F</v>
          </cell>
        </row>
        <row r="1623">
          <cell r="D1623" t="str">
            <v>284</v>
          </cell>
          <cell r="K1623" t="str">
            <v>STREAM</v>
          </cell>
          <cell r="L1623" t="str">
            <v>3F</v>
          </cell>
        </row>
        <row r="1624">
          <cell r="D1624" t="str">
            <v>10D</v>
          </cell>
          <cell r="K1624" t="str">
            <v>STREAM</v>
          </cell>
          <cell r="L1624" t="str">
            <v>3F</v>
          </cell>
        </row>
        <row r="1625">
          <cell r="D1625" t="str">
            <v>30G</v>
          </cell>
          <cell r="K1625" t="str">
            <v>STREAM</v>
          </cell>
          <cell r="L1625" t="str">
            <v>3F</v>
          </cell>
        </row>
        <row r="1626">
          <cell r="D1626" t="str">
            <v>287</v>
          </cell>
          <cell r="K1626" t="str">
            <v>STREAM</v>
          </cell>
          <cell r="L1626" t="str">
            <v>3F</v>
          </cell>
        </row>
        <row r="1627">
          <cell r="D1627" t="str">
            <v>1002</v>
          </cell>
          <cell r="K1627" t="str">
            <v>STREAM</v>
          </cell>
          <cell r="L1627" t="str">
            <v>3F</v>
          </cell>
        </row>
        <row r="1628">
          <cell r="D1628" t="str">
            <v>2901</v>
          </cell>
          <cell r="K1628" t="str">
            <v>STREAM</v>
          </cell>
          <cell r="L1628" t="str">
            <v>3F</v>
          </cell>
        </row>
        <row r="1629">
          <cell r="D1629" t="str">
            <v>2488</v>
          </cell>
          <cell r="K1629" t="str">
            <v>STREAM</v>
          </cell>
          <cell r="L1629" t="str">
            <v>3F</v>
          </cell>
        </row>
        <row r="1630">
          <cell r="D1630" t="str">
            <v>2489</v>
          </cell>
          <cell r="K1630" t="str">
            <v>STREAM</v>
          </cell>
          <cell r="L1630" t="str">
            <v>3F</v>
          </cell>
        </row>
        <row r="1631">
          <cell r="D1631" t="str">
            <v>3593A</v>
          </cell>
          <cell r="K1631" t="str">
            <v>LAKE</v>
          </cell>
          <cell r="L1631" t="str">
            <v>3F</v>
          </cell>
        </row>
        <row r="1632">
          <cell r="D1632" t="str">
            <v>3610</v>
          </cell>
          <cell r="K1632" t="str">
            <v>STREAM</v>
          </cell>
          <cell r="L1632" t="str">
            <v>3F</v>
          </cell>
        </row>
        <row r="1633">
          <cell r="D1633" t="str">
            <v>2528A2</v>
          </cell>
          <cell r="K1633" t="str">
            <v>LAKE</v>
          </cell>
          <cell r="L1633" t="str">
            <v>3F</v>
          </cell>
        </row>
        <row r="1634">
          <cell r="D1634" t="str">
            <v>2509G</v>
          </cell>
          <cell r="K1634" t="str">
            <v>LAKE</v>
          </cell>
          <cell r="L1634" t="str">
            <v>3F</v>
          </cell>
        </row>
        <row r="1635">
          <cell r="D1635" t="str">
            <v>2560</v>
          </cell>
          <cell r="K1635" t="str">
            <v>STREAM</v>
          </cell>
          <cell r="L1635" t="str">
            <v>3F</v>
          </cell>
        </row>
        <row r="1636">
          <cell r="D1636" t="str">
            <v>2509H</v>
          </cell>
          <cell r="K1636" t="str">
            <v>LAKE</v>
          </cell>
          <cell r="L1636" t="str">
            <v>3F</v>
          </cell>
        </row>
        <row r="1637">
          <cell r="D1637" t="str">
            <v>1399</v>
          </cell>
          <cell r="K1637" t="str">
            <v>STREAM</v>
          </cell>
          <cell r="L1637" t="str">
            <v>3F</v>
          </cell>
        </row>
        <row r="1638">
          <cell r="D1638" t="str">
            <v>2736</v>
          </cell>
          <cell r="K1638" t="str">
            <v>STREAM</v>
          </cell>
          <cell r="L1638" t="str">
            <v>3F</v>
          </cell>
        </row>
        <row r="1639">
          <cell r="D1639" t="str">
            <v>2732Y</v>
          </cell>
          <cell r="K1639" t="str">
            <v>LAKE</v>
          </cell>
          <cell r="L1639" t="str">
            <v>3F</v>
          </cell>
        </row>
        <row r="1640">
          <cell r="D1640" t="str">
            <v>2713B</v>
          </cell>
          <cell r="K1640" t="str">
            <v>LAKE</v>
          </cell>
          <cell r="L1640" t="str">
            <v>3F</v>
          </cell>
        </row>
        <row r="1641">
          <cell r="D1641" t="str">
            <v>2613</v>
          </cell>
          <cell r="K1641" t="str">
            <v>STREAM</v>
          </cell>
          <cell r="L1641" t="str">
            <v>3F</v>
          </cell>
        </row>
        <row r="1642">
          <cell r="D1642" t="str">
            <v>2713C</v>
          </cell>
          <cell r="K1642" t="str">
            <v>LAKE</v>
          </cell>
          <cell r="L1642" t="str">
            <v>3F</v>
          </cell>
        </row>
        <row r="1643">
          <cell r="D1643" t="str">
            <v>2732A</v>
          </cell>
          <cell r="K1643" t="str">
            <v>LAKE</v>
          </cell>
          <cell r="L1643" t="str">
            <v>3F</v>
          </cell>
        </row>
        <row r="1644">
          <cell r="D1644" t="str">
            <v>2732X</v>
          </cell>
          <cell r="K1644" t="str">
            <v>LAKE</v>
          </cell>
          <cell r="L1644" t="str">
            <v>3F</v>
          </cell>
        </row>
        <row r="1645">
          <cell r="D1645" t="str">
            <v>3703A</v>
          </cell>
          <cell r="K1645" t="str">
            <v>LAKE</v>
          </cell>
          <cell r="L1645" t="str">
            <v>3F</v>
          </cell>
        </row>
        <row r="1646">
          <cell r="D1646" t="str">
            <v>2713A</v>
          </cell>
          <cell r="K1646" t="str">
            <v>LAKE</v>
          </cell>
          <cell r="L1646" t="str">
            <v>3F</v>
          </cell>
        </row>
        <row r="1647">
          <cell r="D1647" t="str">
            <v>1341H</v>
          </cell>
          <cell r="K1647" t="str">
            <v>SPRING</v>
          </cell>
          <cell r="L1647" t="str">
            <v>3M</v>
          </cell>
        </row>
        <row r="1648">
          <cell r="D1648" t="str">
            <v>1799</v>
          </cell>
          <cell r="K1648" t="str">
            <v>STREAM</v>
          </cell>
          <cell r="L1648" t="str">
            <v>3F</v>
          </cell>
        </row>
        <row r="1649">
          <cell r="D1649" t="str">
            <v>1730D</v>
          </cell>
          <cell r="K1649" t="str">
            <v>LAKE</v>
          </cell>
          <cell r="L1649" t="str">
            <v>3F</v>
          </cell>
        </row>
        <row r="1650">
          <cell r="D1650" t="str">
            <v>1758E</v>
          </cell>
          <cell r="K1650" t="str">
            <v>LAKE</v>
          </cell>
          <cell r="L1650" t="str">
            <v>3F</v>
          </cell>
        </row>
        <row r="1651">
          <cell r="D1651" t="str">
            <v>1758G</v>
          </cell>
          <cell r="K1651" t="str">
            <v>LAKE</v>
          </cell>
          <cell r="L1651" t="str">
            <v>3F</v>
          </cell>
        </row>
        <row r="1652">
          <cell r="D1652" t="str">
            <v>1694C</v>
          </cell>
          <cell r="K1652" t="str">
            <v>ESTUARY</v>
          </cell>
          <cell r="L1652" t="str">
            <v>3M</v>
          </cell>
        </row>
        <row r="1653">
          <cell r="D1653" t="str">
            <v>1800</v>
          </cell>
          <cell r="K1653" t="str">
            <v>STREAM</v>
          </cell>
          <cell r="L1653" t="str">
            <v>3F</v>
          </cell>
        </row>
        <row r="1654">
          <cell r="D1654" t="str">
            <v>1758</v>
          </cell>
          <cell r="K1654" t="str">
            <v>LAKE</v>
          </cell>
          <cell r="L1654" t="str">
            <v>3F</v>
          </cell>
        </row>
        <row r="1655">
          <cell r="D1655" t="str">
            <v>1802A</v>
          </cell>
          <cell r="K1655" t="str">
            <v>STREAM</v>
          </cell>
          <cell r="L1655" t="str">
            <v>3F</v>
          </cell>
        </row>
        <row r="1656">
          <cell r="D1656" t="str">
            <v>1393</v>
          </cell>
          <cell r="K1656" t="str">
            <v>STREAM</v>
          </cell>
          <cell r="L1656" t="str">
            <v>3F</v>
          </cell>
        </row>
        <row r="1657">
          <cell r="D1657" t="str">
            <v>2889A</v>
          </cell>
          <cell r="K1657" t="str">
            <v>LAKE</v>
          </cell>
          <cell r="L1657" t="str">
            <v>3F</v>
          </cell>
        </row>
        <row r="1658">
          <cell r="D1658" t="str">
            <v>2889B</v>
          </cell>
          <cell r="K1658" t="str">
            <v>LAKE</v>
          </cell>
          <cell r="L1658" t="str">
            <v>3F</v>
          </cell>
        </row>
        <row r="1659">
          <cell r="D1659" t="str">
            <v>2883</v>
          </cell>
          <cell r="K1659" t="str">
            <v>STREAM</v>
          </cell>
          <cell r="L1659" t="str">
            <v>3F</v>
          </cell>
        </row>
        <row r="1660">
          <cell r="D1660" t="str">
            <v>3169K</v>
          </cell>
          <cell r="K1660" t="str">
            <v>LAKE</v>
          </cell>
          <cell r="L1660" t="str">
            <v>3F</v>
          </cell>
        </row>
        <row r="1661">
          <cell r="D1661" t="str">
            <v>1394</v>
          </cell>
          <cell r="K1661" t="str">
            <v>STREAM</v>
          </cell>
          <cell r="L1661" t="str">
            <v>3F</v>
          </cell>
        </row>
        <row r="1662">
          <cell r="D1662" t="str">
            <v>2213F</v>
          </cell>
          <cell r="K1662" t="str">
            <v>ESTUARY</v>
          </cell>
          <cell r="L1662" t="str">
            <v>3M</v>
          </cell>
        </row>
        <row r="1663">
          <cell r="D1663" t="str">
            <v>3438B</v>
          </cell>
          <cell r="K1663" t="str">
            <v>LAKE</v>
          </cell>
          <cell r="L1663" t="str">
            <v>3F</v>
          </cell>
        </row>
        <row r="1664">
          <cell r="D1664" t="str">
            <v>3505</v>
          </cell>
          <cell r="K1664" t="str">
            <v>STREAM</v>
          </cell>
          <cell r="L1664" t="str">
            <v>3F</v>
          </cell>
        </row>
        <row r="1665">
          <cell r="D1665" t="str">
            <v>1053A</v>
          </cell>
          <cell r="K1665" t="str">
            <v>ESTUARY</v>
          </cell>
          <cell r="L1665" t="str">
            <v>2</v>
          </cell>
        </row>
        <row r="1666">
          <cell r="D1666" t="str">
            <v>2368</v>
          </cell>
          <cell r="K1666" t="str">
            <v>STREAM</v>
          </cell>
          <cell r="L1666" t="str">
            <v>3F</v>
          </cell>
        </row>
        <row r="1667">
          <cell r="D1667" t="str">
            <v>2367</v>
          </cell>
          <cell r="K1667" t="str">
            <v>STREAM</v>
          </cell>
          <cell r="L1667" t="str">
            <v>3F</v>
          </cell>
        </row>
        <row r="1668">
          <cell r="D1668" t="str">
            <v>793X</v>
          </cell>
          <cell r="K1668" t="str">
            <v>SPRING</v>
          </cell>
          <cell r="L1668" t="str">
            <v>3F</v>
          </cell>
        </row>
        <row r="1669">
          <cell r="D1669" t="str">
            <v>2369</v>
          </cell>
          <cell r="K1669" t="str">
            <v>STREAM</v>
          </cell>
          <cell r="L1669" t="str">
            <v>3F</v>
          </cell>
        </row>
        <row r="1670">
          <cell r="D1670" t="str">
            <v>2777B</v>
          </cell>
          <cell r="K1670" t="str">
            <v>LAKE</v>
          </cell>
          <cell r="L1670" t="str">
            <v>3F</v>
          </cell>
        </row>
        <row r="1671">
          <cell r="D1671" t="str">
            <v>2779A</v>
          </cell>
          <cell r="K1671" t="str">
            <v>LAKE</v>
          </cell>
          <cell r="L1671" t="str">
            <v>3F</v>
          </cell>
        </row>
        <row r="1672">
          <cell r="D1672" t="str">
            <v>1529A</v>
          </cell>
          <cell r="K1672" t="str">
            <v>LAKE</v>
          </cell>
          <cell r="L1672" t="str">
            <v>3F</v>
          </cell>
        </row>
        <row r="1673">
          <cell r="D1673" t="str">
            <v>1761E</v>
          </cell>
          <cell r="K1673" t="str">
            <v>LAKE</v>
          </cell>
          <cell r="L1673" t="str">
            <v>3F</v>
          </cell>
        </row>
        <row r="1674">
          <cell r="D1674" t="str">
            <v>2392</v>
          </cell>
          <cell r="K1674" t="str">
            <v>LAKE</v>
          </cell>
          <cell r="L1674" t="str">
            <v>3F</v>
          </cell>
        </row>
        <row r="1675">
          <cell r="D1675" t="str">
            <v>2213H</v>
          </cell>
          <cell r="K1675" t="str">
            <v>LAKE</v>
          </cell>
          <cell r="L1675" t="str">
            <v>3F</v>
          </cell>
        </row>
        <row r="1676">
          <cell r="D1676" t="str">
            <v>3535</v>
          </cell>
          <cell r="K1676" t="str">
            <v>STREAM</v>
          </cell>
          <cell r="L1676" t="str">
            <v>3F</v>
          </cell>
        </row>
        <row r="1677">
          <cell r="D1677" t="str">
            <v>2401</v>
          </cell>
          <cell r="K1677" t="str">
            <v>STREAM</v>
          </cell>
          <cell r="L1677" t="str">
            <v>3F</v>
          </cell>
        </row>
        <row r="1678">
          <cell r="D1678" t="str">
            <v>1343</v>
          </cell>
          <cell r="K1678" t="str">
            <v>STREAM</v>
          </cell>
          <cell r="L1678" t="str">
            <v>3F</v>
          </cell>
        </row>
        <row r="1679">
          <cell r="D1679" t="str">
            <v>31702</v>
          </cell>
          <cell r="K1679" t="str">
            <v>STREAM</v>
          </cell>
          <cell r="L1679" t="str">
            <v>3F</v>
          </cell>
        </row>
        <row r="1680">
          <cell r="D1680" t="str">
            <v>1388</v>
          </cell>
          <cell r="K1680" t="str">
            <v>STREAM</v>
          </cell>
          <cell r="L1680" t="str">
            <v>3F</v>
          </cell>
        </row>
        <row r="1681">
          <cell r="D1681" t="str">
            <v>2877</v>
          </cell>
          <cell r="K1681" t="str">
            <v>STREAM</v>
          </cell>
          <cell r="L1681" t="str">
            <v>3F</v>
          </cell>
        </row>
        <row r="1682">
          <cell r="D1682" t="str">
            <v>3169G</v>
          </cell>
          <cell r="K1682" t="str">
            <v>LAKE</v>
          </cell>
          <cell r="L1682" t="str">
            <v>3F</v>
          </cell>
        </row>
        <row r="1683">
          <cell r="D1683" t="str">
            <v>1190</v>
          </cell>
          <cell r="K1683" t="str">
            <v>STREAM</v>
          </cell>
          <cell r="L1683" t="str">
            <v>3F</v>
          </cell>
        </row>
        <row r="1684">
          <cell r="D1684" t="str">
            <v>2419</v>
          </cell>
          <cell r="K1684" t="str">
            <v>STREAM</v>
          </cell>
          <cell r="L1684" t="str">
            <v>3F</v>
          </cell>
        </row>
        <row r="1685">
          <cell r="D1685" t="str">
            <v>2415B</v>
          </cell>
          <cell r="K1685" t="str">
            <v>STREAM</v>
          </cell>
          <cell r="L1685" t="str">
            <v>3F</v>
          </cell>
        </row>
        <row r="1686">
          <cell r="D1686" t="str">
            <v>3634</v>
          </cell>
          <cell r="K1686" t="str">
            <v>STREAM</v>
          </cell>
          <cell r="L1686" t="str">
            <v>3F</v>
          </cell>
        </row>
        <row r="1687">
          <cell r="D1687" t="str">
            <v>3004</v>
          </cell>
          <cell r="K1687" t="str">
            <v>STREAM</v>
          </cell>
          <cell r="L1687" t="str">
            <v>3F</v>
          </cell>
        </row>
        <row r="1688">
          <cell r="D1688" t="str">
            <v>3004J</v>
          </cell>
          <cell r="K1688" t="str">
            <v>LAKE</v>
          </cell>
          <cell r="L1688" t="str">
            <v>3F</v>
          </cell>
        </row>
        <row r="1689">
          <cell r="D1689" t="str">
            <v>1628</v>
          </cell>
          <cell r="K1689" t="str">
            <v>STREAM</v>
          </cell>
          <cell r="L1689" t="str">
            <v>3F</v>
          </cell>
        </row>
        <row r="1690">
          <cell r="D1690" t="str">
            <v>2406B</v>
          </cell>
          <cell r="K1690" t="str">
            <v>STREAM</v>
          </cell>
          <cell r="L1690" t="str">
            <v>3F</v>
          </cell>
        </row>
        <row r="1691">
          <cell r="D1691" t="str">
            <v>2406C</v>
          </cell>
          <cell r="K1691" t="str">
            <v>ESTUARY</v>
          </cell>
          <cell r="L1691" t="str">
            <v>2</v>
          </cell>
        </row>
        <row r="1692">
          <cell r="D1692" t="str">
            <v>2457A</v>
          </cell>
          <cell r="K1692" t="str">
            <v>ESTUARY</v>
          </cell>
          <cell r="L1692" t="str">
            <v>2</v>
          </cell>
        </row>
        <row r="1693">
          <cell r="D1693" t="str">
            <v>2457</v>
          </cell>
          <cell r="K1693" t="str">
            <v>STREAM</v>
          </cell>
          <cell r="L1693" t="str">
            <v>3F</v>
          </cell>
        </row>
        <row r="1694">
          <cell r="D1694" t="str">
            <v>926A</v>
          </cell>
          <cell r="K1694" t="str">
            <v>LAKE</v>
          </cell>
          <cell r="L1694" t="str">
            <v>3F</v>
          </cell>
        </row>
        <row r="1695">
          <cell r="D1695" t="str">
            <v>2213O</v>
          </cell>
          <cell r="K1695" t="str">
            <v>STREAM</v>
          </cell>
          <cell r="L1695" t="str">
            <v>3F</v>
          </cell>
        </row>
        <row r="1696">
          <cell r="D1696" t="str">
            <v>1329I2</v>
          </cell>
          <cell r="K1696" t="str">
            <v>STREAM</v>
          </cell>
          <cell r="L1696" t="str">
            <v>3F</v>
          </cell>
        </row>
        <row r="1697">
          <cell r="D1697" t="str">
            <v>2918D</v>
          </cell>
          <cell r="K1697" t="str">
            <v>LAKE</v>
          </cell>
          <cell r="L1697" t="str">
            <v>3F</v>
          </cell>
        </row>
        <row r="1698">
          <cell r="D1698" t="str">
            <v>2923</v>
          </cell>
          <cell r="K1698" t="str">
            <v>LAKE</v>
          </cell>
          <cell r="L1698" t="str">
            <v>3F</v>
          </cell>
        </row>
        <row r="1699">
          <cell r="D1699" t="str">
            <v>2893B</v>
          </cell>
          <cell r="K1699" t="str">
            <v>STREAM</v>
          </cell>
          <cell r="L1699" t="str">
            <v>3F</v>
          </cell>
        </row>
        <row r="1700">
          <cell r="D1700" t="str">
            <v>1334</v>
          </cell>
          <cell r="K1700" t="str">
            <v>STREAM</v>
          </cell>
          <cell r="L1700" t="str">
            <v>3F</v>
          </cell>
        </row>
        <row r="1701">
          <cell r="D1701" t="str">
            <v>2740F</v>
          </cell>
          <cell r="K1701" t="str">
            <v>STREAM</v>
          </cell>
          <cell r="L1701" t="str">
            <v>3F</v>
          </cell>
        </row>
        <row r="1702">
          <cell r="D1702" t="str">
            <v>2918B</v>
          </cell>
          <cell r="K1702" t="str">
            <v>LAKE</v>
          </cell>
          <cell r="L1702" t="str">
            <v>3F</v>
          </cell>
        </row>
        <row r="1703">
          <cell r="D1703" t="str">
            <v>1643</v>
          </cell>
          <cell r="K1703" t="str">
            <v>STREAM</v>
          </cell>
          <cell r="L1703" t="str">
            <v>3F</v>
          </cell>
        </row>
        <row r="1704">
          <cell r="D1704" t="str">
            <v>1621C</v>
          </cell>
          <cell r="K1704" t="str">
            <v>STREAM</v>
          </cell>
          <cell r="L1704" t="str">
            <v>3F</v>
          </cell>
        </row>
        <row r="1705">
          <cell r="D1705" t="str">
            <v>1389A</v>
          </cell>
          <cell r="K1705" t="str">
            <v>ESTUARY</v>
          </cell>
          <cell r="L1705" t="str">
            <v>3M</v>
          </cell>
        </row>
        <row r="1706">
          <cell r="D1706" t="str">
            <v>1382I</v>
          </cell>
          <cell r="K1706" t="str">
            <v>ESTUARY</v>
          </cell>
          <cell r="L1706" t="str">
            <v>3M</v>
          </cell>
        </row>
        <row r="1707">
          <cell r="D1707" t="str">
            <v>756D</v>
          </cell>
          <cell r="K1707" t="str">
            <v>LAKE</v>
          </cell>
          <cell r="L1707" t="str">
            <v>3F</v>
          </cell>
        </row>
        <row r="1708">
          <cell r="D1708" t="str">
            <v>878C</v>
          </cell>
          <cell r="K1708" t="str">
            <v>LAKE</v>
          </cell>
          <cell r="L1708" t="str">
            <v>3F</v>
          </cell>
        </row>
        <row r="1709">
          <cell r="D1709" t="str">
            <v>756E</v>
          </cell>
          <cell r="K1709" t="str">
            <v>LAKE</v>
          </cell>
          <cell r="L1709" t="str">
            <v>3F</v>
          </cell>
        </row>
        <row r="1710">
          <cell r="D1710" t="str">
            <v>59A</v>
          </cell>
          <cell r="K1710" t="str">
            <v>LAKE</v>
          </cell>
          <cell r="L1710" t="str">
            <v>3F</v>
          </cell>
        </row>
        <row r="1711">
          <cell r="D1711" t="str">
            <v>1981B</v>
          </cell>
          <cell r="K1711" t="str">
            <v>STREAM</v>
          </cell>
          <cell r="L1711" t="str">
            <v>1</v>
          </cell>
        </row>
        <row r="1712">
          <cell r="D1712" t="str">
            <v>1985</v>
          </cell>
          <cell r="K1712" t="str">
            <v>STREAM</v>
          </cell>
          <cell r="L1712" t="str">
            <v>3F</v>
          </cell>
        </row>
        <row r="1713">
          <cell r="D1713" t="str">
            <v>2380</v>
          </cell>
          <cell r="K1713" t="str">
            <v>STREAM</v>
          </cell>
          <cell r="L1713" t="str">
            <v>3F</v>
          </cell>
        </row>
        <row r="1714">
          <cell r="D1714" t="str">
            <v>3716</v>
          </cell>
          <cell r="K1714" t="str">
            <v>STREAM</v>
          </cell>
          <cell r="L1714" t="str">
            <v>3F</v>
          </cell>
        </row>
        <row r="1715">
          <cell r="D1715" t="str">
            <v>1508</v>
          </cell>
          <cell r="K1715" t="str">
            <v>ESTUARY</v>
          </cell>
          <cell r="L1715" t="str">
            <v>3M</v>
          </cell>
        </row>
        <row r="1716">
          <cell r="D1716" t="str">
            <v>2402</v>
          </cell>
          <cell r="K1716" t="str">
            <v>STREAM</v>
          </cell>
          <cell r="L1716" t="str">
            <v>3F</v>
          </cell>
        </row>
        <row r="1717">
          <cell r="D1717" t="str">
            <v>1178</v>
          </cell>
          <cell r="K1717" t="str">
            <v>STREAM</v>
          </cell>
          <cell r="L1717" t="str">
            <v>3F</v>
          </cell>
        </row>
        <row r="1718">
          <cell r="D1718" t="str">
            <v>2587</v>
          </cell>
          <cell r="K1718" t="str">
            <v>LAKE</v>
          </cell>
          <cell r="L1718" t="str">
            <v>3F</v>
          </cell>
        </row>
        <row r="1719">
          <cell r="D1719" t="str">
            <v>581</v>
          </cell>
          <cell r="K1719" t="str">
            <v>STREAM</v>
          </cell>
          <cell r="L1719" t="str">
            <v>3F</v>
          </cell>
        </row>
        <row r="1720">
          <cell r="D1720" t="str">
            <v>1395</v>
          </cell>
          <cell r="K1720" t="str">
            <v>STREAM</v>
          </cell>
          <cell r="L1720" t="str">
            <v>3F</v>
          </cell>
        </row>
        <row r="1721">
          <cell r="D1721" t="str">
            <v>1517A</v>
          </cell>
          <cell r="K1721" t="str">
            <v>LAKE</v>
          </cell>
          <cell r="L1721" t="str">
            <v>3F</v>
          </cell>
        </row>
        <row r="1722">
          <cell r="D1722" t="str">
            <v>1517B</v>
          </cell>
          <cell r="K1722" t="str">
            <v>LAKE</v>
          </cell>
          <cell r="L1722" t="str">
            <v>3F</v>
          </cell>
        </row>
        <row r="1723">
          <cell r="D1723" t="str">
            <v>1972B</v>
          </cell>
          <cell r="K1723" t="str">
            <v>STREAM</v>
          </cell>
          <cell r="L1723" t="str">
            <v>3F</v>
          </cell>
        </row>
        <row r="1724">
          <cell r="D1724" t="str">
            <v>1973</v>
          </cell>
          <cell r="K1724" t="str">
            <v>STREAM</v>
          </cell>
          <cell r="L1724" t="str">
            <v>3F</v>
          </cell>
        </row>
        <row r="1725">
          <cell r="D1725" t="str">
            <v>2048B</v>
          </cell>
          <cell r="K1725" t="str">
            <v>ESTUARY</v>
          </cell>
          <cell r="L1725" t="str">
            <v>3M</v>
          </cell>
        </row>
        <row r="1726">
          <cell r="D1726" t="str">
            <v>642</v>
          </cell>
          <cell r="K1726" t="str">
            <v>STREAM</v>
          </cell>
          <cell r="L1726" t="str">
            <v>3F</v>
          </cell>
        </row>
        <row r="1727">
          <cell r="D1727" t="str">
            <v>643</v>
          </cell>
          <cell r="K1727" t="str">
            <v>STREAM</v>
          </cell>
          <cell r="L1727" t="str">
            <v>3F</v>
          </cell>
        </row>
        <row r="1728">
          <cell r="D1728" t="str">
            <v>648</v>
          </cell>
          <cell r="K1728" t="str">
            <v>STREAM</v>
          </cell>
          <cell r="L1728" t="str">
            <v>3F</v>
          </cell>
        </row>
        <row r="1729">
          <cell r="D1729" t="str">
            <v>656</v>
          </cell>
          <cell r="K1729" t="str">
            <v>STREAM</v>
          </cell>
          <cell r="L1729" t="str">
            <v>3F</v>
          </cell>
        </row>
        <row r="1730">
          <cell r="D1730" t="str">
            <v>569A</v>
          </cell>
          <cell r="K1730" t="str">
            <v>LAKE</v>
          </cell>
          <cell r="L1730" t="str">
            <v>3F</v>
          </cell>
        </row>
        <row r="1731">
          <cell r="D1731" t="str">
            <v>675</v>
          </cell>
          <cell r="K1731" t="str">
            <v>STREAM</v>
          </cell>
          <cell r="L1731" t="str">
            <v>3F</v>
          </cell>
        </row>
        <row r="1732">
          <cell r="D1732" t="str">
            <v>677</v>
          </cell>
          <cell r="K1732" t="str">
            <v>STREAM</v>
          </cell>
          <cell r="L1732" t="str">
            <v>3F</v>
          </cell>
        </row>
        <row r="1733">
          <cell r="D1733" t="str">
            <v>2884</v>
          </cell>
          <cell r="K1733" t="str">
            <v>STREAM</v>
          </cell>
          <cell r="L1733" t="str">
            <v>3F</v>
          </cell>
        </row>
        <row r="1734">
          <cell r="D1734" t="str">
            <v>2885</v>
          </cell>
          <cell r="K1734" t="str">
            <v>STREAM</v>
          </cell>
          <cell r="L1734" t="str">
            <v>3F</v>
          </cell>
        </row>
        <row r="1735">
          <cell r="D1735" t="str">
            <v>3169C1</v>
          </cell>
          <cell r="K1735" t="str">
            <v>STREAM</v>
          </cell>
          <cell r="L1735" t="str">
            <v>3F</v>
          </cell>
        </row>
        <row r="1736">
          <cell r="D1736" t="str">
            <v>2884A</v>
          </cell>
          <cell r="K1736" t="str">
            <v>LAKE</v>
          </cell>
          <cell r="L1736" t="str">
            <v>3F</v>
          </cell>
        </row>
        <row r="1737">
          <cell r="D1737" t="str">
            <v>3169L</v>
          </cell>
          <cell r="K1737" t="str">
            <v>LAKE</v>
          </cell>
          <cell r="L1737" t="str">
            <v>3F</v>
          </cell>
        </row>
        <row r="1738">
          <cell r="D1738" t="str">
            <v>1406</v>
          </cell>
          <cell r="K1738" t="str">
            <v>STREAM</v>
          </cell>
          <cell r="L1738" t="str">
            <v>3F</v>
          </cell>
        </row>
        <row r="1739">
          <cell r="D1739" t="str">
            <v>1536F</v>
          </cell>
          <cell r="K1739" t="str">
            <v>STREAM</v>
          </cell>
          <cell r="L1739" t="str">
            <v>3F</v>
          </cell>
        </row>
        <row r="1740">
          <cell r="D1740" t="str">
            <v>1590A</v>
          </cell>
          <cell r="K1740" t="str">
            <v>LAKE</v>
          </cell>
          <cell r="L1740" t="str">
            <v>3F</v>
          </cell>
        </row>
        <row r="1741">
          <cell r="D1741" t="str">
            <v>1623K</v>
          </cell>
          <cell r="K1741" t="str">
            <v>STREAM</v>
          </cell>
          <cell r="L1741" t="str">
            <v>3F</v>
          </cell>
        </row>
        <row r="1742">
          <cell r="D1742" t="str">
            <v>848</v>
          </cell>
          <cell r="K1742" t="str">
            <v>STREAM</v>
          </cell>
          <cell r="L1742" t="str">
            <v>3F</v>
          </cell>
        </row>
        <row r="1743">
          <cell r="D1743" t="str">
            <v>797</v>
          </cell>
          <cell r="K1743" t="str">
            <v>ESTUARY</v>
          </cell>
          <cell r="L1743" t="str">
            <v>3M</v>
          </cell>
        </row>
        <row r="1744">
          <cell r="D1744" t="str">
            <v>1668F</v>
          </cell>
          <cell r="K1744" t="str">
            <v>STREAM</v>
          </cell>
          <cell r="L1744" t="str">
            <v>3F</v>
          </cell>
        </row>
        <row r="1745">
          <cell r="D1745" t="str">
            <v>1609</v>
          </cell>
          <cell r="K1745" t="str">
            <v>ESTUARY</v>
          </cell>
          <cell r="L1745" t="str">
            <v>3M</v>
          </cell>
        </row>
        <row r="1746">
          <cell r="D1746" t="str">
            <v>1558EB</v>
          </cell>
          <cell r="K1746" t="str">
            <v>BEACH</v>
          </cell>
          <cell r="L1746" t="str">
            <v>3M</v>
          </cell>
        </row>
        <row r="1747">
          <cell r="D1747" t="str">
            <v>1274A</v>
          </cell>
          <cell r="K1747" t="str">
            <v>ESTUARY</v>
          </cell>
          <cell r="L1747" t="str">
            <v>2</v>
          </cell>
        </row>
        <row r="1748">
          <cell r="D1748" t="str">
            <v>1120</v>
          </cell>
          <cell r="K1748" t="str">
            <v>ESTUARY</v>
          </cell>
          <cell r="L1748" t="str">
            <v>3M</v>
          </cell>
        </row>
        <row r="1749">
          <cell r="D1749" t="str">
            <v>1061C</v>
          </cell>
          <cell r="K1749" t="str">
            <v>ESTUARY</v>
          </cell>
          <cell r="L1749" t="str">
            <v>3M</v>
          </cell>
        </row>
        <row r="1750">
          <cell r="D1750" t="str">
            <v>1567</v>
          </cell>
          <cell r="K1750" t="str">
            <v>ESTUARY</v>
          </cell>
          <cell r="L1750" t="str">
            <v>3M</v>
          </cell>
        </row>
        <row r="1751">
          <cell r="D1751" t="str">
            <v>1538</v>
          </cell>
          <cell r="K1751" t="str">
            <v>ESTUARY</v>
          </cell>
          <cell r="L1751" t="str">
            <v>3M</v>
          </cell>
        </row>
        <row r="1752">
          <cell r="D1752" t="str">
            <v>1556</v>
          </cell>
          <cell r="K1752" t="str">
            <v>ESTUARY</v>
          </cell>
          <cell r="L1752" t="str">
            <v>3M</v>
          </cell>
        </row>
        <row r="1753">
          <cell r="D1753" t="str">
            <v>1562</v>
          </cell>
          <cell r="K1753" t="str">
            <v>ESTUARY</v>
          </cell>
          <cell r="L1753" t="str">
            <v>3M</v>
          </cell>
        </row>
        <row r="1754">
          <cell r="D1754" t="str">
            <v>1527A</v>
          </cell>
          <cell r="K1754" t="str">
            <v>ESTUARY</v>
          </cell>
          <cell r="L1754" t="str">
            <v>3M</v>
          </cell>
        </row>
        <row r="1755">
          <cell r="D1755" t="str">
            <v>1554</v>
          </cell>
          <cell r="K1755" t="str">
            <v>ESTUARY</v>
          </cell>
          <cell r="L1755" t="str">
            <v>3M</v>
          </cell>
        </row>
        <row r="1756">
          <cell r="D1756" t="str">
            <v>1512Z</v>
          </cell>
          <cell r="K1756" t="str">
            <v>SPRING</v>
          </cell>
          <cell r="L1756" t="str">
            <v>3F</v>
          </cell>
        </row>
        <row r="1757">
          <cell r="D1757" t="str">
            <v>1883</v>
          </cell>
          <cell r="K1757" t="str">
            <v>ESTUARY</v>
          </cell>
          <cell r="L1757" t="str">
            <v>2</v>
          </cell>
        </row>
        <row r="1758">
          <cell r="D1758" t="str">
            <v>778C</v>
          </cell>
          <cell r="K1758" t="str">
            <v>ESTUARY</v>
          </cell>
          <cell r="L1758" t="str">
            <v>2</v>
          </cell>
        </row>
        <row r="1759">
          <cell r="D1759" t="str">
            <v>1769</v>
          </cell>
          <cell r="K1759" t="str">
            <v>STREAM</v>
          </cell>
          <cell r="L1759" t="str">
            <v>3F</v>
          </cell>
        </row>
        <row r="1760">
          <cell r="D1760" t="str">
            <v>1770</v>
          </cell>
          <cell r="K1760" t="str">
            <v>STREAM</v>
          </cell>
          <cell r="L1760" t="str">
            <v>3F</v>
          </cell>
        </row>
        <row r="1761">
          <cell r="D1761" t="str">
            <v>1771</v>
          </cell>
          <cell r="K1761" t="str">
            <v>ESTUARY</v>
          </cell>
          <cell r="L1761" t="str">
            <v>3M</v>
          </cell>
        </row>
        <row r="1762">
          <cell r="D1762" t="str">
            <v>1772A</v>
          </cell>
          <cell r="K1762" t="str">
            <v>STREAM</v>
          </cell>
          <cell r="L1762" t="str">
            <v>3F</v>
          </cell>
        </row>
        <row r="1763">
          <cell r="D1763" t="str">
            <v>1814</v>
          </cell>
          <cell r="K1763" t="str">
            <v>STREAM</v>
          </cell>
          <cell r="L1763" t="str">
            <v>3F</v>
          </cell>
        </row>
        <row r="1764">
          <cell r="D1764" t="str">
            <v>1816</v>
          </cell>
          <cell r="K1764" t="str">
            <v>STREAM</v>
          </cell>
          <cell r="L1764" t="str">
            <v>3F</v>
          </cell>
        </row>
        <row r="1765">
          <cell r="D1765" t="str">
            <v>1817</v>
          </cell>
          <cell r="K1765" t="str">
            <v>STREAM</v>
          </cell>
          <cell r="L1765" t="str">
            <v>3F</v>
          </cell>
        </row>
        <row r="1766">
          <cell r="D1766" t="str">
            <v>1818</v>
          </cell>
          <cell r="K1766" t="str">
            <v>STREAM</v>
          </cell>
          <cell r="L1766" t="str">
            <v>3F</v>
          </cell>
        </row>
        <row r="1767">
          <cell r="D1767" t="str">
            <v>961</v>
          </cell>
          <cell r="K1767" t="str">
            <v>STREAM</v>
          </cell>
          <cell r="L1767" t="str">
            <v>3F</v>
          </cell>
        </row>
        <row r="1768">
          <cell r="D1768" t="str">
            <v>3424</v>
          </cell>
          <cell r="K1768" t="str">
            <v>STREAM</v>
          </cell>
          <cell r="L1768" t="str">
            <v>3F</v>
          </cell>
        </row>
        <row r="1769">
          <cell r="D1769" t="str">
            <v>878F</v>
          </cell>
          <cell r="K1769" t="str">
            <v>LAKE</v>
          </cell>
          <cell r="L1769" t="str">
            <v>3F</v>
          </cell>
        </row>
        <row r="1770">
          <cell r="D1770" t="str">
            <v>964</v>
          </cell>
          <cell r="K1770" t="str">
            <v>STREAM</v>
          </cell>
          <cell r="L1770" t="str">
            <v>3F</v>
          </cell>
        </row>
        <row r="1771">
          <cell r="D1771" t="str">
            <v>3544</v>
          </cell>
          <cell r="K1771" t="str">
            <v>STREAM</v>
          </cell>
          <cell r="L1771" t="str">
            <v>3F</v>
          </cell>
        </row>
        <row r="1772">
          <cell r="D1772" t="str">
            <v>1193</v>
          </cell>
          <cell r="K1772" t="str">
            <v>STREAM</v>
          </cell>
          <cell r="L1772" t="str">
            <v>3F</v>
          </cell>
        </row>
        <row r="1773">
          <cell r="D1773" t="str">
            <v>3422X</v>
          </cell>
          <cell r="K1773" t="str">
            <v>SPRING</v>
          </cell>
          <cell r="L1773" t="str">
            <v>3F</v>
          </cell>
        </row>
        <row r="1774">
          <cell r="D1774" t="str">
            <v>3629</v>
          </cell>
          <cell r="K1774" t="str">
            <v>STREAM</v>
          </cell>
          <cell r="L1774" t="str">
            <v>3F</v>
          </cell>
        </row>
        <row r="1775">
          <cell r="D1775" t="str">
            <v>2507</v>
          </cell>
          <cell r="K1775" t="str">
            <v>STREAM</v>
          </cell>
          <cell r="L1775" t="str">
            <v>3F</v>
          </cell>
        </row>
        <row r="1776">
          <cell r="D1776" t="str">
            <v>3630</v>
          </cell>
          <cell r="K1776" t="str">
            <v>STREAM</v>
          </cell>
          <cell r="L1776" t="str">
            <v>3F</v>
          </cell>
        </row>
        <row r="1777">
          <cell r="D1777" t="str">
            <v>2415G</v>
          </cell>
          <cell r="K1777" t="str">
            <v>LAKE</v>
          </cell>
          <cell r="L1777" t="str">
            <v>3F</v>
          </cell>
        </row>
        <row r="1778">
          <cell r="D1778" t="str">
            <v>3632</v>
          </cell>
          <cell r="K1778" t="str">
            <v>STREAM</v>
          </cell>
          <cell r="L1778" t="str">
            <v>3F</v>
          </cell>
        </row>
        <row r="1779">
          <cell r="D1779" t="str">
            <v>3633</v>
          </cell>
          <cell r="K1779" t="str">
            <v>STREAM</v>
          </cell>
          <cell r="L1779" t="str">
            <v>3F</v>
          </cell>
        </row>
        <row r="1780">
          <cell r="D1780" t="str">
            <v>814</v>
          </cell>
          <cell r="K1780" t="str">
            <v>STREAM</v>
          </cell>
          <cell r="L1780" t="str">
            <v>3F</v>
          </cell>
        </row>
        <row r="1781">
          <cell r="D1781" t="str">
            <v>815</v>
          </cell>
          <cell r="K1781" t="str">
            <v>STREAM</v>
          </cell>
          <cell r="L1781" t="str">
            <v>3F</v>
          </cell>
        </row>
        <row r="1782">
          <cell r="D1782" t="str">
            <v>1987</v>
          </cell>
          <cell r="K1782" t="str">
            <v>STREAM</v>
          </cell>
          <cell r="L1782" t="str">
            <v>3F</v>
          </cell>
        </row>
        <row r="1783">
          <cell r="D1783" t="str">
            <v>1988</v>
          </cell>
          <cell r="K1783" t="str">
            <v>STREAM</v>
          </cell>
          <cell r="L1783" t="str">
            <v>3F</v>
          </cell>
        </row>
        <row r="1784">
          <cell r="D1784" t="str">
            <v>2717</v>
          </cell>
          <cell r="K1784" t="str">
            <v>LAKE</v>
          </cell>
          <cell r="L1784" t="str">
            <v>3F</v>
          </cell>
        </row>
        <row r="1785">
          <cell r="D1785" t="str">
            <v>2725</v>
          </cell>
          <cell r="K1785" t="str">
            <v>STREAM</v>
          </cell>
          <cell r="L1785" t="str">
            <v>3F</v>
          </cell>
        </row>
        <row r="1786">
          <cell r="D1786" t="str">
            <v>2726</v>
          </cell>
          <cell r="K1786" t="str">
            <v>STREAM</v>
          </cell>
          <cell r="L1786" t="str">
            <v>3F</v>
          </cell>
        </row>
        <row r="1787">
          <cell r="D1787" t="str">
            <v>1986</v>
          </cell>
          <cell r="K1787" t="str">
            <v>STREAM</v>
          </cell>
          <cell r="L1787" t="str">
            <v>3F</v>
          </cell>
        </row>
        <row r="1788">
          <cell r="D1788" t="str">
            <v>2930E</v>
          </cell>
          <cell r="K1788" t="str">
            <v>LAKE</v>
          </cell>
          <cell r="L1788" t="str">
            <v>3F</v>
          </cell>
        </row>
        <row r="1789">
          <cell r="D1789" t="str">
            <v>2862A</v>
          </cell>
          <cell r="K1789" t="str">
            <v>STREAM</v>
          </cell>
          <cell r="L1789" t="str">
            <v>3F</v>
          </cell>
        </row>
        <row r="1790">
          <cell r="D1790" t="str">
            <v>718</v>
          </cell>
          <cell r="K1790" t="str">
            <v>STREAM</v>
          </cell>
          <cell r="L1790" t="str">
            <v>3F</v>
          </cell>
        </row>
        <row r="1791">
          <cell r="D1791" t="str">
            <v>720</v>
          </cell>
          <cell r="K1791" t="str">
            <v>STREAM</v>
          </cell>
          <cell r="L1791" t="str">
            <v>3F</v>
          </cell>
        </row>
        <row r="1792">
          <cell r="D1792" t="str">
            <v>723</v>
          </cell>
          <cell r="K1792" t="str">
            <v>STREAM</v>
          </cell>
          <cell r="L1792" t="str">
            <v>3F</v>
          </cell>
        </row>
        <row r="1793">
          <cell r="D1793" t="str">
            <v>3681A</v>
          </cell>
          <cell r="K1793" t="str">
            <v>STREAM</v>
          </cell>
          <cell r="L1793" t="str">
            <v>3F</v>
          </cell>
        </row>
        <row r="1794">
          <cell r="D1794" t="str">
            <v>2690</v>
          </cell>
          <cell r="K1794" t="str">
            <v>STREAM</v>
          </cell>
          <cell r="L1794" t="str">
            <v>3F</v>
          </cell>
        </row>
        <row r="1795">
          <cell r="D1795" t="str">
            <v>2691</v>
          </cell>
          <cell r="K1795" t="str">
            <v>STREAM</v>
          </cell>
          <cell r="L1795" t="str">
            <v>3F</v>
          </cell>
        </row>
        <row r="1796">
          <cell r="D1796" t="str">
            <v>1440F</v>
          </cell>
          <cell r="K1796" t="str">
            <v>STREAM</v>
          </cell>
          <cell r="L1796" t="str">
            <v>3F</v>
          </cell>
        </row>
        <row r="1797">
          <cell r="D1797" t="str">
            <v>548F</v>
          </cell>
          <cell r="K1797" t="str">
            <v>ESTUARY</v>
          </cell>
          <cell r="L1797" t="str">
            <v>3M</v>
          </cell>
        </row>
        <row r="1798">
          <cell r="D1798" t="str">
            <v>786</v>
          </cell>
          <cell r="K1798" t="str">
            <v>ESTUARY</v>
          </cell>
          <cell r="L1798" t="str">
            <v>3M</v>
          </cell>
        </row>
        <row r="1799">
          <cell r="D1799" t="str">
            <v>778B</v>
          </cell>
          <cell r="K1799" t="str">
            <v>ESTUARY</v>
          </cell>
          <cell r="L1799" t="str">
            <v>2</v>
          </cell>
        </row>
        <row r="1800">
          <cell r="D1800" t="str">
            <v>722</v>
          </cell>
          <cell r="K1800" t="str">
            <v>ESTUARY</v>
          </cell>
          <cell r="L1800" t="str">
            <v>2</v>
          </cell>
        </row>
        <row r="1801">
          <cell r="D1801" t="str">
            <v>1440A</v>
          </cell>
          <cell r="K1801" t="str">
            <v>ESTUARY</v>
          </cell>
          <cell r="L1801" t="str">
            <v>3M</v>
          </cell>
        </row>
        <row r="1802">
          <cell r="D1802" t="str">
            <v>522</v>
          </cell>
          <cell r="K1802" t="str">
            <v>STREAM</v>
          </cell>
          <cell r="L1802" t="str">
            <v>3F</v>
          </cell>
        </row>
        <row r="1803">
          <cell r="D1803" t="str">
            <v>2149A</v>
          </cell>
          <cell r="K1803" t="str">
            <v>ESTUARY</v>
          </cell>
          <cell r="L1803" t="str">
            <v>2</v>
          </cell>
        </row>
        <row r="1804">
          <cell r="D1804" t="str">
            <v>965</v>
          </cell>
          <cell r="K1804" t="str">
            <v>STREAM</v>
          </cell>
          <cell r="L1804" t="str">
            <v>3F</v>
          </cell>
        </row>
        <row r="1805">
          <cell r="D1805" t="str">
            <v>1185</v>
          </cell>
          <cell r="K1805" t="str">
            <v>STREAM</v>
          </cell>
          <cell r="L1805" t="str">
            <v>3F</v>
          </cell>
        </row>
        <row r="1806">
          <cell r="D1806" t="str">
            <v>1186</v>
          </cell>
          <cell r="K1806" t="str">
            <v>STREAM</v>
          </cell>
          <cell r="L1806" t="str">
            <v>3F</v>
          </cell>
        </row>
        <row r="1807">
          <cell r="D1807" t="str">
            <v>2409</v>
          </cell>
          <cell r="K1807" t="str">
            <v>STREAM</v>
          </cell>
          <cell r="L1807" t="str">
            <v>3F</v>
          </cell>
        </row>
        <row r="1808">
          <cell r="D1808" t="str">
            <v>1187</v>
          </cell>
          <cell r="K1808" t="str">
            <v>STREAM</v>
          </cell>
          <cell r="L1808" t="str">
            <v>3F</v>
          </cell>
        </row>
        <row r="1809">
          <cell r="D1809" t="str">
            <v>2410</v>
          </cell>
          <cell r="K1809" t="str">
            <v>STREAM</v>
          </cell>
          <cell r="L1809" t="str">
            <v>3F</v>
          </cell>
        </row>
        <row r="1810">
          <cell r="D1810" t="str">
            <v>1329Z</v>
          </cell>
          <cell r="K1810" t="str">
            <v>LAKE</v>
          </cell>
          <cell r="L1810" t="str">
            <v>3F</v>
          </cell>
        </row>
        <row r="1811">
          <cell r="D1811" t="str">
            <v>1329Y</v>
          </cell>
          <cell r="K1811" t="str">
            <v>LAKE</v>
          </cell>
          <cell r="L1811" t="str">
            <v>3F</v>
          </cell>
        </row>
        <row r="1812">
          <cell r="D1812" t="str">
            <v>2879A2</v>
          </cell>
          <cell r="K1812" t="str">
            <v>LAKE</v>
          </cell>
          <cell r="L1812" t="str">
            <v>3F</v>
          </cell>
        </row>
        <row r="1813">
          <cell r="D1813" t="str">
            <v>3240W</v>
          </cell>
          <cell r="K1813" t="str">
            <v>STREAM</v>
          </cell>
          <cell r="L1813" t="str">
            <v>3F</v>
          </cell>
        </row>
        <row r="1814">
          <cell r="D1814" t="str">
            <v>3258G1</v>
          </cell>
          <cell r="K1814" t="str">
            <v>STREAM</v>
          </cell>
          <cell r="L1814" t="str">
            <v>3F</v>
          </cell>
        </row>
        <row r="1815">
          <cell r="D1815" t="str">
            <v>1478C</v>
          </cell>
          <cell r="K1815" t="str">
            <v>LAKE</v>
          </cell>
          <cell r="L1815" t="str">
            <v>3F</v>
          </cell>
        </row>
        <row r="1816">
          <cell r="D1816" t="str">
            <v>1521O</v>
          </cell>
          <cell r="K1816" t="str">
            <v>LAKE</v>
          </cell>
          <cell r="L1816" t="str">
            <v>3F</v>
          </cell>
        </row>
        <row r="1817">
          <cell r="D1817" t="str">
            <v>1456C</v>
          </cell>
          <cell r="K1817" t="str">
            <v>LAKE</v>
          </cell>
          <cell r="L1817" t="str">
            <v>3F</v>
          </cell>
        </row>
        <row r="1818">
          <cell r="D1818" t="str">
            <v>1460</v>
          </cell>
          <cell r="K1818" t="str">
            <v>STREAM</v>
          </cell>
          <cell r="L1818" t="str">
            <v>3F</v>
          </cell>
        </row>
        <row r="1819">
          <cell r="D1819" t="str">
            <v>2363I2</v>
          </cell>
          <cell r="K1819" t="str">
            <v>ESTUARY</v>
          </cell>
          <cell r="L1819" t="str">
            <v>2</v>
          </cell>
        </row>
        <row r="1820">
          <cell r="D1820" t="str">
            <v>2502B</v>
          </cell>
          <cell r="K1820" t="str">
            <v>ESTUARY</v>
          </cell>
          <cell r="L1820" t="str">
            <v>3M</v>
          </cell>
        </row>
        <row r="1821">
          <cell r="D1821" t="str">
            <v>2363H</v>
          </cell>
          <cell r="K1821" t="str">
            <v>ESTUARY</v>
          </cell>
          <cell r="L1821" t="str">
            <v>3M</v>
          </cell>
        </row>
        <row r="1822">
          <cell r="D1822" t="str">
            <v>3661</v>
          </cell>
          <cell r="K1822" t="str">
            <v>STREAM</v>
          </cell>
          <cell r="L1822" t="str">
            <v>3F</v>
          </cell>
        </row>
        <row r="1823">
          <cell r="D1823" t="str">
            <v>1451Y</v>
          </cell>
          <cell r="K1823" t="str">
            <v>LAKE</v>
          </cell>
          <cell r="L1823" t="str">
            <v>3F</v>
          </cell>
        </row>
        <row r="1824">
          <cell r="D1824" t="str">
            <v>1461</v>
          </cell>
          <cell r="K1824" t="str">
            <v>STREAM</v>
          </cell>
          <cell r="L1824" t="str">
            <v>3F</v>
          </cell>
        </row>
        <row r="1825">
          <cell r="D1825" t="str">
            <v>1481</v>
          </cell>
          <cell r="K1825" t="str">
            <v>LAKE</v>
          </cell>
          <cell r="L1825" t="str">
            <v>3F</v>
          </cell>
        </row>
        <row r="1826">
          <cell r="D1826" t="str">
            <v>3422G</v>
          </cell>
          <cell r="K1826" t="str">
            <v>ESTUARY</v>
          </cell>
          <cell r="L1826" t="str">
            <v>3M</v>
          </cell>
        </row>
        <row r="1827">
          <cell r="D1827" t="str">
            <v>3733</v>
          </cell>
          <cell r="K1827" t="str">
            <v>ESTUARY</v>
          </cell>
          <cell r="L1827" t="str">
            <v>2</v>
          </cell>
        </row>
        <row r="1828">
          <cell r="D1828" t="str">
            <v>1984</v>
          </cell>
          <cell r="K1828" t="str">
            <v>ESTUARY</v>
          </cell>
          <cell r="L1828" t="str">
            <v>3M</v>
          </cell>
        </row>
        <row r="1829">
          <cell r="D1829" t="str">
            <v>1984AB</v>
          </cell>
          <cell r="K1829" t="str">
            <v>STREAM</v>
          </cell>
          <cell r="L1829" t="str">
            <v>3F</v>
          </cell>
        </row>
        <row r="1830">
          <cell r="D1830" t="str">
            <v>352</v>
          </cell>
          <cell r="K1830" t="str">
            <v>STREAM</v>
          </cell>
          <cell r="L1830" t="str">
            <v>3F</v>
          </cell>
        </row>
        <row r="1831">
          <cell r="D1831" t="str">
            <v>255</v>
          </cell>
          <cell r="K1831" t="str">
            <v>STREAM</v>
          </cell>
          <cell r="L1831" t="str">
            <v>3F</v>
          </cell>
        </row>
        <row r="1832">
          <cell r="D1832" t="str">
            <v>256</v>
          </cell>
          <cell r="K1832" t="str">
            <v>STREAM</v>
          </cell>
          <cell r="L1832" t="str">
            <v>3F</v>
          </cell>
        </row>
        <row r="1833">
          <cell r="D1833" t="str">
            <v>586</v>
          </cell>
          <cell r="K1833" t="str">
            <v>STREAM</v>
          </cell>
          <cell r="L1833" t="str">
            <v>3F</v>
          </cell>
        </row>
        <row r="1834">
          <cell r="D1834" t="str">
            <v>351A</v>
          </cell>
          <cell r="K1834" t="str">
            <v>STREAM</v>
          </cell>
          <cell r="L1834" t="str">
            <v>3F</v>
          </cell>
        </row>
        <row r="1835">
          <cell r="D1835" t="str">
            <v>2226</v>
          </cell>
          <cell r="K1835" t="str">
            <v>STREAM</v>
          </cell>
          <cell r="L1835" t="str">
            <v>3F</v>
          </cell>
        </row>
        <row r="1836">
          <cell r="D1836" t="str">
            <v>673</v>
          </cell>
          <cell r="K1836" t="str">
            <v>STREAM</v>
          </cell>
          <cell r="L1836" t="str">
            <v>3F</v>
          </cell>
        </row>
        <row r="1837">
          <cell r="D1837" t="str">
            <v>257</v>
          </cell>
          <cell r="K1837" t="str">
            <v>STREAM</v>
          </cell>
          <cell r="L1837" t="str">
            <v>3F</v>
          </cell>
        </row>
        <row r="1838">
          <cell r="D1838" t="str">
            <v>18</v>
          </cell>
          <cell r="K1838" t="str">
            <v>STREAM</v>
          </cell>
          <cell r="L1838" t="str">
            <v>3F</v>
          </cell>
        </row>
        <row r="1839">
          <cell r="D1839" t="str">
            <v>258</v>
          </cell>
          <cell r="K1839" t="str">
            <v>STREAM</v>
          </cell>
          <cell r="L1839" t="str">
            <v>3F</v>
          </cell>
        </row>
        <row r="1840">
          <cell r="D1840" t="str">
            <v>259</v>
          </cell>
          <cell r="K1840" t="str">
            <v>STREAM</v>
          </cell>
          <cell r="L1840" t="str">
            <v>3F</v>
          </cell>
        </row>
        <row r="1841">
          <cell r="D1841" t="str">
            <v>260</v>
          </cell>
          <cell r="K1841" t="str">
            <v>STREAM</v>
          </cell>
          <cell r="L1841" t="str">
            <v>3F</v>
          </cell>
        </row>
        <row r="1842">
          <cell r="D1842" t="str">
            <v>377</v>
          </cell>
          <cell r="K1842" t="str">
            <v>STREAM</v>
          </cell>
          <cell r="L1842" t="str">
            <v>3F</v>
          </cell>
        </row>
        <row r="1843">
          <cell r="D1843" t="str">
            <v>345</v>
          </cell>
          <cell r="K1843" t="str">
            <v>STREAM</v>
          </cell>
          <cell r="L1843" t="str">
            <v>3F</v>
          </cell>
        </row>
        <row r="1844">
          <cell r="D1844" t="str">
            <v>2671</v>
          </cell>
          <cell r="K1844" t="str">
            <v>STREAM</v>
          </cell>
          <cell r="L1844" t="str">
            <v>3F</v>
          </cell>
        </row>
        <row r="1845">
          <cell r="D1845" t="str">
            <v>2669A</v>
          </cell>
          <cell r="K1845" t="str">
            <v>LAKE</v>
          </cell>
          <cell r="L1845" t="str">
            <v>3F</v>
          </cell>
        </row>
        <row r="1846">
          <cell r="D1846" t="str">
            <v>2994X</v>
          </cell>
          <cell r="K1846" t="str">
            <v>LAKE</v>
          </cell>
          <cell r="L1846" t="str">
            <v>3F</v>
          </cell>
        </row>
        <row r="1847">
          <cell r="D1847" t="str">
            <v>3001A</v>
          </cell>
          <cell r="K1847" t="str">
            <v>LAKE</v>
          </cell>
          <cell r="L1847" t="str">
            <v>3F</v>
          </cell>
        </row>
        <row r="1848">
          <cell r="D1848" t="str">
            <v>3303</v>
          </cell>
          <cell r="K1848" t="str">
            <v>STREAM</v>
          </cell>
          <cell r="L1848" t="str">
            <v>3F</v>
          </cell>
        </row>
        <row r="1849">
          <cell r="D1849" t="str">
            <v>6003</v>
          </cell>
          <cell r="K1849" t="str">
            <v>ESTUARY</v>
          </cell>
          <cell r="L1849" t="str">
            <v>3M</v>
          </cell>
        </row>
        <row r="1850">
          <cell r="D1850" t="str">
            <v>6002</v>
          </cell>
          <cell r="K1850" t="str">
            <v>ESTUARY</v>
          </cell>
          <cell r="L1850" t="str">
            <v>3M</v>
          </cell>
        </row>
        <row r="1851">
          <cell r="D1851" t="str">
            <v>6005A</v>
          </cell>
          <cell r="K1851" t="str">
            <v>ESTUARY</v>
          </cell>
          <cell r="L1851" t="str">
            <v>3M</v>
          </cell>
        </row>
        <row r="1852">
          <cell r="D1852" t="str">
            <v>3303H</v>
          </cell>
          <cell r="K1852" t="str">
            <v>ESTUARY</v>
          </cell>
          <cell r="L1852" t="str">
            <v>3M</v>
          </cell>
        </row>
        <row r="1853">
          <cell r="D1853" t="str">
            <v>8084</v>
          </cell>
          <cell r="K1853" t="str">
            <v>COASTAL</v>
          </cell>
          <cell r="L1853" t="str">
            <v>3M</v>
          </cell>
        </row>
        <row r="1854">
          <cell r="D1854" t="str">
            <v>1624</v>
          </cell>
          <cell r="K1854" t="str">
            <v>STREAM</v>
          </cell>
          <cell r="L1854" t="str">
            <v>3F</v>
          </cell>
        </row>
        <row r="1855">
          <cell r="D1855" t="str">
            <v>2597</v>
          </cell>
          <cell r="K1855" t="str">
            <v>STREAM</v>
          </cell>
          <cell r="L1855" t="str">
            <v>3F</v>
          </cell>
        </row>
        <row r="1856">
          <cell r="D1856" t="str">
            <v>2491</v>
          </cell>
          <cell r="K1856" t="str">
            <v>ESTUARY</v>
          </cell>
          <cell r="L1856" t="str">
            <v>3M</v>
          </cell>
        </row>
        <row r="1857">
          <cell r="D1857" t="str">
            <v>2580A</v>
          </cell>
          <cell r="K1857" t="str">
            <v>ESTUARY</v>
          </cell>
          <cell r="L1857" t="str">
            <v>2</v>
          </cell>
        </row>
        <row r="1858">
          <cell r="D1858" t="str">
            <v>3044B</v>
          </cell>
          <cell r="K1858" t="str">
            <v>ESTUARY</v>
          </cell>
          <cell r="L1858" t="str">
            <v>3M</v>
          </cell>
        </row>
        <row r="1859">
          <cell r="D1859" t="str">
            <v>2664</v>
          </cell>
          <cell r="K1859" t="str">
            <v>ESTUARY</v>
          </cell>
          <cell r="L1859" t="str">
            <v>3M</v>
          </cell>
        </row>
        <row r="1860">
          <cell r="D1860" t="str">
            <v>702</v>
          </cell>
          <cell r="K1860" t="str">
            <v>STREAM</v>
          </cell>
          <cell r="L1860" t="str">
            <v>3F</v>
          </cell>
        </row>
        <row r="1861">
          <cell r="D1861" t="str">
            <v>3648</v>
          </cell>
          <cell r="K1861" t="str">
            <v>STREAM</v>
          </cell>
          <cell r="L1861" t="str">
            <v>3F</v>
          </cell>
        </row>
        <row r="1862">
          <cell r="D1862" t="str">
            <v>706</v>
          </cell>
          <cell r="K1862" t="str">
            <v>STREAM</v>
          </cell>
          <cell r="L1862" t="str">
            <v>3F</v>
          </cell>
        </row>
        <row r="1863">
          <cell r="D1863" t="str">
            <v>705</v>
          </cell>
          <cell r="K1863" t="str">
            <v>STREAM</v>
          </cell>
          <cell r="L1863" t="str">
            <v>3F</v>
          </cell>
        </row>
        <row r="1864">
          <cell r="D1864" t="str">
            <v>700</v>
          </cell>
          <cell r="K1864" t="str">
            <v>STREAM</v>
          </cell>
          <cell r="L1864" t="str">
            <v>3F</v>
          </cell>
        </row>
        <row r="1865">
          <cell r="D1865" t="str">
            <v>707</v>
          </cell>
          <cell r="K1865" t="str">
            <v>STREAM</v>
          </cell>
          <cell r="L1865" t="str">
            <v>3F</v>
          </cell>
        </row>
        <row r="1866">
          <cell r="D1866" t="str">
            <v>709</v>
          </cell>
          <cell r="K1866" t="str">
            <v>STREAM</v>
          </cell>
          <cell r="L1866" t="str">
            <v>3F</v>
          </cell>
        </row>
        <row r="1867">
          <cell r="D1867" t="str">
            <v>710</v>
          </cell>
          <cell r="K1867" t="str">
            <v>STREAM</v>
          </cell>
          <cell r="L1867" t="str">
            <v>3F</v>
          </cell>
        </row>
        <row r="1868">
          <cell r="D1868" t="str">
            <v>3424Z</v>
          </cell>
          <cell r="K1868" t="str">
            <v>SPRING</v>
          </cell>
          <cell r="L1868" t="str">
            <v>3F</v>
          </cell>
        </row>
        <row r="1869">
          <cell r="D1869" t="str">
            <v>2278</v>
          </cell>
          <cell r="K1869" t="str">
            <v>STREAM</v>
          </cell>
          <cell r="L1869" t="str">
            <v>3F</v>
          </cell>
        </row>
        <row r="1870">
          <cell r="D1870" t="str">
            <v>1042</v>
          </cell>
          <cell r="K1870" t="str">
            <v>STREAM</v>
          </cell>
          <cell r="L1870" t="str">
            <v>3F</v>
          </cell>
        </row>
        <row r="1871">
          <cell r="D1871" t="str">
            <v>2213E</v>
          </cell>
          <cell r="K1871" t="str">
            <v>ESTUARY</v>
          </cell>
          <cell r="L1871" t="str">
            <v>3M</v>
          </cell>
        </row>
        <row r="1872">
          <cell r="D1872" t="str">
            <v>3011B</v>
          </cell>
          <cell r="K1872" t="str">
            <v>LAKE</v>
          </cell>
          <cell r="L1872" t="str">
            <v>3F</v>
          </cell>
        </row>
        <row r="1873">
          <cell r="D1873" t="str">
            <v>2853A</v>
          </cell>
          <cell r="K1873" t="str">
            <v>LAKE</v>
          </cell>
          <cell r="L1873" t="str">
            <v>3F</v>
          </cell>
        </row>
        <row r="1874">
          <cell r="D1874" t="str">
            <v>3002J</v>
          </cell>
          <cell r="K1874" t="str">
            <v>LAKE</v>
          </cell>
          <cell r="L1874" t="str">
            <v>3F</v>
          </cell>
        </row>
        <row r="1875">
          <cell r="D1875" t="str">
            <v>2876</v>
          </cell>
          <cell r="K1875" t="str">
            <v>STREAM</v>
          </cell>
          <cell r="L1875" t="str">
            <v>3F</v>
          </cell>
        </row>
        <row r="1876">
          <cell r="D1876" t="str">
            <v>2875</v>
          </cell>
          <cell r="K1876" t="str">
            <v>STREAM</v>
          </cell>
          <cell r="L1876" t="str">
            <v>3F</v>
          </cell>
        </row>
        <row r="1877">
          <cell r="D1877" t="str">
            <v>516</v>
          </cell>
          <cell r="K1877" t="str">
            <v>LAKE</v>
          </cell>
          <cell r="L1877" t="str">
            <v>3F</v>
          </cell>
        </row>
        <row r="1878">
          <cell r="D1878" t="str">
            <v>556</v>
          </cell>
          <cell r="K1878" t="str">
            <v>STREAM</v>
          </cell>
          <cell r="L1878" t="str">
            <v>3F</v>
          </cell>
        </row>
        <row r="1879">
          <cell r="D1879" t="str">
            <v>559</v>
          </cell>
          <cell r="K1879" t="str">
            <v>STREAM</v>
          </cell>
          <cell r="L1879" t="str">
            <v>3F</v>
          </cell>
        </row>
        <row r="1880">
          <cell r="D1880" t="str">
            <v>810</v>
          </cell>
          <cell r="K1880" t="str">
            <v>STREAM</v>
          </cell>
          <cell r="L1880" t="str">
            <v>3F</v>
          </cell>
        </row>
        <row r="1881">
          <cell r="D1881" t="str">
            <v>1989</v>
          </cell>
          <cell r="K1881" t="str">
            <v>STREAM</v>
          </cell>
          <cell r="L1881" t="str">
            <v>3F</v>
          </cell>
        </row>
        <row r="1882">
          <cell r="D1882" t="str">
            <v>1981</v>
          </cell>
          <cell r="K1882" t="str">
            <v>LAKE</v>
          </cell>
          <cell r="L1882" t="str">
            <v>1</v>
          </cell>
        </row>
        <row r="1883">
          <cell r="D1883" t="str">
            <v>2270</v>
          </cell>
          <cell r="K1883" t="str">
            <v>STREAM</v>
          </cell>
          <cell r="L1883" t="str">
            <v>3F</v>
          </cell>
        </row>
        <row r="1884">
          <cell r="D1884" t="str">
            <v>1297C</v>
          </cell>
          <cell r="K1884" t="str">
            <v>LAKE</v>
          </cell>
          <cell r="L1884" t="str">
            <v>3F</v>
          </cell>
        </row>
        <row r="1885">
          <cell r="D1885" t="str">
            <v>853</v>
          </cell>
          <cell r="K1885" t="str">
            <v>STREAM</v>
          </cell>
          <cell r="L1885" t="str">
            <v>3F</v>
          </cell>
        </row>
        <row r="1886">
          <cell r="D1886" t="str">
            <v>1021A</v>
          </cell>
          <cell r="K1886" t="str">
            <v>STREAM</v>
          </cell>
          <cell r="L1886" t="str">
            <v>3F</v>
          </cell>
        </row>
        <row r="1887">
          <cell r="D1887" t="str">
            <v>1022</v>
          </cell>
          <cell r="K1887" t="str">
            <v>STREAM</v>
          </cell>
          <cell r="L1887" t="str">
            <v>3F</v>
          </cell>
        </row>
        <row r="1888">
          <cell r="D1888" t="str">
            <v>647J</v>
          </cell>
          <cell r="K1888" t="str">
            <v>LAKE</v>
          </cell>
          <cell r="L1888" t="str">
            <v>3F</v>
          </cell>
        </row>
        <row r="1889">
          <cell r="D1889" t="str">
            <v>647K</v>
          </cell>
          <cell r="K1889" t="str">
            <v>LAKE</v>
          </cell>
          <cell r="L1889" t="str">
            <v>3F</v>
          </cell>
        </row>
        <row r="1890">
          <cell r="D1890" t="str">
            <v>647L</v>
          </cell>
          <cell r="K1890" t="str">
            <v>STREAM</v>
          </cell>
          <cell r="L1890" t="str">
            <v>3F</v>
          </cell>
        </row>
        <row r="1891">
          <cell r="D1891" t="str">
            <v>2018A</v>
          </cell>
          <cell r="K1891" t="str">
            <v>ESTUARY</v>
          </cell>
          <cell r="L1891" t="str">
            <v>3M</v>
          </cell>
        </row>
        <row r="1892">
          <cell r="D1892" t="str">
            <v>1023</v>
          </cell>
          <cell r="K1892" t="str">
            <v>STREAM</v>
          </cell>
          <cell r="L1892" t="str">
            <v>3F</v>
          </cell>
        </row>
        <row r="1893">
          <cell r="D1893" t="str">
            <v>1044</v>
          </cell>
          <cell r="K1893" t="str">
            <v>STREAM</v>
          </cell>
          <cell r="L1893" t="str">
            <v>3F</v>
          </cell>
        </row>
        <row r="1894">
          <cell r="D1894" t="str">
            <v>3458</v>
          </cell>
          <cell r="K1894" t="str">
            <v>STREAM</v>
          </cell>
          <cell r="L1894" t="str">
            <v>3F</v>
          </cell>
        </row>
        <row r="1895">
          <cell r="D1895" t="str">
            <v>2283B</v>
          </cell>
          <cell r="K1895" t="str">
            <v>STREAM</v>
          </cell>
          <cell r="L1895" t="str">
            <v>3F</v>
          </cell>
        </row>
        <row r="1896">
          <cell r="D1896" t="str">
            <v>2284B</v>
          </cell>
          <cell r="K1896" t="str">
            <v>STREAM</v>
          </cell>
          <cell r="L1896" t="str">
            <v>3F</v>
          </cell>
        </row>
        <row r="1897">
          <cell r="D1897" t="str">
            <v>1006A</v>
          </cell>
          <cell r="K1897" t="str">
            <v>LAKE</v>
          </cell>
          <cell r="L1897" t="str">
            <v>3F</v>
          </cell>
        </row>
        <row r="1898">
          <cell r="D1898" t="str">
            <v>1347</v>
          </cell>
          <cell r="K1898" t="str">
            <v>LAKE</v>
          </cell>
          <cell r="L1898" t="str">
            <v>3F</v>
          </cell>
        </row>
        <row r="1899">
          <cell r="D1899" t="str">
            <v>1340L</v>
          </cell>
          <cell r="K1899" t="str">
            <v>LAKE</v>
          </cell>
          <cell r="L1899" t="str">
            <v>3F</v>
          </cell>
        </row>
        <row r="1900">
          <cell r="D1900" t="str">
            <v>2830X</v>
          </cell>
          <cell r="K1900" t="str">
            <v>LAKE</v>
          </cell>
          <cell r="L1900" t="str">
            <v>3F</v>
          </cell>
        </row>
        <row r="1901">
          <cell r="D1901" t="str">
            <v>1340P</v>
          </cell>
          <cell r="K1901" t="str">
            <v>LAKE</v>
          </cell>
          <cell r="L1901" t="str">
            <v>3F</v>
          </cell>
        </row>
        <row r="1902">
          <cell r="D1902" t="str">
            <v>1556A</v>
          </cell>
          <cell r="K1902" t="str">
            <v>STREAM</v>
          </cell>
          <cell r="L1902" t="str">
            <v>3F</v>
          </cell>
        </row>
        <row r="1903">
          <cell r="D1903" t="str">
            <v>1498</v>
          </cell>
          <cell r="K1903" t="str">
            <v>STREAM</v>
          </cell>
          <cell r="L1903" t="str">
            <v>3F</v>
          </cell>
        </row>
        <row r="1904">
          <cell r="D1904" t="str">
            <v>1862</v>
          </cell>
          <cell r="K1904" t="str">
            <v>ESTUARY</v>
          </cell>
          <cell r="L1904" t="str">
            <v>2</v>
          </cell>
        </row>
        <row r="1905">
          <cell r="D1905" t="str">
            <v>1983A2</v>
          </cell>
          <cell r="K1905" t="str">
            <v>ESTUARY</v>
          </cell>
          <cell r="L1905" t="str">
            <v>3M</v>
          </cell>
        </row>
        <row r="1906">
          <cell r="D1906" t="str">
            <v>1517</v>
          </cell>
          <cell r="K1906" t="str">
            <v>STREAM</v>
          </cell>
          <cell r="L1906" t="str">
            <v>3F</v>
          </cell>
        </row>
        <row r="1907">
          <cell r="D1907" t="str">
            <v>1493E</v>
          </cell>
          <cell r="K1907" t="str">
            <v>LAKE</v>
          </cell>
          <cell r="L1907" t="str">
            <v>3F</v>
          </cell>
        </row>
        <row r="1908">
          <cell r="D1908" t="str">
            <v>1518</v>
          </cell>
          <cell r="K1908" t="str">
            <v>STREAM</v>
          </cell>
          <cell r="L1908" t="str">
            <v>3F</v>
          </cell>
        </row>
        <row r="1909">
          <cell r="D1909" t="str">
            <v>1502C</v>
          </cell>
          <cell r="K1909" t="str">
            <v>LAKE</v>
          </cell>
          <cell r="L1909" t="str">
            <v>3F</v>
          </cell>
        </row>
        <row r="1910">
          <cell r="D1910" t="str">
            <v>1519</v>
          </cell>
          <cell r="K1910" t="str">
            <v>STREAM</v>
          </cell>
          <cell r="L1910" t="str">
            <v>3F</v>
          </cell>
        </row>
        <row r="1911">
          <cell r="D1911" t="str">
            <v>1493F</v>
          </cell>
          <cell r="K1911" t="str">
            <v>LAKE</v>
          </cell>
          <cell r="L1911" t="str">
            <v>3F</v>
          </cell>
        </row>
        <row r="1912">
          <cell r="D1912" t="str">
            <v>1513C</v>
          </cell>
          <cell r="K1912" t="str">
            <v>LAKE</v>
          </cell>
          <cell r="L1912" t="str">
            <v>3F</v>
          </cell>
        </row>
        <row r="1913">
          <cell r="D1913" t="str">
            <v>1788</v>
          </cell>
          <cell r="K1913" t="str">
            <v>STREAM</v>
          </cell>
          <cell r="L1913" t="str">
            <v>3F</v>
          </cell>
        </row>
        <row r="1914">
          <cell r="D1914" t="str">
            <v>1790</v>
          </cell>
          <cell r="K1914" t="str">
            <v>STREAM</v>
          </cell>
          <cell r="L1914" t="str">
            <v>3F</v>
          </cell>
        </row>
        <row r="1915">
          <cell r="D1915" t="str">
            <v>1758F</v>
          </cell>
          <cell r="K1915" t="str">
            <v>LAKE</v>
          </cell>
          <cell r="L1915" t="str">
            <v>3F</v>
          </cell>
        </row>
        <row r="1916">
          <cell r="D1916" t="str">
            <v>1785</v>
          </cell>
          <cell r="K1916" t="str">
            <v>STREAM</v>
          </cell>
          <cell r="L1916" t="str">
            <v>3F</v>
          </cell>
        </row>
        <row r="1917">
          <cell r="D1917" t="str">
            <v>1792</v>
          </cell>
          <cell r="K1917" t="str">
            <v>STREAM</v>
          </cell>
          <cell r="L1917" t="str">
            <v>3F</v>
          </cell>
        </row>
        <row r="1918">
          <cell r="D1918" t="str">
            <v>1758D</v>
          </cell>
          <cell r="K1918" t="str">
            <v>LAKE</v>
          </cell>
          <cell r="L1918" t="str">
            <v>3F</v>
          </cell>
        </row>
        <row r="1919">
          <cell r="D1919" t="str">
            <v>1793</v>
          </cell>
          <cell r="K1919" t="str">
            <v>STREAM</v>
          </cell>
          <cell r="L1919" t="str">
            <v>3F</v>
          </cell>
        </row>
        <row r="1920">
          <cell r="D1920" t="str">
            <v>3693</v>
          </cell>
          <cell r="K1920" t="str">
            <v>STREAM</v>
          </cell>
          <cell r="L1920" t="str">
            <v>3F</v>
          </cell>
        </row>
        <row r="1921">
          <cell r="D1921" t="str">
            <v>2592</v>
          </cell>
          <cell r="K1921" t="str">
            <v>STREAM</v>
          </cell>
          <cell r="L1921" t="str">
            <v>3F</v>
          </cell>
        </row>
        <row r="1922">
          <cell r="D1922" t="str">
            <v>2586A</v>
          </cell>
          <cell r="K1922" t="str">
            <v>LAKE</v>
          </cell>
          <cell r="L1922" t="str">
            <v>3F</v>
          </cell>
        </row>
        <row r="1923">
          <cell r="D1923" t="str">
            <v>2575</v>
          </cell>
          <cell r="K1923" t="str">
            <v>LAKE</v>
          </cell>
          <cell r="L1923" t="str">
            <v>3F</v>
          </cell>
        </row>
        <row r="1924">
          <cell r="D1924" t="str">
            <v>2582A1</v>
          </cell>
          <cell r="K1924" t="str">
            <v>LAKE</v>
          </cell>
          <cell r="L1924" t="str">
            <v>3F</v>
          </cell>
        </row>
        <row r="1925">
          <cell r="D1925" t="str">
            <v>2582B</v>
          </cell>
          <cell r="K1925" t="str">
            <v>LAKE</v>
          </cell>
          <cell r="L1925" t="str">
            <v>3F</v>
          </cell>
        </row>
        <row r="1926">
          <cell r="D1926" t="str">
            <v>2708</v>
          </cell>
          <cell r="K1926" t="str">
            <v>STREAM</v>
          </cell>
          <cell r="L1926" t="str">
            <v>3F</v>
          </cell>
        </row>
        <row r="1927">
          <cell r="D1927" t="str">
            <v>2705B</v>
          </cell>
          <cell r="K1927" t="str">
            <v>LAKE</v>
          </cell>
          <cell r="L1927" t="str">
            <v>3F</v>
          </cell>
        </row>
        <row r="1928">
          <cell r="D1928" t="str">
            <v>2709</v>
          </cell>
          <cell r="K1928" t="str">
            <v>STREAM</v>
          </cell>
          <cell r="L1928" t="str">
            <v>3F</v>
          </cell>
        </row>
        <row r="1929">
          <cell r="D1929" t="str">
            <v>2593</v>
          </cell>
          <cell r="K1929" t="str">
            <v>STREAM</v>
          </cell>
          <cell r="L1929" t="str">
            <v>3F</v>
          </cell>
        </row>
        <row r="1930">
          <cell r="D1930" t="str">
            <v>2594</v>
          </cell>
          <cell r="K1930" t="str">
            <v>STREAM</v>
          </cell>
          <cell r="L1930" t="str">
            <v>3F</v>
          </cell>
        </row>
        <row r="1931">
          <cell r="D1931" t="str">
            <v>2582</v>
          </cell>
          <cell r="K1931" t="str">
            <v>LAKE</v>
          </cell>
          <cell r="L1931" t="str">
            <v>3F</v>
          </cell>
        </row>
        <row r="1932">
          <cell r="D1932" t="str">
            <v>3322A</v>
          </cell>
          <cell r="K1932" t="str">
            <v>LAKE</v>
          </cell>
          <cell r="L1932" t="str">
            <v>3F</v>
          </cell>
        </row>
        <row r="1933">
          <cell r="D1933" t="str">
            <v>2710</v>
          </cell>
          <cell r="K1933" t="str">
            <v>STREAM</v>
          </cell>
          <cell r="L1933" t="str">
            <v>3F</v>
          </cell>
        </row>
        <row r="1934">
          <cell r="D1934" t="str">
            <v>2587A</v>
          </cell>
          <cell r="K1934" t="str">
            <v>LAKE</v>
          </cell>
          <cell r="L1934" t="str">
            <v>3F</v>
          </cell>
        </row>
        <row r="1935">
          <cell r="D1935" t="str">
            <v>2716C</v>
          </cell>
          <cell r="K1935" t="str">
            <v>LAKE</v>
          </cell>
          <cell r="L1935" t="str">
            <v>3F</v>
          </cell>
        </row>
        <row r="1936">
          <cell r="D1936" t="str">
            <v>2730</v>
          </cell>
          <cell r="K1936" t="str">
            <v>STREAM</v>
          </cell>
          <cell r="L1936" t="str">
            <v>3F</v>
          </cell>
        </row>
        <row r="1937">
          <cell r="D1937" t="str">
            <v>2731</v>
          </cell>
          <cell r="K1937" t="str">
            <v>STREAM</v>
          </cell>
          <cell r="L1937" t="str">
            <v>3F</v>
          </cell>
        </row>
        <row r="1938">
          <cell r="D1938" t="str">
            <v>2713G</v>
          </cell>
          <cell r="K1938" t="str">
            <v>LAKE</v>
          </cell>
          <cell r="L1938" t="str">
            <v>3F</v>
          </cell>
        </row>
        <row r="1939">
          <cell r="D1939" t="str">
            <v>2729A</v>
          </cell>
          <cell r="K1939" t="str">
            <v>LAKE</v>
          </cell>
          <cell r="L1939" t="str">
            <v>3F</v>
          </cell>
        </row>
        <row r="1940">
          <cell r="D1940" t="str">
            <v>2732</v>
          </cell>
          <cell r="K1940" t="str">
            <v>STREAM</v>
          </cell>
          <cell r="L1940" t="str">
            <v>3F</v>
          </cell>
        </row>
        <row r="1941">
          <cell r="D1941" t="str">
            <v>2733</v>
          </cell>
          <cell r="K1941" t="str">
            <v>STREAM</v>
          </cell>
          <cell r="L1941" t="str">
            <v>3F</v>
          </cell>
        </row>
        <row r="1942">
          <cell r="D1942" t="str">
            <v>2602</v>
          </cell>
          <cell r="K1942" t="str">
            <v>STREAM</v>
          </cell>
          <cell r="L1942" t="str">
            <v>3F</v>
          </cell>
        </row>
        <row r="1943">
          <cell r="D1943" t="str">
            <v>2603</v>
          </cell>
          <cell r="K1943" t="str">
            <v>STREAM</v>
          </cell>
          <cell r="L1943" t="str">
            <v>3F</v>
          </cell>
        </row>
        <row r="1944">
          <cell r="D1944" t="str">
            <v>2713D</v>
          </cell>
          <cell r="K1944" t="str">
            <v>LAKE</v>
          </cell>
          <cell r="L1944" t="str">
            <v>3F</v>
          </cell>
        </row>
        <row r="1945">
          <cell r="D1945" t="str">
            <v>2734</v>
          </cell>
          <cell r="K1945" t="str">
            <v>STREAM</v>
          </cell>
          <cell r="L1945" t="str">
            <v>3F</v>
          </cell>
        </row>
        <row r="1946">
          <cell r="D1946" t="str">
            <v>2735</v>
          </cell>
          <cell r="K1946" t="str">
            <v>STREAM</v>
          </cell>
          <cell r="L1946" t="str">
            <v>3F</v>
          </cell>
        </row>
        <row r="1947">
          <cell r="D1947" t="str">
            <v>3422S</v>
          </cell>
          <cell r="K1947" t="str">
            <v>SPRING</v>
          </cell>
          <cell r="L1947" t="str">
            <v>3F</v>
          </cell>
        </row>
        <row r="1948">
          <cell r="D1948" t="str">
            <v>1763A</v>
          </cell>
          <cell r="K1948" t="str">
            <v>STREAM</v>
          </cell>
          <cell r="L1948" t="str">
            <v>3F</v>
          </cell>
        </row>
        <row r="1949">
          <cell r="D1949" t="str">
            <v>1900</v>
          </cell>
          <cell r="K1949" t="str">
            <v>STREAM</v>
          </cell>
          <cell r="L1949" t="str">
            <v>1</v>
          </cell>
        </row>
        <row r="1950">
          <cell r="D1950" t="str">
            <v>1685D</v>
          </cell>
          <cell r="K1950" t="str">
            <v>LAKE</v>
          </cell>
          <cell r="L1950" t="str">
            <v>3F</v>
          </cell>
        </row>
        <row r="1951">
          <cell r="D1951" t="str">
            <v>1706</v>
          </cell>
          <cell r="K1951" t="str">
            <v>LAKE</v>
          </cell>
          <cell r="L1951" t="str">
            <v>3F</v>
          </cell>
        </row>
        <row r="1952">
          <cell r="D1952" t="str">
            <v>1722</v>
          </cell>
          <cell r="K1952" t="str">
            <v>STREAM</v>
          </cell>
          <cell r="L1952" t="str">
            <v>3F</v>
          </cell>
        </row>
        <row r="1953">
          <cell r="D1953" t="str">
            <v>1724</v>
          </cell>
          <cell r="K1953" t="str">
            <v>STREAM</v>
          </cell>
          <cell r="L1953" t="str">
            <v>3F</v>
          </cell>
        </row>
        <row r="1954">
          <cell r="D1954" t="str">
            <v>1725</v>
          </cell>
          <cell r="K1954" t="str">
            <v>ESTUARY</v>
          </cell>
          <cell r="L1954" t="str">
            <v>3M</v>
          </cell>
        </row>
        <row r="1955">
          <cell r="D1955" t="str">
            <v>1329N</v>
          </cell>
          <cell r="K1955" t="str">
            <v>LAKE</v>
          </cell>
          <cell r="L1955" t="str">
            <v>3F</v>
          </cell>
        </row>
        <row r="1956">
          <cell r="D1956" t="str">
            <v>1250</v>
          </cell>
          <cell r="K1956" t="str">
            <v>STREAM</v>
          </cell>
          <cell r="L1956" t="str">
            <v>3F</v>
          </cell>
        </row>
        <row r="1957">
          <cell r="D1957" t="str">
            <v>1982A</v>
          </cell>
          <cell r="K1957" t="str">
            <v>ESTUARY</v>
          </cell>
          <cell r="L1957" t="str">
            <v>3M</v>
          </cell>
        </row>
        <row r="1958">
          <cell r="D1958" t="str">
            <v>1484</v>
          </cell>
          <cell r="K1958" t="str">
            <v>STREAM</v>
          </cell>
          <cell r="L1958" t="str">
            <v>3F</v>
          </cell>
        </row>
        <row r="1959">
          <cell r="D1959" t="str">
            <v>755</v>
          </cell>
          <cell r="K1959" t="str">
            <v>STREAM</v>
          </cell>
          <cell r="L1959" t="str">
            <v>3F</v>
          </cell>
        </row>
        <row r="1960">
          <cell r="D1960" t="str">
            <v>757</v>
          </cell>
          <cell r="K1960" t="str">
            <v>STREAM</v>
          </cell>
          <cell r="L1960" t="str">
            <v>3F</v>
          </cell>
        </row>
        <row r="1961">
          <cell r="D1961" t="str">
            <v>1308</v>
          </cell>
          <cell r="K1961" t="str">
            <v>STREAM</v>
          </cell>
          <cell r="L1961" t="str">
            <v>3F</v>
          </cell>
        </row>
        <row r="1962">
          <cell r="D1962" t="str">
            <v>1504</v>
          </cell>
          <cell r="K1962" t="str">
            <v>STREAM</v>
          </cell>
          <cell r="L1962" t="str">
            <v>3F</v>
          </cell>
        </row>
        <row r="1963">
          <cell r="D1963" t="str">
            <v>15004</v>
          </cell>
          <cell r="K1963" t="str">
            <v>LAKE</v>
          </cell>
          <cell r="L1963" t="str">
            <v>3F</v>
          </cell>
        </row>
        <row r="1964">
          <cell r="D1964" t="str">
            <v>1463J</v>
          </cell>
          <cell r="K1964" t="str">
            <v>LAKE</v>
          </cell>
          <cell r="L1964" t="str">
            <v>3F</v>
          </cell>
        </row>
        <row r="1965">
          <cell r="D1965" t="str">
            <v>1505</v>
          </cell>
          <cell r="K1965" t="str">
            <v>STREAM</v>
          </cell>
          <cell r="L1965" t="str">
            <v>3F</v>
          </cell>
        </row>
        <row r="1966">
          <cell r="D1966" t="str">
            <v>1478I</v>
          </cell>
          <cell r="K1966" t="str">
            <v>LAKE</v>
          </cell>
          <cell r="L1966" t="str">
            <v>3F</v>
          </cell>
        </row>
        <row r="1967">
          <cell r="D1967" t="str">
            <v>1498A</v>
          </cell>
          <cell r="K1967" t="str">
            <v>LAKE</v>
          </cell>
          <cell r="L1967" t="str">
            <v>3F</v>
          </cell>
        </row>
        <row r="1968">
          <cell r="D1968" t="str">
            <v>1498Z</v>
          </cell>
          <cell r="K1968" t="str">
            <v>LAKE</v>
          </cell>
          <cell r="L1968" t="str">
            <v>3F</v>
          </cell>
        </row>
        <row r="1969">
          <cell r="D1969" t="str">
            <v>1488D2</v>
          </cell>
          <cell r="K1969" t="str">
            <v>LAKE</v>
          </cell>
          <cell r="L1969" t="str">
            <v>3F</v>
          </cell>
        </row>
        <row r="1970">
          <cell r="D1970" t="str">
            <v>3706</v>
          </cell>
          <cell r="K1970" t="str">
            <v>ESTUARY</v>
          </cell>
          <cell r="L1970" t="str">
            <v>2</v>
          </cell>
        </row>
        <row r="1971">
          <cell r="D1971" t="str">
            <v>3705</v>
          </cell>
          <cell r="K1971" t="str">
            <v>ESTUARY</v>
          </cell>
          <cell r="L1971" t="str">
            <v>2</v>
          </cell>
        </row>
        <row r="1972">
          <cell r="D1972" t="str">
            <v>1885A</v>
          </cell>
          <cell r="K1972" t="str">
            <v>ESTUARY</v>
          </cell>
          <cell r="L1972" t="str">
            <v>3M</v>
          </cell>
        </row>
        <row r="1973">
          <cell r="D1973" t="str">
            <v>1389B</v>
          </cell>
          <cell r="K1973" t="str">
            <v>ESTUARY</v>
          </cell>
          <cell r="L1973" t="str">
            <v>3M</v>
          </cell>
        </row>
        <row r="1974">
          <cell r="D1974" t="str">
            <v>3440</v>
          </cell>
          <cell r="K1974" t="str">
            <v>STREAM</v>
          </cell>
          <cell r="L1974" t="str">
            <v>3F</v>
          </cell>
        </row>
        <row r="1975">
          <cell r="D1975" t="str">
            <v>2228B</v>
          </cell>
          <cell r="K1975" t="str">
            <v>STREAM</v>
          </cell>
          <cell r="L1975" t="str">
            <v>3F</v>
          </cell>
        </row>
        <row r="1976">
          <cell r="D1976" t="str">
            <v>889A</v>
          </cell>
          <cell r="K1976" t="str">
            <v>LAKE</v>
          </cell>
          <cell r="L1976" t="str">
            <v>3F</v>
          </cell>
        </row>
        <row r="1977">
          <cell r="D1977" t="str">
            <v>2235</v>
          </cell>
          <cell r="K1977" t="str">
            <v>STREAM</v>
          </cell>
          <cell r="L1977" t="str">
            <v>3F</v>
          </cell>
        </row>
        <row r="1978">
          <cell r="D1978" t="str">
            <v>1297B</v>
          </cell>
          <cell r="K1978" t="str">
            <v>STREAM</v>
          </cell>
          <cell r="L1978" t="str">
            <v>3F</v>
          </cell>
        </row>
        <row r="1979">
          <cell r="D1979" t="str">
            <v>1645B</v>
          </cell>
          <cell r="K1979" t="str">
            <v>STREAM</v>
          </cell>
          <cell r="L1979" t="str">
            <v>3F</v>
          </cell>
        </row>
        <row r="1980">
          <cell r="D1980" t="str">
            <v>1646A</v>
          </cell>
          <cell r="K1980" t="str">
            <v>STREAM</v>
          </cell>
          <cell r="L1980" t="str">
            <v>3F</v>
          </cell>
        </row>
        <row r="1981">
          <cell r="D1981" t="str">
            <v>1623X</v>
          </cell>
          <cell r="K1981" t="str">
            <v>LAKE</v>
          </cell>
          <cell r="L1981" t="str">
            <v>3F</v>
          </cell>
        </row>
        <row r="1982">
          <cell r="D1982" t="str">
            <v>1647B</v>
          </cell>
          <cell r="K1982" t="str">
            <v>STREAM</v>
          </cell>
          <cell r="L1982" t="str">
            <v>3F</v>
          </cell>
        </row>
        <row r="1983">
          <cell r="D1983" t="str">
            <v>1392C</v>
          </cell>
          <cell r="K1983" t="str">
            <v>LAKE</v>
          </cell>
          <cell r="L1983" t="str">
            <v>3F</v>
          </cell>
        </row>
        <row r="1984">
          <cell r="D1984" t="str">
            <v>1392F</v>
          </cell>
          <cell r="K1984" t="str">
            <v>LAKE</v>
          </cell>
          <cell r="L1984" t="str">
            <v>3F</v>
          </cell>
        </row>
        <row r="1985">
          <cell r="D1985" t="str">
            <v>1401</v>
          </cell>
          <cell r="K1985" t="str">
            <v>STREAM</v>
          </cell>
          <cell r="L1985" t="str">
            <v>3F</v>
          </cell>
        </row>
        <row r="1986">
          <cell r="D1986" t="str">
            <v>1392D</v>
          </cell>
          <cell r="K1986" t="str">
            <v>LAKE</v>
          </cell>
          <cell r="L1986" t="str">
            <v>3F</v>
          </cell>
        </row>
        <row r="1987">
          <cell r="D1987" t="str">
            <v>1931</v>
          </cell>
          <cell r="K1987" t="str">
            <v>ESTUARY</v>
          </cell>
          <cell r="L1987" t="str">
            <v>3M</v>
          </cell>
        </row>
        <row r="1988">
          <cell r="D1988" t="str">
            <v>3169O</v>
          </cell>
          <cell r="K1988" t="str">
            <v>LAKE</v>
          </cell>
          <cell r="L1988" t="str">
            <v>3F</v>
          </cell>
        </row>
        <row r="1989">
          <cell r="D1989" t="str">
            <v>1424A</v>
          </cell>
          <cell r="K1989" t="str">
            <v>STREAM</v>
          </cell>
          <cell r="L1989" t="str">
            <v>3F</v>
          </cell>
        </row>
        <row r="1990">
          <cell r="D1990" t="str">
            <v>1425</v>
          </cell>
          <cell r="K1990" t="str">
            <v>STREAM</v>
          </cell>
          <cell r="L1990" t="str">
            <v>3F</v>
          </cell>
        </row>
        <row r="1991">
          <cell r="D1991" t="str">
            <v>548C</v>
          </cell>
          <cell r="K1991" t="str">
            <v>ESTUARY</v>
          </cell>
          <cell r="L1991" t="str">
            <v>2</v>
          </cell>
        </row>
        <row r="1992">
          <cell r="D1992" t="str">
            <v>337</v>
          </cell>
          <cell r="K1992" t="str">
            <v>STREAM</v>
          </cell>
          <cell r="L1992" t="str">
            <v>3F</v>
          </cell>
        </row>
        <row r="1993">
          <cell r="D1993" t="str">
            <v>3496A</v>
          </cell>
          <cell r="K1993" t="str">
            <v>LAKE</v>
          </cell>
          <cell r="L1993" t="str">
            <v>3F</v>
          </cell>
        </row>
        <row r="1994">
          <cell r="D1994" t="str">
            <v>3500</v>
          </cell>
          <cell r="K1994" t="str">
            <v>STREAM</v>
          </cell>
          <cell r="L1994" t="str">
            <v>3F</v>
          </cell>
        </row>
        <row r="1995">
          <cell r="D1995" t="str">
            <v>3501</v>
          </cell>
          <cell r="K1995" t="str">
            <v>STREAM</v>
          </cell>
          <cell r="L1995" t="str">
            <v>3F</v>
          </cell>
        </row>
        <row r="1996">
          <cell r="D1996" t="str">
            <v>3502</v>
          </cell>
          <cell r="K1996" t="str">
            <v>STREAM</v>
          </cell>
          <cell r="L1996" t="str">
            <v>3F</v>
          </cell>
        </row>
        <row r="1997">
          <cell r="D1997" t="str">
            <v>3503</v>
          </cell>
          <cell r="K1997" t="str">
            <v>STREAM</v>
          </cell>
          <cell r="L1997" t="str">
            <v>3F</v>
          </cell>
        </row>
        <row r="1998">
          <cell r="D1998" t="str">
            <v>1121</v>
          </cell>
          <cell r="K1998" t="str">
            <v>STREAM</v>
          </cell>
          <cell r="L1998" t="str">
            <v>3F</v>
          </cell>
        </row>
        <row r="1999">
          <cell r="D1999" t="str">
            <v>2358</v>
          </cell>
          <cell r="K1999" t="str">
            <v>STREAM</v>
          </cell>
          <cell r="L1999" t="str">
            <v>3F</v>
          </cell>
        </row>
        <row r="2000">
          <cell r="D2000" t="str">
            <v>801</v>
          </cell>
          <cell r="K2000" t="str">
            <v>STREAM</v>
          </cell>
          <cell r="L2000" t="str">
            <v>3F</v>
          </cell>
        </row>
        <row r="2001">
          <cell r="D2001" t="str">
            <v>800</v>
          </cell>
          <cell r="K2001" t="str">
            <v>STREAM</v>
          </cell>
          <cell r="L2001" t="str">
            <v>3F</v>
          </cell>
        </row>
        <row r="2002">
          <cell r="D2002" t="str">
            <v>2271</v>
          </cell>
          <cell r="K2002" t="str">
            <v>STREAM</v>
          </cell>
          <cell r="L2002" t="str">
            <v>3F</v>
          </cell>
        </row>
        <row r="2003">
          <cell r="D2003" t="str">
            <v>2708X</v>
          </cell>
          <cell r="K2003" t="str">
            <v>LAKE</v>
          </cell>
          <cell r="L2003" t="str">
            <v>3F</v>
          </cell>
        </row>
        <row r="2004">
          <cell r="D2004" t="str">
            <v>2604</v>
          </cell>
          <cell r="K2004" t="str">
            <v>STREAM</v>
          </cell>
          <cell r="L2004" t="str">
            <v>3F</v>
          </cell>
        </row>
        <row r="2005">
          <cell r="D2005" t="str">
            <v>1474V</v>
          </cell>
          <cell r="K2005" t="str">
            <v>LAKE</v>
          </cell>
          <cell r="L2005" t="str">
            <v>3F</v>
          </cell>
        </row>
        <row r="2006">
          <cell r="D2006" t="str">
            <v>1443C</v>
          </cell>
          <cell r="K2006" t="str">
            <v>STREAM</v>
          </cell>
          <cell r="L2006" t="str">
            <v>3F</v>
          </cell>
        </row>
        <row r="2007">
          <cell r="D2007" t="str">
            <v>3170B</v>
          </cell>
          <cell r="K2007" t="str">
            <v>LAKE</v>
          </cell>
          <cell r="L2007" t="str">
            <v>3F</v>
          </cell>
        </row>
        <row r="2008">
          <cell r="D2008" t="str">
            <v>1451</v>
          </cell>
          <cell r="K2008" t="str">
            <v>STREAM</v>
          </cell>
          <cell r="L2008" t="str">
            <v>3F</v>
          </cell>
        </row>
        <row r="2009">
          <cell r="D2009" t="str">
            <v>1463H</v>
          </cell>
          <cell r="K2009" t="str">
            <v>LAKE</v>
          </cell>
          <cell r="L2009" t="str">
            <v>3F</v>
          </cell>
        </row>
        <row r="2010">
          <cell r="D2010" t="str">
            <v>1956</v>
          </cell>
          <cell r="K2010" t="str">
            <v>STREAM</v>
          </cell>
          <cell r="L2010" t="str">
            <v>3F</v>
          </cell>
        </row>
        <row r="2011">
          <cell r="D2011" t="str">
            <v>1957</v>
          </cell>
          <cell r="K2011" t="str">
            <v>STREAM</v>
          </cell>
          <cell r="L2011" t="str">
            <v>3F</v>
          </cell>
        </row>
        <row r="2012">
          <cell r="D2012" t="str">
            <v>1958</v>
          </cell>
          <cell r="K2012" t="str">
            <v>STREAM</v>
          </cell>
          <cell r="L2012" t="str">
            <v>3F</v>
          </cell>
        </row>
        <row r="2013">
          <cell r="D2013" t="str">
            <v>1959</v>
          </cell>
          <cell r="K2013" t="str">
            <v>STREAM</v>
          </cell>
          <cell r="L2013" t="str">
            <v>3F</v>
          </cell>
        </row>
        <row r="2014">
          <cell r="D2014" t="str">
            <v>1960</v>
          </cell>
          <cell r="K2014" t="str">
            <v>STREAM</v>
          </cell>
          <cell r="L2014" t="str">
            <v>3F</v>
          </cell>
        </row>
        <row r="2015">
          <cell r="D2015" t="str">
            <v>1359A</v>
          </cell>
          <cell r="K2015" t="str">
            <v>LAKE</v>
          </cell>
          <cell r="L2015" t="str">
            <v>3F</v>
          </cell>
        </row>
        <row r="2016">
          <cell r="D2016" t="str">
            <v>665</v>
          </cell>
          <cell r="K2016" t="str">
            <v>STREAM</v>
          </cell>
          <cell r="L2016" t="str">
            <v>3F</v>
          </cell>
        </row>
        <row r="2017">
          <cell r="D2017" t="str">
            <v>668</v>
          </cell>
          <cell r="K2017" t="str">
            <v>STREAM</v>
          </cell>
          <cell r="L2017" t="str">
            <v>3F</v>
          </cell>
        </row>
        <row r="2018">
          <cell r="D2018" t="str">
            <v>589</v>
          </cell>
          <cell r="K2018" t="str">
            <v>STREAM</v>
          </cell>
          <cell r="L2018" t="str">
            <v>3F</v>
          </cell>
        </row>
        <row r="2019">
          <cell r="D2019" t="str">
            <v>2027</v>
          </cell>
          <cell r="K2019" t="str">
            <v>STREAM</v>
          </cell>
          <cell r="L2019" t="str">
            <v>3F</v>
          </cell>
        </row>
        <row r="2020">
          <cell r="D2020" t="str">
            <v>2026</v>
          </cell>
          <cell r="K2020" t="str">
            <v>ESTUARY</v>
          </cell>
          <cell r="L2020" t="str">
            <v>3M</v>
          </cell>
        </row>
        <row r="2021">
          <cell r="D2021" t="str">
            <v>2028</v>
          </cell>
          <cell r="K2021" t="str">
            <v>STREAM</v>
          </cell>
          <cell r="L2021" t="str">
            <v>3F</v>
          </cell>
        </row>
        <row r="2022">
          <cell r="D2022" t="str">
            <v>2029</v>
          </cell>
          <cell r="K2022" t="str">
            <v>STREAM</v>
          </cell>
          <cell r="L2022" t="str">
            <v>3F</v>
          </cell>
        </row>
        <row r="2023">
          <cell r="D2023" t="str">
            <v>985</v>
          </cell>
          <cell r="K2023" t="str">
            <v>STREAM</v>
          </cell>
          <cell r="L2023" t="str">
            <v>3F</v>
          </cell>
        </row>
        <row r="2024">
          <cell r="D2024" t="str">
            <v>2239</v>
          </cell>
          <cell r="K2024" t="str">
            <v>STREAM</v>
          </cell>
          <cell r="L2024" t="str">
            <v>3F</v>
          </cell>
        </row>
        <row r="2025">
          <cell r="D2025" t="str">
            <v>602</v>
          </cell>
          <cell r="K2025" t="str">
            <v>STREAM</v>
          </cell>
          <cell r="L2025" t="str">
            <v>3F</v>
          </cell>
        </row>
        <row r="2026">
          <cell r="D2026" t="str">
            <v>604</v>
          </cell>
          <cell r="K2026" t="str">
            <v>STREAM</v>
          </cell>
          <cell r="L2026" t="str">
            <v>3F</v>
          </cell>
        </row>
        <row r="2027">
          <cell r="D2027" t="str">
            <v>975</v>
          </cell>
          <cell r="K2027" t="str">
            <v>STREAM</v>
          </cell>
          <cell r="L2027" t="str">
            <v>3F</v>
          </cell>
        </row>
        <row r="2028">
          <cell r="D2028" t="str">
            <v>977</v>
          </cell>
          <cell r="K2028" t="str">
            <v>STREAM</v>
          </cell>
          <cell r="L2028" t="str">
            <v>3F</v>
          </cell>
        </row>
        <row r="2029">
          <cell r="D2029" t="str">
            <v>988</v>
          </cell>
          <cell r="K2029" t="str">
            <v>STREAM</v>
          </cell>
          <cell r="L2029" t="str">
            <v>3F</v>
          </cell>
        </row>
        <row r="2030">
          <cell r="D2030" t="str">
            <v>2290</v>
          </cell>
          <cell r="K2030" t="str">
            <v>STREAM</v>
          </cell>
          <cell r="L2030" t="str">
            <v>3F</v>
          </cell>
        </row>
        <row r="2031">
          <cell r="D2031" t="str">
            <v>1052</v>
          </cell>
          <cell r="K2031" t="str">
            <v>STREAM</v>
          </cell>
          <cell r="L2031" t="str">
            <v>3F</v>
          </cell>
        </row>
        <row r="2032">
          <cell r="D2032" t="str">
            <v>1054</v>
          </cell>
          <cell r="K2032" t="str">
            <v>STREAM</v>
          </cell>
          <cell r="L2032" t="str">
            <v>3F</v>
          </cell>
        </row>
        <row r="2033">
          <cell r="D2033" t="str">
            <v>889</v>
          </cell>
          <cell r="K2033" t="str">
            <v>STREAM</v>
          </cell>
          <cell r="L2033" t="str">
            <v>3F</v>
          </cell>
        </row>
        <row r="2034">
          <cell r="D2034" t="str">
            <v>890</v>
          </cell>
          <cell r="K2034" t="str">
            <v>STREAM</v>
          </cell>
          <cell r="L2034" t="str">
            <v>3F</v>
          </cell>
        </row>
        <row r="2035">
          <cell r="D2035" t="str">
            <v>2728</v>
          </cell>
          <cell r="K2035" t="str">
            <v>STREAM</v>
          </cell>
          <cell r="L2035" t="str">
            <v>3F</v>
          </cell>
        </row>
        <row r="2036">
          <cell r="D2036" t="str">
            <v>2723X</v>
          </cell>
          <cell r="K2036" t="str">
            <v>LAKE</v>
          </cell>
          <cell r="L2036" t="str">
            <v>3F</v>
          </cell>
        </row>
        <row r="2037">
          <cell r="D2037" t="str">
            <v>2716X</v>
          </cell>
          <cell r="K2037" t="str">
            <v>LAKE</v>
          </cell>
          <cell r="L2037" t="str">
            <v>3F</v>
          </cell>
        </row>
        <row r="2038">
          <cell r="D2038" t="str">
            <v>2723A</v>
          </cell>
          <cell r="K2038" t="str">
            <v>LAKE</v>
          </cell>
          <cell r="L2038" t="str">
            <v>3F</v>
          </cell>
        </row>
        <row r="2039">
          <cell r="D2039" t="str">
            <v>2605</v>
          </cell>
          <cell r="K2039" t="str">
            <v>STREAM</v>
          </cell>
          <cell r="L2039" t="str">
            <v>3F</v>
          </cell>
        </row>
        <row r="2040">
          <cell r="D2040" t="str">
            <v>2583</v>
          </cell>
          <cell r="K2040" t="str">
            <v>STREAM</v>
          </cell>
          <cell r="L2040" t="str">
            <v>3F</v>
          </cell>
        </row>
        <row r="2041">
          <cell r="D2041" t="str">
            <v>2584</v>
          </cell>
          <cell r="K2041" t="str">
            <v>STREAM</v>
          </cell>
          <cell r="L2041" t="str">
            <v>3F</v>
          </cell>
        </row>
        <row r="2042">
          <cell r="D2042" t="str">
            <v>2585</v>
          </cell>
          <cell r="K2042" t="str">
            <v>STREAM</v>
          </cell>
          <cell r="L2042" t="str">
            <v>3F</v>
          </cell>
        </row>
        <row r="2043">
          <cell r="D2043" t="str">
            <v>2586</v>
          </cell>
          <cell r="K2043" t="str">
            <v>STREAM</v>
          </cell>
          <cell r="L2043" t="str">
            <v>3F</v>
          </cell>
        </row>
        <row r="2044">
          <cell r="D2044" t="str">
            <v>2587Z</v>
          </cell>
          <cell r="K2044" t="str">
            <v>STREAM</v>
          </cell>
          <cell r="L2044" t="str">
            <v>3F</v>
          </cell>
        </row>
        <row r="2045">
          <cell r="D2045" t="str">
            <v>2871</v>
          </cell>
          <cell r="K2045" t="str">
            <v>STREAM</v>
          </cell>
          <cell r="L2045" t="str">
            <v>3F</v>
          </cell>
        </row>
        <row r="2046">
          <cell r="D2046" t="str">
            <v>920</v>
          </cell>
          <cell r="K2046" t="str">
            <v>STREAM</v>
          </cell>
          <cell r="L2046" t="str">
            <v>3F</v>
          </cell>
        </row>
        <row r="2047">
          <cell r="D2047" t="str">
            <v>971A</v>
          </cell>
          <cell r="K2047" t="str">
            <v>LAKE</v>
          </cell>
          <cell r="L2047" t="str">
            <v>3F</v>
          </cell>
        </row>
        <row r="2048">
          <cell r="D2048" t="str">
            <v>2257</v>
          </cell>
          <cell r="K2048" t="str">
            <v>STREAM</v>
          </cell>
          <cell r="L2048" t="str">
            <v>3F</v>
          </cell>
        </row>
        <row r="2049">
          <cell r="D2049" t="str">
            <v>3471</v>
          </cell>
          <cell r="K2049" t="str">
            <v>STREAM</v>
          </cell>
          <cell r="L2049" t="str">
            <v>3F</v>
          </cell>
        </row>
        <row r="2050">
          <cell r="D2050" t="str">
            <v>1360B</v>
          </cell>
          <cell r="K2050" t="str">
            <v>STREAM</v>
          </cell>
          <cell r="L2050" t="str">
            <v>3F</v>
          </cell>
        </row>
        <row r="2051">
          <cell r="D2051" t="str">
            <v>3108A2</v>
          </cell>
          <cell r="K2051" t="str">
            <v>STREAM</v>
          </cell>
          <cell r="L2051" t="str">
            <v>1</v>
          </cell>
        </row>
        <row r="2052">
          <cell r="D2052" t="str">
            <v>3470</v>
          </cell>
          <cell r="K2052" t="str">
            <v>STREAM</v>
          </cell>
          <cell r="L2052" t="str">
            <v>3F</v>
          </cell>
        </row>
        <row r="2053">
          <cell r="D2053" t="str">
            <v>3472</v>
          </cell>
          <cell r="K2053" t="str">
            <v>LAKE</v>
          </cell>
          <cell r="L2053" t="str">
            <v>3F</v>
          </cell>
        </row>
        <row r="2054">
          <cell r="D2054" t="str">
            <v>2305</v>
          </cell>
          <cell r="K2054" t="str">
            <v>STREAM</v>
          </cell>
          <cell r="L2054" t="str">
            <v>3F</v>
          </cell>
        </row>
        <row r="2055">
          <cell r="D2055" t="str">
            <v>1062</v>
          </cell>
          <cell r="K2055" t="str">
            <v>STREAM</v>
          </cell>
          <cell r="L2055" t="str">
            <v>3F</v>
          </cell>
        </row>
        <row r="2056">
          <cell r="D2056" t="str">
            <v>2306</v>
          </cell>
          <cell r="K2056" t="str">
            <v>STREAM</v>
          </cell>
          <cell r="L2056" t="str">
            <v>3F</v>
          </cell>
        </row>
        <row r="2057">
          <cell r="D2057" t="str">
            <v>3473C</v>
          </cell>
          <cell r="K2057" t="str">
            <v>STREAM</v>
          </cell>
          <cell r="L2057" t="str">
            <v>3F</v>
          </cell>
        </row>
        <row r="2058">
          <cell r="D2058" t="str">
            <v>2308</v>
          </cell>
          <cell r="K2058" t="str">
            <v>STREAM</v>
          </cell>
          <cell r="L2058" t="str">
            <v>3F</v>
          </cell>
        </row>
        <row r="2059">
          <cell r="D2059" t="str">
            <v>1065</v>
          </cell>
          <cell r="K2059" t="str">
            <v>STREAM</v>
          </cell>
          <cell r="L2059" t="str">
            <v>3F</v>
          </cell>
        </row>
        <row r="2060">
          <cell r="D2060" t="str">
            <v>1108</v>
          </cell>
          <cell r="K2060" t="str">
            <v>STREAM</v>
          </cell>
          <cell r="L2060" t="str">
            <v>3F</v>
          </cell>
        </row>
        <row r="2061">
          <cell r="D2061" t="str">
            <v>3428</v>
          </cell>
          <cell r="K2061" t="str">
            <v>STREAM</v>
          </cell>
          <cell r="L2061" t="str">
            <v>3F</v>
          </cell>
        </row>
        <row r="2062">
          <cell r="D2062" t="str">
            <v>3726</v>
          </cell>
          <cell r="K2062" t="str">
            <v>STREAM</v>
          </cell>
          <cell r="L2062" t="str">
            <v>3F</v>
          </cell>
        </row>
        <row r="2063">
          <cell r="D2063" t="str">
            <v>2765</v>
          </cell>
          <cell r="K2063" t="str">
            <v>STREAM</v>
          </cell>
          <cell r="L2063" t="str">
            <v>3F</v>
          </cell>
        </row>
        <row r="2064">
          <cell r="D2064" t="str">
            <v>2698</v>
          </cell>
          <cell r="K2064" t="str">
            <v>STREAM</v>
          </cell>
          <cell r="L2064" t="str">
            <v>3F</v>
          </cell>
        </row>
        <row r="2065">
          <cell r="D2065" t="str">
            <v>2574A</v>
          </cell>
          <cell r="K2065" t="str">
            <v>LAKE</v>
          </cell>
          <cell r="L2065" t="str">
            <v>3F</v>
          </cell>
        </row>
        <row r="2066">
          <cell r="D2066" t="str">
            <v>3687</v>
          </cell>
          <cell r="K2066" t="str">
            <v>STREAM</v>
          </cell>
          <cell r="L2066" t="str">
            <v>3F</v>
          </cell>
        </row>
        <row r="2067">
          <cell r="D2067" t="str">
            <v>2699</v>
          </cell>
          <cell r="K2067" t="str">
            <v>STREAM</v>
          </cell>
          <cell r="L2067" t="str">
            <v>3F</v>
          </cell>
        </row>
        <row r="2068">
          <cell r="D2068" t="str">
            <v>2578</v>
          </cell>
          <cell r="K2068" t="str">
            <v>STREAM</v>
          </cell>
          <cell r="L2068" t="str">
            <v>3F</v>
          </cell>
        </row>
        <row r="2069">
          <cell r="D2069" t="str">
            <v>2543F</v>
          </cell>
          <cell r="K2069" t="str">
            <v>LAKE</v>
          </cell>
          <cell r="L2069" t="str">
            <v>3F</v>
          </cell>
        </row>
        <row r="2070">
          <cell r="D2070" t="str">
            <v>2793</v>
          </cell>
          <cell r="K2070" t="str">
            <v>STREAM</v>
          </cell>
          <cell r="L2070" t="str">
            <v>3F</v>
          </cell>
        </row>
        <row r="2071">
          <cell r="D2071" t="str">
            <v>1297D</v>
          </cell>
          <cell r="K2071" t="str">
            <v>LAKE</v>
          </cell>
          <cell r="L2071" t="str">
            <v>3F</v>
          </cell>
        </row>
        <row r="2072">
          <cell r="D2072" t="str">
            <v>841</v>
          </cell>
          <cell r="K2072" t="str">
            <v>STREAM</v>
          </cell>
          <cell r="L2072" t="str">
            <v>3F</v>
          </cell>
        </row>
        <row r="2073">
          <cell r="D2073" t="str">
            <v>840</v>
          </cell>
          <cell r="K2073" t="str">
            <v>STREAM</v>
          </cell>
          <cell r="L2073" t="str">
            <v>3F</v>
          </cell>
        </row>
        <row r="2074">
          <cell r="D2074" t="str">
            <v>2209</v>
          </cell>
          <cell r="K2074" t="str">
            <v>ESTUARY</v>
          </cell>
          <cell r="L2074" t="str">
            <v>3M</v>
          </cell>
        </row>
        <row r="2075">
          <cell r="D2075" t="str">
            <v>3702</v>
          </cell>
          <cell r="K2075" t="str">
            <v>ESTUARY</v>
          </cell>
          <cell r="L2075" t="str">
            <v>2</v>
          </cell>
        </row>
        <row r="2076">
          <cell r="D2076" t="str">
            <v>2213C</v>
          </cell>
          <cell r="K2076" t="str">
            <v>ESTUARY</v>
          </cell>
          <cell r="L2076" t="str">
            <v>3M</v>
          </cell>
        </row>
        <row r="2077">
          <cell r="D2077" t="str">
            <v>842</v>
          </cell>
          <cell r="K2077" t="str">
            <v>STREAM</v>
          </cell>
          <cell r="L2077" t="str">
            <v>3F</v>
          </cell>
        </row>
        <row r="2078">
          <cell r="D2078" t="str">
            <v>845</v>
          </cell>
          <cell r="K2078" t="str">
            <v>STREAM</v>
          </cell>
          <cell r="L2078" t="str">
            <v>3F</v>
          </cell>
        </row>
        <row r="2079">
          <cell r="D2079" t="str">
            <v>2439</v>
          </cell>
          <cell r="K2079" t="str">
            <v>STREAM</v>
          </cell>
          <cell r="L2079" t="str">
            <v>3F</v>
          </cell>
        </row>
        <row r="2080">
          <cell r="D2080" t="str">
            <v>1213</v>
          </cell>
          <cell r="K2080" t="str">
            <v>STREAM</v>
          </cell>
          <cell r="L2080" t="str">
            <v>3F</v>
          </cell>
        </row>
        <row r="2081">
          <cell r="D2081" t="str">
            <v>1214</v>
          </cell>
          <cell r="K2081" t="str">
            <v>STREAM</v>
          </cell>
          <cell r="L2081" t="str">
            <v>3F</v>
          </cell>
        </row>
        <row r="2082">
          <cell r="D2082" t="str">
            <v>1341</v>
          </cell>
          <cell r="K2082" t="str">
            <v>ESTUARY</v>
          </cell>
          <cell r="L2082" t="str">
            <v>3M</v>
          </cell>
        </row>
        <row r="2083">
          <cell r="D2083" t="str">
            <v>1107</v>
          </cell>
          <cell r="K2083" t="str">
            <v>STREAM</v>
          </cell>
          <cell r="L2083" t="str">
            <v>3F</v>
          </cell>
        </row>
        <row r="2084">
          <cell r="D2084" t="str">
            <v>3498</v>
          </cell>
          <cell r="K2084" t="str">
            <v>STREAM</v>
          </cell>
          <cell r="L2084" t="str">
            <v>3F</v>
          </cell>
        </row>
        <row r="2085">
          <cell r="D2085" t="str">
            <v>2354</v>
          </cell>
          <cell r="K2085" t="str">
            <v>STREAM</v>
          </cell>
          <cell r="L2085" t="str">
            <v>3F</v>
          </cell>
        </row>
        <row r="2086">
          <cell r="D2086" t="str">
            <v>1134</v>
          </cell>
          <cell r="K2086" t="str">
            <v>STREAM</v>
          </cell>
          <cell r="L2086" t="str">
            <v>3F</v>
          </cell>
        </row>
        <row r="2087">
          <cell r="D2087" t="str">
            <v>1135</v>
          </cell>
          <cell r="K2087" t="str">
            <v>STREAM</v>
          </cell>
          <cell r="L2087" t="str">
            <v>3F</v>
          </cell>
        </row>
        <row r="2088">
          <cell r="D2088" t="str">
            <v>2373</v>
          </cell>
          <cell r="K2088" t="str">
            <v>STREAM</v>
          </cell>
          <cell r="L2088" t="str">
            <v>3F</v>
          </cell>
        </row>
        <row r="2089">
          <cell r="D2089" t="str">
            <v>3496B</v>
          </cell>
          <cell r="K2089" t="str">
            <v>STREAM</v>
          </cell>
          <cell r="L2089" t="str">
            <v>3F</v>
          </cell>
        </row>
        <row r="2090">
          <cell r="D2090" t="str">
            <v>2387</v>
          </cell>
          <cell r="K2090" t="str">
            <v>STREAM</v>
          </cell>
          <cell r="L2090" t="str">
            <v>3F</v>
          </cell>
        </row>
        <row r="2091">
          <cell r="D2091" t="str">
            <v>1146</v>
          </cell>
          <cell r="K2091" t="str">
            <v>ESTUARY</v>
          </cell>
          <cell r="L2091" t="str">
            <v>3M</v>
          </cell>
        </row>
        <row r="2092">
          <cell r="D2092" t="str">
            <v>3537</v>
          </cell>
          <cell r="K2092" t="str">
            <v>STREAM</v>
          </cell>
          <cell r="L2092" t="str">
            <v>3F</v>
          </cell>
        </row>
        <row r="2093">
          <cell r="D2093" t="str">
            <v>2405</v>
          </cell>
          <cell r="K2093" t="str">
            <v>STREAM</v>
          </cell>
          <cell r="L2093" t="str">
            <v>3F</v>
          </cell>
        </row>
        <row r="2094">
          <cell r="D2094" t="str">
            <v>2407</v>
          </cell>
          <cell r="K2094" t="str">
            <v>STREAM</v>
          </cell>
          <cell r="L2094" t="str">
            <v>3F</v>
          </cell>
        </row>
        <row r="2095">
          <cell r="D2095" t="str">
            <v>3538</v>
          </cell>
          <cell r="K2095" t="str">
            <v>STREAM</v>
          </cell>
          <cell r="L2095" t="str">
            <v>3F</v>
          </cell>
        </row>
        <row r="2096">
          <cell r="D2096" t="str">
            <v>1182</v>
          </cell>
          <cell r="K2096" t="str">
            <v>STREAM</v>
          </cell>
          <cell r="L2096" t="str">
            <v>3F</v>
          </cell>
        </row>
        <row r="2097">
          <cell r="D2097" t="str">
            <v>3528Z</v>
          </cell>
          <cell r="K2097" t="str">
            <v>SPRING</v>
          </cell>
          <cell r="L2097" t="str">
            <v>3F</v>
          </cell>
        </row>
        <row r="2098">
          <cell r="D2098" t="str">
            <v>2408</v>
          </cell>
          <cell r="K2098" t="str">
            <v>STREAM</v>
          </cell>
          <cell r="L2098" t="str">
            <v>3F</v>
          </cell>
        </row>
        <row r="2099">
          <cell r="D2099" t="str">
            <v>2476A</v>
          </cell>
          <cell r="K2099" t="str">
            <v>STREAM</v>
          </cell>
          <cell r="L2099" t="str">
            <v>3F</v>
          </cell>
        </row>
        <row r="2100">
          <cell r="D2100" t="str">
            <v>3598</v>
          </cell>
          <cell r="K2100" t="str">
            <v>STREAM</v>
          </cell>
          <cell r="L2100" t="str">
            <v>3F</v>
          </cell>
        </row>
        <row r="2101">
          <cell r="D2101" t="str">
            <v>2415E</v>
          </cell>
          <cell r="K2101" t="str">
            <v>STREAM</v>
          </cell>
          <cell r="L2101" t="str">
            <v>3F</v>
          </cell>
        </row>
        <row r="2102">
          <cell r="D2102" t="str">
            <v>3604</v>
          </cell>
          <cell r="K2102" t="str">
            <v>STREAM</v>
          </cell>
          <cell r="L2102" t="str">
            <v>3F</v>
          </cell>
        </row>
        <row r="2103">
          <cell r="D2103" t="str">
            <v>2484</v>
          </cell>
          <cell r="K2103" t="str">
            <v>STREAM</v>
          </cell>
          <cell r="L2103" t="str">
            <v>3F</v>
          </cell>
        </row>
        <row r="2104">
          <cell r="D2104" t="str">
            <v>2498</v>
          </cell>
          <cell r="K2104" t="str">
            <v>STREAM</v>
          </cell>
          <cell r="L2104" t="str">
            <v>3F</v>
          </cell>
        </row>
        <row r="2105">
          <cell r="D2105" t="str">
            <v>2348</v>
          </cell>
          <cell r="K2105" t="str">
            <v>STREAM</v>
          </cell>
          <cell r="L2105" t="str">
            <v>3F</v>
          </cell>
        </row>
        <row r="2106">
          <cell r="D2106" t="str">
            <v>1109A</v>
          </cell>
          <cell r="K2106" t="str">
            <v>STREAM</v>
          </cell>
          <cell r="L2106" t="str">
            <v>3F</v>
          </cell>
        </row>
        <row r="2107">
          <cell r="D2107" t="str">
            <v>1006Y</v>
          </cell>
          <cell r="K2107" t="str">
            <v>SPRING</v>
          </cell>
          <cell r="L2107" t="str">
            <v>3F</v>
          </cell>
        </row>
        <row r="2108">
          <cell r="D2108" t="str">
            <v>3495</v>
          </cell>
          <cell r="K2108" t="str">
            <v>STREAM</v>
          </cell>
          <cell r="L2108" t="str">
            <v>3F</v>
          </cell>
        </row>
        <row r="2109">
          <cell r="D2109" t="str">
            <v>926A1</v>
          </cell>
          <cell r="K2109" t="str">
            <v>LAKE</v>
          </cell>
          <cell r="L2109" t="str">
            <v>3F</v>
          </cell>
        </row>
        <row r="2110">
          <cell r="D2110" t="str">
            <v>984</v>
          </cell>
          <cell r="K2110" t="str">
            <v>STREAM</v>
          </cell>
          <cell r="L2110" t="str">
            <v>3F</v>
          </cell>
        </row>
        <row r="2111">
          <cell r="D2111" t="str">
            <v>1143</v>
          </cell>
          <cell r="K2111" t="str">
            <v>STREAM</v>
          </cell>
          <cell r="L2111" t="str">
            <v>3F</v>
          </cell>
        </row>
        <row r="2112">
          <cell r="D2112" t="str">
            <v>2384</v>
          </cell>
          <cell r="K2112" t="str">
            <v>STREAM</v>
          </cell>
          <cell r="L2112" t="str">
            <v>3F</v>
          </cell>
        </row>
        <row r="2113">
          <cell r="D2113" t="str">
            <v>2385</v>
          </cell>
          <cell r="K2113" t="str">
            <v>STREAM</v>
          </cell>
          <cell r="L2113" t="str">
            <v>3F</v>
          </cell>
        </row>
        <row r="2114">
          <cell r="D2114" t="str">
            <v>2386</v>
          </cell>
          <cell r="K2114" t="str">
            <v>STREAM</v>
          </cell>
          <cell r="L2114" t="str">
            <v>3F</v>
          </cell>
        </row>
        <row r="2115">
          <cell r="D2115" t="str">
            <v>3521</v>
          </cell>
          <cell r="K2115" t="str">
            <v>STREAM</v>
          </cell>
          <cell r="L2115" t="str">
            <v>3F</v>
          </cell>
        </row>
        <row r="2116">
          <cell r="D2116" t="str">
            <v>1145</v>
          </cell>
          <cell r="K2116" t="str">
            <v>STREAM</v>
          </cell>
          <cell r="L2116" t="str">
            <v>3F</v>
          </cell>
        </row>
        <row r="2117">
          <cell r="D2117" t="str">
            <v>3516A</v>
          </cell>
          <cell r="K2117" t="str">
            <v>LAKE</v>
          </cell>
          <cell r="L2117" t="str">
            <v>3F</v>
          </cell>
        </row>
        <row r="2118">
          <cell r="D2118" t="str">
            <v>2453</v>
          </cell>
          <cell r="K2118" t="str">
            <v>STREAM</v>
          </cell>
          <cell r="L2118" t="str">
            <v>3F</v>
          </cell>
        </row>
        <row r="2119">
          <cell r="D2119" t="str">
            <v>3571</v>
          </cell>
          <cell r="K2119" t="str">
            <v>STREAM</v>
          </cell>
          <cell r="L2119" t="str">
            <v>3F</v>
          </cell>
        </row>
        <row r="2120">
          <cell r="D2120" t="str">
            <v>3422P</v>
          </cell>
          <cell r="K2120" t="str">
            <v>SPRING</v>
          </cell>
          <cell r="L2120" t="str">
            <v>3F</v>
          </cell>
        </row>
        <row r="2121">
          <cell r="D2121" t="str">
            <v>2454</v>
          </cell>
          <cell r="K2121" t="str">
            <v>STREAM</v>
          </cell>
          <cell r="L2121" t="str">
            <v>3F</v>
          </cell>
        </row>
        <row r="2122">
          <cell r="D2122" t="str">
            <v>2576A</v>
          </cell>
          <cell r="K2122" t="str">
            <v>LAKE</v>
          </cell>
          <cell r="L2122" t="str">
            <v>3F</v>
          </cell>
        </row>
        <row r="2123">
          <cell r="D2123" t="str">
            <v>3422A</v>
          </cell>
          <cell r="K2123" t="str">
            <v>STREAM</v>
          </cell>
          <cell r="L2123" t="str">
            <v>3F</v>
          </cell>
        </row>
        <row r="2124">
          <cell r="D2124" t="str">
            <v>2928A</v>
          </cell>
          <cell r="K2124" t="str">
            <v>LAKE</v>
          </cell>
          <cell r="L2124" t="str">
            <v>3F</v>
          </cell>
        </row>
        <row r="2125">
          <cell r="D2125" t="str">
            <v>1482</v>
          </cell>
          <cell r="K2125" t="str">
            <v>STREAM</v>
          </cell>
          <cell r="L2125" t="str">
            <v>3F</v>
          </cell>
        </row>
        <row r="2126">
          <cell r="D2126" t="str">
            <v>1475A</v>
          </cell>
          <cell r="K2126" t="str">
            <v>LAKE</v>
          </cell>
          <cell r="L2126" t="str">
            <v>3F</v>
          </cell>
        </row>
        <row r="2127">
          <cell r="D2127" t="str">
            <v>1478G</v>
          </cell>
          <cell r="K2127" t="str">
            <v>LAKE</v>
          </cell>
          <cell r="L2127" t="str">
            <v>3F</v>
          </cell>
        </row>
        <row r="2128">
          <cell r="D2128" t="str">
            <v>1476</v>
          </cell>
          <cell r="K2128" t="str">
            <v>LAKE</v>
          </cell>
          <cell r="L2128" t="str">
            <v>3F</v>
          </cell>
        </row>
        <row r="2129">
          <cell r="D2129" t="str">
            <v>1932H</v>
          </cell>
          <cell r="K2129" t="str">
            <v>LAKE</v>
          </cell>
          <cell r="L2129" t="str">
            <v>3F</v>
          </cell>
        </row>
        <row r="2130">
          <cell r="D2130" t="str">
            <v>1866</v>
          </cell>
          <cell r="K2130" t="str">
            <v>STREAM</v>
          </cell>
          <cell r="L2130" t="str">
            <v>3F</v>
          </cell>
        </row>
        <row r="2131">
          <cell r="D2131" t="str">
            <v>1860D</v>
          </cell>
          <cell r="K2131" t="str">
            <v>LAKE</v>
          </cell>
          <cell r="L2131" t="str">
            <v>3F</v>
          </cell>
        </row>
        <row r="2132">
          <cell r="D2132" t="str">
            <v>1867</v>
          </cell>
          <cell r="K2132" t="str">
            <v>STREAM</v>
          </cell>
          <cell r="L2132" t="str">
            <v>3F</v>
          </cell>
        </row>
        <row r="2133">
          <cell r="D2133" t="str">
            <v>1857A</v>
          </cell>
          <cell r="K2133" t="str">
            <v>LAKE</v>
          </cell>
          <cell r="L2133" t="str">
            <v>3F</v>
          </cell>
        </row>
        <row r="2134">
          <cell r="D2134" t="str">
            <v>1763B</v>
          </cell>
          <cell r="K2134" t="str">
            <v>STREAM</v>
          </cell>
          <cell r="L2134" t="str">
            <v>3F</v>
          </cell>
        </row>
        <row r="2135">
          <cell r="D2135" t="str">
            <v>1869A</v>
          </cell>
          <cell r="K2135" t="str">
            <v>STREAM</v>
          </cell>
          <cell r="L2135" t="str">
            <v>3F</v>
          </cell>
        </row>
        <row r="2136">
          <cell r="D2136" t="str">
            <v>1870</v>
          </cell>
          <cell r="K2136" t="str">
            <v>STREAM</v>
          </cell>
          <cell r="L2136" t="str">
            <v>3F</v>
          </cell>
        </row>
        <row r="2137">
          <cell r="D2137" t="str">
            <v>1871</v>
          </cell>
          <cell r="K2137" t="str">
            <v>STREAM</v>
          </cell>
          <cell r="L2137" t="str">
            <v>3F</v>
          </cell>
        </row>
        <row r="2138">
          <cell r="D2138" t="str">
            <v>1872B</v>
          </cell>
          <cell r="K2138" t="str">
            <v>STREAM</v>
          </cell>
          <cell r="L2138" t="str">
            <v>3F</v>
          </cell>
        </row>
        <row r="2139">
          <cell r="D2139" t="str">
            <v>1787A</v>
          </cell>
          <cell r="K2139" t="str">
            <v>STREAM</v>
          </cell>
          <cell r="L2139" t="str">
            <v>1</v>
          </cell>
        </row>
        <row r="2140">
          <cell r="D2140" t="str">
            <v>2589</v>
          </cell>
          <cell r="K2140" t="str">
            <v>STREAM</v>
          </cell>
          <cell r="L2140" t="str">
            <v>3F</v>
          </cell>
        </row>
        <row r="2141">
          <cell r="D2141" t="str">
            <v>2590</v>
          </cell>
          <cell r="K2141" t="str">
            <v>STREAM</v>
          </cell>
          <cell r="L2141" t="str">
            <v>3F</v>
          </cell>
        </row>
        <row r="2142">
          <cell r="D2142" t="str">
            <v>2575C</v>
          </cell>
          <cell r="K2142" t="str">
            <v>LAKE</v>
          </cell>
          <cell r="L2142" t="str">
            <v>3F</v>
          </cell>
        </row>
        <row r="2143">
          <cell r="D2143" t="str">
            <v>2565</v>
          </cell>
          <cell r="K2143" t="str">
            <v>LAKE</v>
          </cell>
          <cell r="L2143" t="str">
            <v>3F</v>
          </cell>
        </row>
        <row r="2144">
          <cell r="D2144" t="str">
            <v>2575C1</v>
          </cell>
          <cell r="K2144" t="str">
            <v>LAKE</v>
          </cell>
          <cell r="L2144" t="str">
            <v>3F</v>
          </cell>
        </row>
        <row r="2145">
          <cell r="D2145" t="str">
            <v>2923A</v>
          </cell>
          <cell r="K2145" t="str">
            <v>STREAM</v>
          </cell>
          <cell r="L2145" t="str">
            <v>3F</v>
          </cell>
        </row>
        <row r="2146">
          <cell r="D2146" t="str">
            <v>1644</v>
          </cell>
          <cell r="K2146" t="str">
            <v>STREAM</v>
          </cell>
          <cell r="L2146" t="str">
            <v>3F</v>
          </cell>
        </row>
        <row r="2147">
          <cell r="D2147" t="str">
            <v>2561</v>
          </cell>
          <cell r="K2147" t="str">
            <v>STREAM</v>
          </cell>
          <cell r="L2147" t="str">
            <v>3F</v>
          </cell>
        </row>
        <row r="2148">
          <cell r="D2148" t="str">
            <v>2511A</v>
          </cell>
          <cell r="K2148" t="str">
            <v>STREAM</v>
          </cell>
          <cell r="L2148" t="str">
            <v>3F</v>
          </cell>
        </row>
        <row r="2149">
          <cell r="D2149" t="str">
            <v>2562</v>
          </cell>
          <cell r="K2149" t="str">
            <v>STREAM</v>
          </cell>
          <cell r="L2149" t="str">
            <v>3F</v>
          </cell>
        </row>
        <row r="2150">
          <cell r="D2150" t="str">
            <v>2563</v>
          </cell>
          <cell r="K2150" t="str">
            <v>STREAM</v>
          </cell>
          <cell r="L2150" t="str">
            <v>3F</v>
          </cell>
        </row>
        <row r="2151">
          <cell r="D2151" t="str">
            <v>1329V</v>
          </cell>
          <cell r="K2151" t="str">
            <v>LAKE</v>
          </cell>
          <cell r="L2151" t="str">
            <v>3F</v>
          </cell>
        </row>
        <row r="2152">
          <cell r="D2152" t="str">
            <v>2564</v>
          </cell>
          <cell r="K2152" t="str">
            <v>STREAM</v>
          </cell>
          <cell r="L2152" t="str">
            <v>3F</v>
          </cell>
        </row>
        <row r="2153">
          <cell r="D2153" t="str">
            <v>2565A</v>
          </cell>
          <cell r="K2153" t="str">
            <v>STREAM</v>
          </cell>
          <cell r="L2153" t="str">
            <v>3F</v>
          </cell>
        </row>
        <row r="2154">
          <cell r="D2154" t="str">
            <v>2692</v>
          </cell>
          <cell r="K2154" t="str">
            <v>STREAM</v>
          </cell>
          <cell r="L2154" t="str">
            <v>3F</v>
          </cell>
        </row>
        <row r="2155">
          <cell r="D2155" t="str">
            <v>2910A</v>
          </cell>
          <cell r="K2155" t="str">
            <v>LAKE</v>
          </cell>
          <cell r="L2155" t="str">
            <v>3F</v>
          </cell>
        </row>
        <row r="2156">
          <cell r="D2156" t="str">
            <v>2772</v>
          </cell>
          <cell r="K2156" t="str">
            <v>STREAM</v>
          </cell>
          <cell r="L2156" t="str">
            <v>3F</v>
          </cell>
        </row>
        <row r="2157">
          <cell r="D2157" t="str">
            <v>3453</v>
          </cell>
          <cell r="K2157" t="str">
            <v>STREAM</v>
          </cell>
          <cell r="L2157" t="str">
            <v>3F</v>
          </cell>
        </row>
        <row r="2158">
          <cell r="D2158" t="str">
            <v>1036</v>
          </cell>
          <cell r="K2158" t="str">
            <v>STREAM</v>
          </cell>
          <cell r="L2158" t="str">
            <v>3F</v>
          </cell>
        </row>
        <row r="2159">
          <cell r="D2159" t="str">
            <v>2397</v>
          </cell>
          <cell r="K2159" t="str">
            <v>STREAM</v>
          </cell>
          <cell r="L2159" t="str">
            <v>3F</v>
          </cell>
        </row>
        <row r="2160">
          <cell r="D2160" t="str">
            <v>2398</v>
          </cell>
          <cell r="K2160" t="str">
            <v>STREAM</v>
          </cell>
          <cell r="L2160" t="str">
            <v>3F</v>
          </cell>
        </row>
        <row r="2161">
          <cell r="D2161" t="str">
            <v>29061</v>
          </cell>
          <cell r="K2161" t="str">
            <v>LAKE</v>
          </cell>
          <cell r="L2161" t="str">
            <v>3F</v>
          </cell>
        </row>
        <row r="2162">
          <cell r="D2162" t="str">
            <v>2893W</v>
          </cell>
          <cell r="K2162" t="str">
            <v>LAKE</v>
          </cell>
          <cell r="L2162" t="str">
            <v>3F</v>
          </cell>
        </row>
        <row r="2163">
          <cell r="D2163" t="str">
            <v>2181A</v>
          </cell>
          <cell r="K2163" t="str">
            <v>ESTUARY</v>
          </cell>
          <cell r="L2163" t="str">
            <v>3M</v>
          </cell>
        </row>
        <row r="2164">
          <cell r="D2164" t="str">
            <v>2775F</v>
          </cell>
          <cell r="K2164" t="str">
            <v>LAKE</v>
          </cell>
          <cell r="L2164" t="str">
            <v>3F</v>
          </cell>
        </row>
        <row r="2165">
          <cell r="D2165" t="str">
            <v>1340E</v>
          </cell>
          <cell r="K2165" t="str">
            <v>LAKE</v>
          </cell>
          <cell r="L2165" t="str">
            <v>3F</v>
          </cell>
        </row>
        <row r="2166">
          <cell r="D2166" t="str">
            <v>2845</v>
          </cell>
          <cell r="K2166" t="str">
            <v>STREAM</v>
          </cell>
          <cell r="L2166" t="str">
            <v>3F</v>
          </cell>
        </row>
        <row r="2167">
          <cell r="D2167" t="str">
            <v>2993B</v>
          </cell>
          <cell r="K2167" t="str">
            <v>STREAM</v>
          </cell>
          <cell r="L2167" t="str">
            <v>3F</v>
          </cell>
        </row>
        <row r="2168">
          <cell r="D2168" t="str">
            <v>1426</v>
          </cell>
          <cell r="K2168" t="str">
            <v>STREAM</v>
          </cell>
          <cell r="L2168" t="str">
            <v>3F</v>
          </cell>
        </row>
        <row r="2169">
          <cell r="D2169" t="str">
            <v>8037B</v>
          </cell>
          <cell r="K2169" t="str">
            <v>COASTAL</v>
          </cell>
          <cell r="L2169" t="str">
            <v>2</v>
          </cell>
        </row>
        <row r="2170">
          <cell r="D2170" t="str">
            <v>8038</v>
          </cell>
          <cell r="K2170" t="str">
            <v>COASTAL</v>
          </cell>
          <cell r="L2170" t="str">
            <v>2</v>
          </cell>
        </row>
        <row r="2171">
          <cell r="D2171" t="str">
            <v>3173</v>
          </cell>
          <cell r="K2171" t="str">
            <v>STREAM</v>
          </cell>
          <cell r="L2171" t="str">
            <v>3F</v>
          </cell>
        </row>
        <row r="2172">
          <cell r="D2172" t="str">
            <v>1427</v>
          </cell>
          <cell r="K2172" t="str">
            <v>STREAM</v>
          </cell>
          <cell r="L2172" t="str">
            <v>3F</v>
          </cell>
        </row>
        <row r="2173">
          <cell r="D2173" t="str">
            <v>1420B</v>
          </cell>
          <cell r="K2173" t="str">
            <v>LAKE</v>
          </cell>
          <cell r="L2173" t="str">
            <v>3F</v>
          </cell>
        </row>
        <row r="2174">
          <cell r="D2174" t="str">
            <v>1424</v>
          </cell>
          <cell r="K2174" t="str">
            <v>LAKE</v>
          </cell>
          <cell r="L2174" t="str">
            <v>3F</v>
          </cell>
        </row>
        <row r="2175">
          <cell r="D2175" t="str">
            <v>1428A</v>
          </cell>
          <cell r="K2175" t="str">
            <v>STREAM</v>
          </cell>
          <cell r="L2175" t="str">
            <v>3F</v>
          </cell>
        </row>
        <row r="2176">
          <cell r="D2176" t="str">
            <v>1429</v>
          </cell>
          <cell r="K2176" t="str">
            <v>STREAM</v>
          </cell>
          <cell r="L2176" t="str">
            <v>3F</v>
          </cell>
        </row>
        <row r="2177">
          <cell r="D2177" t="str">
            <v>2832A</v>
          </cell>
          <cell r="K2177" t="str">
            <v>LAKE</v>
          </cell>
          <cell r="L2177" t="str">
            <v>3F</v>
          </cell>
        </row>
        <row r="2178">
          <cell r="D2178" t="str">
            <v>2838E</v>
          </cell>
          <cell r="K2178" t="str">
            <v>LAKE</v>
          </cell>
          <cell r="L2178" t="str">
            <v>3F</v>
          </cell>
        </row>
        <row r="2179">
          <cell r="D2179" t="str">
            <v>2837</v>
          </cell>
          <cell r="K2179" t="str">
            <v>STREAM</v>
          </cell>
          <cell r="L2179" t="str">
            <v>3F</v>
          </cell>
        </row>
        <row r="2180">
          <cell r="D2180" t="str">
            <v>2837B</v>
          </cell>
          <cell r="K2180" t="str">
            <v>LAKE</v>
          </cell>
          <cell r="L2180" t="str">
            <v>3F</v>
          </cell>
        </row>
        <row r="2181">
          <cell r="D2181" t="str">
            <v>2394</v>
          </cell>
          <cell r="K2181" t="str">
            <v>STREAM</v>
          </cell>
          <cell r="L2181" t="str">
            <v>3F</v>
          </cell>
        </row>
        <row r="2182">
          <cell r="D2182" t="str">
            <v>1160</v>
          </cell>
          <cell r="K2182" t="str">
            <v>STREAM</v>
          </cell>
          <cell r="L2182" t="str">
            <v>3F</v>
          </cell>
        </row>
        <row r="2183">
          <cell r="D2183" t="str">
            <v>2415C</v>
          </cell>
          <cell r="K2183" t="str">
            <v>STREAM</v>
          </cell>
          <cell r="L2183" t="str">
            <v>3F</v>
          </cell>
        </row>
        <row r="2184">
          <cell r="D2184" t="str">
            <v>2429</v>
          </cell>
          <cell r="K2184" t="str">
            <v>STREAM</v>
          </cell>
          <cell r="L2184" t="str">
            <v>3F</v>
          </cell>
        </row>
        <row r="2185">
          <cell r="D2185" t="str">
            <v>1210</v>
          </cell>
          <cell r="K2185" t="str">
            <v>STREAM</v>
          </cell>
          <cell r="L2185" t="str">
            <v>3F</v>
          </cell>
        </row>
        <row r="2186">
          <cell r="D2186" t="str">
            <v>3422U</v>
          </cell>
          <cell r="K2186" t="str">
            <v>SPRING</v>
          </cell>
          <cell r="L2186" t="str">
            <v>3F</v>
          </cell>
        </row>
        <row r="2187">
          <cell r="D2187" t="str">
            <v>1324</v>
          </cell>
          <cell r="K2187" t="str">
            <v>STREAM</v>
          </cell>
          <cell r="L2187" t="str">
            <v>3F</v>
          </cell>
        </row>
        <row r="2188">
          <cell r="D2188" t="str">
            <v>2775B</v>
          </cell>
          <cell r="K2188" t="str">
            <v>LAKE</v>
          </cell>
          <cell r="L2188" t="str">
            <v>3F</v>
          </cell>
        </row>
        <row r="2189">
          <cell r="D2189" t="str">
            <v>2782</v>
          </cell>
          <cell r="K2189" t="str">
            <v>STREAM</v>
          </cell>
          <cell r="L2189" t="str">
            <v>3F</v>
          </cell>
        </row>
        <row r="2190">
          <cell r="D2190" t="str">
            <v>1974</v>
          </cell>
          <cell r="K2190" t="str">
            <v>STREAM</v>
          </cell>
          <cell r="L2190" t="str">
            <v>3F</v>
          </cell>
        </row>
        <row r="2191">
          <cell r="D2191" t="str">
            <v>1981C</v>
          </cell>
          <cell r="K2191" t="str">
            <v>LAKE</v>
          </cell>
          <cell r="L2191" t="str">
            <v>1</v>
          </cell>
        </row>
        <row r="2192">
          <cell r="D2192" t="str">
            <v>1976</v>
          </cell>
          <cell r="K2192" t="str">
            <v>STREAM</v>
          </cell>
          <cell r="L2192" t="str">
            <v>1</v>
          </cell>
        </row>
        <row r="2193">
          <cell r="D2193" t="str">
            <v>1978</v>
          </cell>
          <cell r="K2193" t="str">
            <v>STREAM</v>
          </cell>
          <cell r="L2193" t="str">
            <v>3F</v>
          </cell>
        </row>
        <row r="2194">
          <cell r="D2194" t="str">
            <v>2213Q</v>
          </cell>
          <cell r="K2194" t="str">
            <v>SPRING</v>
          </cell>
          <cell r="L2194" t="str">
            <v>3F</v>
          </cell>
        </row>
        <row r="2195">
          <cell r="D2195" t="str">
            <v>2471</v>
          </cell>
          <cell r="K2195" t="str">
            <v>STREAM</v>
          </cell>
          <cell r="L2195" t="str">
            <v>3F</v>
          </cell>
        </row>
        <row r="2196">
          <cell r="D2196" t="str">
            <v>2472</v>
          </cell>
          <cell r="K2196" t="str">
            <v>STREAM</v>
          </cell>
          <cell r="L2196" t="str">
            <v>3F</v>
          </cell>
        </row>
        <row r="2197">
          <cell r="D2197" t="str">
            <v>3605Y</v>
          </cell>
          <cell r="K2197" t="str">
            <v>SPRING</v>
          </cell>
          <cell r="L2197" t="str">
            <v>3F</v>
          </cell>
        </row>
        <row r="2198">
          <cell r="D2198" t="str">
            <v>2509C</v>
          </cell>
          <cell r="K2198" t="str">
            <v>LAKE</v>
          </cell>
          <cell r="L2198" t="str">
            <v>3F</v>
          </cell>
        </row>
        <row r="2199">
          <cell r="D2199" t="str">
            <v>1896</v>
          </cell>
          <cell r="K2199" t="str">
            <v>ESTUARY</v>
          </cell>
          <cell r="L2199" t="str">
            <v>3M</v>
          </cell>
        </row>
        <row r="2200">
          <cell r="D2200" t="str">
            <v>3605S</v>
          </cell>
          <cell r="K2200" t="str">
            <v>SPRING</v>
          </cell>
          <cell r="L2200" t="str">
            <v>3F</v>
          </cell>
        </row>
        <row r="2201">
          <cell r="D2201" t="str">
            <v>1522E</v>
          </cell>
          <cell r="K2201" t="str">
            <v>STREAM</v>
          </cell>
          <cell r="L2201" t="str">
            <v>3F</v>
          </cell>
        </row>
        <row r="2202">
          <cell r="D2202" t="str">
            <v>3662</v>
          </cell>
          <cell r="K2202" t="str">
            <v>STREAM</v>
          </cell>
          <cell r="L2202" t="str">
            <v>3F</v>
          </cell>
        </row>
        <row r="2203">
          <cell r="D2203" t="str">
            <v>2528</v>
          </cell>
          <cell r="K2203" t="str">
            <v>LAKE</v>
          </cell>
          <cell r="L2203" t="str">
            <v>3F</v>
          </cell>
        </row>
        <row r="2204">
          <cell r="D2204" t="str">
            <v>2528K</v>
          </cell>
          <cell r="K2204" t="str">
            <v>LAKE</v>
          </cell>
          <cell r="L2204" t="str">
            <v>3F</v>
          </cell>
        </row>
        <row r="2205">
          <cell r="D2205" t="str">
            <v>3663</v>
          </cell>
          <cell r="K2205" t="str">
            <v>STREAM</v>
          </cell>
          <cell r="L2205" t="str">
            <v>3F</v>
          </cell>
        </row>
        <row r="2206">
          <cell r="D2206" t="str">
            <v>2685</v>
          </cell>
          <cell r="K2206" t="str">
            <v>STREAM</v>
          </cell>
          <cell r="L2206" t="str">
            <v>3F</v>
          </cell>
        </row>
        <row r="2207">
          <cell r="D2207" t="str">
            <v>2542</v>
          </cell>
          <cell r="K2207" t="str">
            <v>STREAM</v>
          </cell>
          <cell r="L2207" t="str">
            <v>3F</v>
          </cell>
        </row>
        <row r="2208">
          <cell r="D2208" t="str">
            <v>2859A</v>
          </cell>
          <cell r="K2208" t="str">
            <v>LAKE</v>
          </cell>
          <cell r="L2208" t="str">
            <v>3F</v>
          </cell>
        </row>
        <row r="2209">
          <cell r="D2209" t="str">
            <v>2860</v>
          </cell>
          <cell r="K2209" t="str">
            <v>STREAM</v>
          </cell>
          <cell r="L2209" t="str">
            <v>3F</v>
          </cell>
        </row>
        <row r="2210">
          <cell r="D2210" t="str">
            <v>3011</v>
          </cell>
          <cell r="K2210" t="str">
            <v>STREAM</v>
          </cell>
          <cell r="L2210" t="str">
            <v>3F</v>
          </cell>
        </row>
        <row r="2211">
          <cell r="D2211" t="str">
            <v>1371A</v>
          </cell>
          <cell r="K2211" t="str">
            <v>LAKE</v>
          </cell>
          <cell r="L2211" t="str">
            <v>3F</v>
          </cell>
        </row>
        <row r="2212">
          <cell r="D2212" t="str">
            <v>2870</v>
          </cell>
          <cell r="K2212" t="str">
            <v>STREAM</v>
          </cell>
          <cell r="L2212" t="str">
            <v>3F</v>
          </cell>
        </row>
        <row r="2213">
          <cell r="D2213" t="str">
            <v>1521G</v>
          </cell>
          <cell r="K2213" t="str">
            <v>LAKE</v>
          </cell>
          <cell r="L2213" t="str">
            <v>3F</v>
          </cell>
        </row>
        <row r="2214">
          <cell r="D2214" t="str">
            <v>1521G1</v>
          </cell>
          <cell r="K2214" t="str">
            <v>LAKE</v>
          </cell>
          <cell r="L2214" t="str">
            <v>3F</v>
          </cell>
        </row>
        <row r="2215">
          <cell r="D2215" t="str">
            <v>1543A</v>
          </cell>
          <cell r="K2215" t="str">
            <v>STREAM</v>
          </cell>
          <cell r="L2215" t="str">
            <v>3F</v>
          </cell>
        </row>
        <row r="2216">
          <cell r="D2216" t="str">
            <v>1542A</v>
          </cell>
          <cell r="K2216" t="str">
            <v>STREAM</v>
          </cell>
          <cell r="L2216" t="str">
            <v>3F</v>
          </cell>
        </row>
        <row r="2217">
          <cell r="D2217" t="str">
            <v>1547</v>
          </cell>
          <cell r="K2217" t="str">
            <v>STREAM</v>
          </cell>
          <cell r="L2217" t="str">
            <v>3F</v>
          </cell>
        </row>
        <row r="2218">
          <cell r="D2218" t="str">
            <v>1488H</v>
          </cell>
          <cell r="K2218" t="str">
            <v>LAKE</v>
          </cell>
          <cell r="L2218" t="str">
            <v>3F</v>
          </cell>
        </row>
        <row r="2219">
          <cell r="D2219" t="str">
            <v>1488G</v>
          </cell>
          <cell r="K2219" t="str">
            <v>LAKE</v>
          </cell>
          <cell r="L2219" t="str">
            <v>3F</v>
          </cell>
        </row>
        <row r="2220">
          <cell r="D2220" t="str">
            <v>733</v>
          </cell>
          <cell r="K2220" t="str">
            <v>STREAM</v>
          </cell>
          <cell r="L2220" t="str">
            <v>3F</v>
          </cell>
        </row>
        <row r="2221">
          <cell r="D2221" t="str">
            <v>734</v>
          </cell>
          <cell r="K2221" t="str">
            <v>STREAM</v>
          </cell>
          <cell r="L2221" t="str">
            <v>3F</v>
          </cell>
        </row>
        <row r="2222">
          <cell r="D2222" t="str">
            <v>735</v>
          </cell>
          <cell r="K2222" t="str">
            <v>STREAM</v>
          </cell>
          <cell r="L2222" t="str">
            <v>3F</v>
          </cell>
        </row>
        <row r="2223">
          <cell r="D2223" t="str">
            <v>718A</v>
          </cell>
          <cell r="K2223" t="str">
            <v>LAKE</v>
          </cell>
          <cell r="L2223" t="str">
            <v>3F</v>
          </cell>
        </row>
        <row r="2224">
          <cell r="D2224" t="str">
            <v>737</v>
          </cell>
          <cell r="K2224" t="str">
            <v>STREAM</v>
          </cell>
          <cell r="L2224" t="str">
            <v>3F</v>
          </cell>
        </row>
        <row r="2225">
          <cell r="D2225" t="str">
            <v>994</v>
          </cell>
          <cell r="K2225" t="str">
            <v>STREAM</v>
          </cell>
          <cell r="L2225" t="str">
            <v>3F</v>
          </cell>
        </row>
        <row r="2226">
          <cell r="D2226" t="str">
            <v>995</v>
          </cell>
          <cell r="K2226" t="str">
            <v>STREAM</v>
          </cell>
          <cell r="L2226" t="str">
            <v>3F</v>
          </cell>
        </row>
        <row r="2227">
          <cell r="D2227" t="str">
            <v>1371</v>
          </cell>
          <cell r="K2227" t="str">
            <v>STREAM</v>
          </cell>
          <cell r="L2227" t="str">
            <v>3F</v>
          </cell>
        </row>
        <row r="2228">
          <cell r="D2228" t="str">
            <v>1453A</v>
          </cell>
          <cell r="K2228" t="str">
            <v>LAKE</v>
          </cell>
          <cell r="L2228" t="str">
            <v>3F</v>
          </cell>
        </row>
        <row r="2229">
          <cell r="D2229" t="str">
            <v>1457</v>
          </cell>
          <cell r="K2229" t="str">
            <v>STREAM</v>
          </cell>
          <cell r="L2229" t="str">
            <v>3F</v>
          </cell>
        </row>
        <row r="2230">
          <cell r="D2230" t="str">
            <v>1451G</v>
          </cell>
          <cell r="K2230" t="str">
            <v>LAKE</v>
          </cell>
          <cell r="L2230" t="str">
            <v>3F</v>
          </cell>
        </row>
        <row r="2231">
          <cell r="D2231" t="str">
            <v>1458</v>
          </cell>
          <cell r="K2231" t="str">
            <v>STREAM</v>
          </cell>
          <cell r="L2231" t="str">
            <v>3F</v>
          </cell>
        </row>
        <row r="2232">
          <cell r="D2232" t="str">
            <v>1459A</v>
          </cell>
          <cell r="K2232" t="str">
            <v>STREAM</v>
          </cell>
          <cell r="L2232" t="str">
            <v>3F</v>
          </cell>
        </row>
        <row r="2233">
          <cell r="D2233" t="str">
            <v>1449C</v>
          </cell>
          <cell r="K2233" t="str">
            <v>STREAM</v>
          </cell>
          <cell r="L2233" t="str">
            <v>3F</v>
          </cell>
        </row>
        <row r="2234">
          <cell r="D2234" t="str">
            <v>1456B</v>
          </cell>
          <cell r="K2234" t="str">
            <v>LAKE</v>
          </cell>
          <cell r="L2234" t="str">
            <v>3F</v>
          </cell>
        </row>
        <row r="2235">
          <cell r="D2235" t="str">
            <v>1456Y</v>
          </cell>
          <cell r="K2235" t="str">
            <v>LAKE</v>
          </cell>
          <cell r="L2235" t="str">
            <v>3F</v>
          </cell>
        </row>
        <row r="2236">
          <cell r="D2236" t="str">
            <v>1451W</v>
          </cell>
          <cell r="K2236" t="str">
            <v>LAKE</v>
          </cell>
          <cell r="L2236" t="str">
            <v>3F</v>
          </cell>
        </row>
        <row r="2237">
          <cell r="D2237" t="str">
            <v>1462B</v>
          </cell>
          <cell r="K2237" t="str">
            <v>STREAM</v>
          </cell>
          <cell r="L2237" t="str">
            <v>3F</v>
          </cell>
        </row>
        <row r="2238">
          <cell r="D2238" t="str">
            <v>1406A</v>
          </cell>
          <cell r="K2238" t="str">
            <v>STREAM</v>
          </cell>
          <cell r="L2238" t="str">
            <v>3F</v>
          </cell>
        </row>
        <row r="2239">
          <cell r="D2239" t="str">
            <v>1473</v>
          </cell>
          <cell r="K2239" t="str">
            <v>STREAM</v>
          </cell>
          <cell r="L2239" t="str">
            <v>3F</v>
          </cell>
        </row>
        <row r="2240">
          <cell r="D2240" t="str">
            <v>1467</v>
          </cell>
          <cell r="K2240" t="str">
            <v>LAKE</v>
          </cell>
          <cell r="L2240" t="str">
            <v>3F</v>
          </cell>
        </row>
        <row r="2241">
          <cell r="D2241" t="str">
            <v>2571</v>
          </cell>
          <cell r="K2241" t="str">
            <v>STREAM</v>
          </cell>
          <cell r="L2241" t="str">
            <v>3F</v>
          </cell>
        </row>
        <row r="2242">
          <cell r="D2242" t="str">
            <v>2572</v>
          </cell>
          <cell r="K2242" t="str">
            <v>STREAM</v>
          </cell>
          <cell r="L2242" t="str">
            <v>3F</v>
          </cell>
        </row>
        <row r="2243">
          <cell r="D2243" t="str">
            <v>2574</v>
          </cell>
          <cell r="K2243" t="str">
            <v>STREAM</v>
          </cell>
          <cell r="L2243" t="str">
            <v>3F</v>
          </cell>
        </row>
        <row r="2244">
          <cell r="D2244" t="str">
            <v>2567B</v>
          </cell>
          <cell r="K2244" t="str">
            <v>STREAM</v>
          </cell>
          <cell r="L2244" t="str">
            <v>3F</v>
          </cell>
        </row>
        <row r="2245">
          <cell r="D2245" t="str">
            <v>2695</v>
          </cell>
          <cell r="K2245" t="str">
            <v>STREAM</v>
          </cell>
          <cell r="L2245" t="str">
            <v>3F</v>
          </cell>
        </row>
        <row r="2246">
          <cell r="D2246" t="str">
            <v>2694</v>
          </cell>
          <cell r="K2246" t="str">
            <v>STREAM</v>
          </cell>
          <cell r="L2246" t="str">
            <v>3F</v>
          </cell>
        </row>
        <row r="2247">
          <cell r="D2247" t="str">
            <v>2948</v>
          </cell>
          <cell r="K2247" t="str">
            <v>STREAM</v>
          </cell>
          <cell r="L2247" t="str">
            <v>3F</v>
          </cell>
        </row>
        <row r="2248">
          <cell r="D2248" t="str">
            <v>2801E</v>
          </cell>
          <cell r="K2248" t="str">
            <v>LAKE</v>
          </cell>
          <cell r="L2248" t="str">
            <v>3F</v>
          </cell>
        </row>
        <row r="2249">
          <cell r="D2249" t="str">
            <v>942A</v>
          </cell>
          <cell r="K2249" t="str">
            <v>LAKE</v>
          </cell>
          <cell r="L2249" t="str">
            <v>3F</v>
          </cell>
        </row>
        <row r="2250">
          <cell r="D2250" t="str">
            <v>954</v>
          </cell>
          <cell r="K2250" t="str">
            <v>STREAM</v>
          </cell>
          <cell r="L2250" t="str">
            <v>3F</v>
          </cell>
        </row>
        <row r="2251">
          <cell r="D2251" t="str">
            <v>955</v>
          </cell>
          <cell r="K2251" t="str">
            <v>STREAM</v>
          </cell>
          <cell r="L2251" t="str">
            <v>3F</v>
          </cell>
        </row>
        <row r="2252">
          <cell r="D2252" t="str">
            <v>1005</v>
          </cell>
          <cell r="K2252" t="str">
            <v>STREAM</v>
          </cell>
          <cell r="L2252" t="str">
            <v>3F</v>
          </cell>
        </row>
        <row r="2253">
          <cell r="D2253" t="str">
            <v>2254</v>
          </cell>
          <cell r="K2253" t="str">
            <v>STREAM</v>
          </cell>
          <cell r="L2253" t="str">
            <v>3F</v>
          </cell>
        </row>
        <row r="2254">
          <cell r="D2254" t="str">
            <v>3519R</v>
          </cell>
          <cell r="K2254" t="str">
            <v>SPRING</v>
          </cell>
          <cell r="L2254" t="str">
            <v>3F</v>
          </cell>
        </row>
        <row r="2255">
          <cell r="D2255" t="str">
            <v>1081</v>
          </cell>
          <cell r="K2255" t="str">
            <v>STREAM</v>
          </cell>
          <cell r="L2255" t="str">
            <v>3F</v>
          </cell>
        </row>
        <row r="2256">
          <cell r="D2256" t="str">
            <v>1082</v>
          </cell>
          <cell r="K2256" t="str">
            <v>STREAM</v>
          </cell>
          <cell r="L2256" t="str">
            <v>3F</v>
          </cell>
        </row>
        <row r="2257">
          <cell r="D2257" t="str">
            <v>1083</v>
          </cell>
          <cell r="K2257" t="str">
            <v>STREAM</v>
          </cell>
          <cell r="L2257" t="str">
            <v>3F</v>
          </cell>
        </row>
        <row r="2258">
          <cell r="D2258" t="str">
            <v>2426</v>
          </cell>
          <cell r="K2258" t="str">
            <v>STREAM</v>
          </cell>
          <cell r="L2258" t="str">
            <v>3F</v>
          </cell>
        </row>
        <row r="2259">
          <cell r="D2259" t="str">
            <v>2427</v>
          </cell>
          <cell r="K2259" t="str">
            <v>STREAM</v>
          </cell>
          <cell r="L2259" t="str">
            <v>3F</v>
          </cell>
        </row>
        <row r="2260">
          <cell r="D2260" t="str">
            <v>1039A</v>
          </cell>
          <cell r="K2260" t="str">
            <v>LAKE</v>
          </cell>
          <cell r="L2260" t="str">
            <v>3F</v>
          </cell>
        </row>
        <row r="2261">
          <cell r="D2261" t="str">
            <v>2659A</v>
          </cell>
          <cell r="K2261" t="str">
            <v>LAKE</v>
          </cell>
          <cell r="L2261" t="str">
            <v>3F</v>
          </cell>
        </row>
        <row r="2262">
          <cell r="D2262" t="str">
            <v>2661A</v>
          </cell>
          <cell r="K2262" t="str">
            <v>LAKE</v>
          </cell>
          <cell r="L2262" t="str">
            <v>3F</v>
          </cell>
        </row>
        <row r="2263">
          <cell r="D2263" t="str">
            <v>2665</v>
          </cell>
          <cell r="K2263" t="str">
            <v>STREAM</v>
          </cell>
          <cell r="L2263" t="str">
            <v>3F</v>
          </cell>
        </row>
        <row r="2264">
          <cell r="D2264" t="str">
            <v>3300</v>
          </cell>
          <cell r="K2264" t="str">
            <v>STREAM</v>
          </cell>
          <cell r="L2264" t="str">
            <v>3F</v>
          </cell>
        </row>
        <row r="2265">
          <cell r="D2265" t="str">
            <v>3304</v>
          </cell>
          <cell r="K2265" t="str">
            <v>STREAM</v>
          </cell>
          <cell r="L2265" t="str">
            <v>3F</v>
          </cell>
        </row>
        <row r="2266">
          <cell r="D2266" t="str">
            <v>3305</v>
          </cell>
          <cell r="K2266" t="str">
            <v>STREAM</v>
          </cell>
          <cell r="L2266" t="str">
            <v>3F</v>
          </cell>
        </row>
        <row r="2267">
          <cell r="D2267" t="str">
            <v>3290</v>
          </cell>
          <cell r="K2267" t="str">
            <v>STREAM</v>
          </cell>
          <cell r="L2267" t="str">
            <v>3F</v>
          </cell>
        </row>
        <row r="2268">
          <cell r="D2268" t="str">
            <v>3286B</v>
          </cell>
          <cell r="K2268" t="str">
            <v>STREAM</v>
          </cell>
          <cell r="L2268" t="str">
            <v>3F</v>
          </cell>
        </row>
        <row r="2269">
          <cell r="D2269" t="str">
            <v>1539B</v>
          </cell>
          <cell r="K2269" t="str">
            <v>LAKE</v>
          </cell>
          <cell r="L2269" t="str">
            <v>3F</v>
          </cell>
        </row>
        <row r="2270">
          <cell r="D2270" t="str">
            <v>1613</v>
          </cell>
          <cell r="K2270" t="str">
            <v>STREAM</v>
          </cell>
          <cell r="L2270" t="str">
            <v>3F</v>
          </cell>
        </row>
        <row r="2271">
          <cell r="D2271" t="str">
            <v>1605B</v>
          </cell>
          <cell r="K2271" t="str">
            <v>LAKE</v>
          </cell>
          <cell r="L2271" t="str">
            <v>3F</v>
          </cell>
        </row>
        <row r="2272">
          <cell r="D2272" t="str">
            <v>1567A</v>
          </cell>
          <cell r="K2272" t="str">
            <v>LAKE</v>
          </cell>
          <cell r="L2272" t="str">
            <v>3F</v>
          </cell>
        </row>
        <row r="2273">
          <cell r="D2273" t="str">
            <v>1605A</v>
          </cell>
          <cell r="K2273" t="str">
            <v>LAKE</v>
          </cell>
          <cell r="L2273" t="str">
            <v>3F</v>
          </cell>
        </row>
        <row r="2274">
          <cell r="D2274" t="str">
            <v>2741</v>
          </cell>
          <cell r="K2274" t="str">
            <v>STREAM</v>
          </cell>
          <cell r="L2274" t="str">
            <v>3F</v>
          </cell>
        </row>
        <row r="2275">
          <cell r="D2275" t="str">
            <v>2742</v>
          </cell>
          <cell r="K2275" t="str">
            <v>STREAM</v>
          </cell>
          <cell r="L2275" t="str">
            <v>3F</v>
          </cell>
        </row>
        <row r="2276">
          <cell r="D2276" t="str">
            <v>2606B</v>
          </cell>
          <cell r="K2276" t="str">
            <v>LAKE</v>
          </cell>
          <cell r="L2276" t="str">
            <v>3F</v>
          </cell>
        </row>
        <row r="2277">
          <cell r="D2277" t="str">
            <v>2743</v>
          </cell>
          <cell r="K2277" t="str">
            <v>STREAM</v>
          </cell>
          <cell r="L2277" t="str">
            <v>3F</v>
          </cell>
        </row>
        <row r="2278">
          <cell r="D2278" t="str">
            <v>2614</v>
          </cell>
          <cell r="K2278" t="str">
            <v>STREAM</v>
          </cell>
          <cell r="L2278" t="str">
            <v>3F</v>
          </cell>
        </row>
        <row r="2279">
          <cell r="D2279" t="str">
            <v>3708</v>
          </cell>
          <cell r="K2279" t="str">
            <v>STREAM</v>
          </cell>
          <cell r="L2279" t="str">
            <v>3F</v>
          </cell>
        </row>
        <row r="2280">
          <cell r="D2280" t="str">
            <v>2739A</v>
          </cell>
          <cell r="K2280" t="str">
            <v>LAKE</v>
          </cell>
          <cell r="L2280" t="str">
            <v>3F</v>
          </cell>
        </row>
        <row r="2281">
          <cell r="D2281" t="str">
            <v>2744A</v>
          </cell>
          <cell r="K2281" t="str">
            <v>STREAM</v>
          </cell>
          <cell r="L2281" t="str">
            <v>3F</v>
          </cell>
        </row>
        <row r="2282">
          <cell r="D2282" t="str">
            <v>2613C</v>
          </cell>
          <cell r="K2282" t="str">
            <v>LAKE</v>
          </cell>
          <cell r="L2282" t="str">
            <v>3F</v>
          </cell>
        </row>
        <row r="2283">
          <cell r="D2283" t="str">
            <v>2743A</v>
          </cell>
          <cell r="K2283" t="str">
            <v>LAKE</v>
          </cell>
          <cell r="L2283" t="str">
            <v>3F</v>
          </cell>
        </row>
        <row r="2284">
          <cell r="D2284" t="str">
            <v>2745</v>
          </cell>
          <cell r="K2284" t="str">
            <v>STREAM</v>
          </cell>
          <cell r="L2284" t="str">
            <v>3F</v>
          </cell>
        </row>
        <row r="2285">
          <cell r="D2285" t="str">
            <v>2613B</v>
          </cell>
          <cell r="K2285" t="str">
            <v>LAKE</v>
          </cell>
          <cell r="L2285" t="str">
            <v>3F</v>
          </cell>
        </row>
        <row r="2286">
          <cell r="D2286" t="str">
            <v>2615</v>
          </cell>
          <cell r="K2286" t="str">
            <v>STREAM</v>
          </cell>
          <cell r="L2286" t="str">
            <v>3F</v>
          </cell>
        </row>
        <row r="2287">
          <cell r="D2287" t="str">
            <v>2616</v>
          </cell>
          <cell r="K2287" t="str">
            <v>STREAM</v>
          </cell>
          <cell r="L2287" t="str">
            <v>3F</v>
          </cell>
        </row>
        <row r="2288">
          <cell r="D2288" t="str">
            <v>731</v>
          </cell>
          <cell r="K2288" t="str">
            <v>ESTUARY</v>
          </cell>
          <cell r="L2288" t="str">
            <v>3M</v>
          </cell>
        </row>
        <row r="2289">
          <cell r="D2289" t="str">
            <v>3447</v>
          </cell>
          <cell r="K2289" t="str">
            <v>STREAM</v>
          </cell>
          <cell r="L2289" t="str">
            <v>3F</v>
          </cell>
        </row>
        <row r="2290">
          <cell r="D2290" t="str">
            <v>2269</v>
          </cell>
          <cell r="K2290" t="str">
            <v>STREAM</v>
          </cell>
          <cell r="L2290" t="str">
            <v>3F</v>
          </cell>
        </row>
        <row r="2291">
          <cell r="D2291" t="str">
            <v>2268</v>
          </cell>
          <cell r="K2291" t="str">
            <v>STREAM</v>
          </cell>
          <cell r="L2291" t="str">
            <v>3F</v>
          </cell>
        </row>
        <row r="2292">
          <cell r="D2292" t="str">
            <v>3450</v>
          </cell>
          <cell r="K2292" t="str">
            <v>STREAM</v>
          </cell>
          <cell r="L2292" t="str">
            <v>3F</v>
          </cell>
        </row>
        <row r="2293">
          <cell r="D2293" t="str">
            <v>3449</v>
          </cell>
          <cell r="K2293" t="str">
            <v>STREAM</v>
          </cell>
          <cell r="L2293" t="str">
            <v>3F</v>
          </cell>
        </row>
        <row r="2294">
          <cell r="D2294" t="str">
            <v>2274</v>
          </cell>
          <cell r="K2294" t="str">
            <v>STREAM</v>
          </cell>
          <cell r="L2294" t="str">
            <v>3F</v>
          </cell>
        </row>
        <row r="2295">
          <cell r="D2295" t="str">
            <v>2275</v>
          </cell>
          <cell r="K2295" t="str">
            <v>STREAM</v>
          </cell>
          <cell r="L2295" t="str">
            <v>3F</v>
          </cell>
        </row>
        <row r="2296">
          <cell r="D2296" t="str">
            <v>2281</v>
          </cell>
          <cell r="K2296" t="str">
            <v>STREAM</v>
          </cell>
          <cell r="L2296" t="str">
            <v>3F</v>
          </cell>
        </row>
        <row r="2297">
          <cell r="D2297" t="str">
            <v>2249A</v>
          </cell>
          <cell r="K2297" t="str">
            <v>STREAM</v>
          </cell>
          <cell r="L2297" t="str">
            <v>3F</v>
          </cell>
        </row>
        <row r="2298">
          <cell r="D2298" t="str">
            <v>2282</v>
          </cell>
          <cell r="K2298" t="str">
            <v>STREAM</v>
          </cell>
          <cell r="L2298" t="str">
            <v>3F</v>
          </cell>
        </row>
        <row r="2299">
          <cell r="D2299" t="str">
            <v>2286</v>
          </cell>
          <cell r="K2299" t="str">
            <v>STREAM</v>
          </cell>
          <cell r="L2299" t="str">
            <v>3F</v>
          </cell>
        </row>
        <row r="2300">
          <cell r="D2300" t="str">
            <v>3460</v>
          </cell>
          <cell r="K2300" t="str">
            <v>STREAM</v>
          </cell>
          <cell r="L2300" t="str">
            <v>3F</v>
          </cell>
        </row>
        <row r="2301">
          <cell r="D2301" t="str">
            <v>3717</v>
          </cell>
          <cell r="K2301" t="str">
            <v>STREAM</v>
          </cell>
          <cell r="L2301" t="str">
            <v>3F</v>
          </cell>
        </row>
        <row r="2302">
          <cell r="D2302" t="str">
            <v>2227</v>
          </cell>
          <cell r="K2302" t="str">
            <v>ESTUARY</v>
          </cell>
          <cell r="L2302" t="str">
            <v>3M</v>
          </cell>
        </row>
        <row r="2303">
          <cell r="D2303" t="str">
            <v>2205C</v>
          </cell>
          <cell r="K2303" t="str">
            <v>ESTUARY</v>
          </cell>
          <cell r="L2303" t="str">
            <v>3M</v>
          </cell>
        </row>
        <row r="2304">
          <cell r="D2304" t="str">
            <v>2234A</v>
          </cell>
          <cell r="K2304" t="str">
            <v>ESTUARY</v>
          </cell>
          <cell r="L2304" t="str">
            <v>3M</v>
          </cell>
        </row>
        <row r="2305">
          <cell r="D2305" t="str">
            <v>2213B</v>
          </cell>
          <cell r="K2305" t="str">
            <v>ESTUARY</v>
          </cell>
          <cell r="L2305" t="str">
            <v>3M</v>
          </cell>
        </row>
        <row r="2306">
          <cell r="D2306" t="str">
            <v>2435</v>
          </cell>
          <cell r="K2306" t="str">
            <v>ESTUARY</v>
          </cell>
          <cell r="L2306" t="str">
            <v>2</v>
          </cell>
        </row>
        <row r="2307">
          <cell r="D2307" t="str">
            <v>2205A</v>
          </cell>
          <cell r="K2307" t="str">
            <v>ESTUARY</v>
          </cell>
          <cell r="L2307" t="str">
            <v>3M</v>
          </cell>
        </row>
        <row r="2308">
          <cell r="D2308" t="str">
            <v>2328</v>
          </cell>
          <cell r="K2308" t="str">
            <v>ESTUARY</v>
          </cell>
          <cell r="L2308" t="str">
            <v>3M</v>
          </cell>
        </row>
        <row r="2309">
          <cell r="D2309" t="str">
            <v>1055A</v>
          </cell>
          <cell r="K2309" t="str">
            <v>ESTUARY</v>
          </cell>
          <cell r="L2309" t="str">
            <v>3M</v>
          </cell>
        </row>
        <row r="2310">
          <cell r="D2310" t="str">
            <v>1055B</v>
          </cell>
          <cell r="K2310" t="str">
            <v>STREAM</v>
          </cell>
          <cell r="L2310" t="str">
            <v>3F</v>
          </cell>
        </row>
        <row r="2311">
          <cell r="D2311" t="str">
            <v>8010</v>
          </cell>
          <cell r="K2311" t="str">
            <v>COASTAL</v>
          </cell>
          <cell r="L2311" t="str">
            <v>3M</v>
          </cell>
        </row>
        <row r="2312">
          <cell r="D2312" t="str">
            <v>1037</v>
          </cell>
          <cell r="K2312" t="str">
            <v>ESTUARY</v>
          </cell>
          <cell r="L2312" t="str">
            <v>3M</v>
          </cell>
        </row>
        <row r="2313">
          <cell r="D2313" t="str">
            <v>1671A</v>
          </cell>
          <cell r="K2313" t="str">
            <v>STREAM</v>
          </cell>
          <cell r="L2313" t="str">
            <v>3F</v>
          </cell>
        </row>
        <row r="2314">
          <cell r="D2314" t="str">
            <v>1673</v>
          </cell>
          <cell r="K2314" t="str">
            <v>STREAM</v>
          </cell>
          <cell r="L2314" t="str">
            <v>3F</v>
          </cell>
        </row>
        <row r="2315">
          <cell r="D2315" t="str">
            <v>1674</v>
          </cell>
          <cell r="K2315" t="str">
            <v>STREAM</v>
          </cell>
          <cell r="L2315" t="str">
            <v>3F</v>
          </cell>
        </row>
        <row r="2316">
          <cell r="D2316" t="str">
            <v>1675</v>
          </cell>
          <cell r="K2316" t="str">
            <v>STREAM</v>
          </cell>
          <cell r="L2316" t="str">
            <v>3F</v>
          </cell>
        </row>
        <row r="2317">
          <cell r="D2317" t="str">
            <v>1677D</v>
          </cell>
          <cell r="K2317" t="str">
            <v>STREAM</v>
          </cell>
          <cell r="L2317" t="str">
            <v>3F</v>
          </cell>
        </row>
        <row r="2318">
          <cell r="D2318" t="str">
            <v>1808</v>
          </cell>
          <cell r="K2318" t="str">
            <v>STREAM</v>
          </cell>
          <cell r="L2318" t="str">
            <v>3F</v>
          </cell>
        </row>
        <row r="2319">
          <cell r="D2319" t="str">
            <v>1809</v>
          </cell>
          <cell r="K2319" t="str">
            <v>STREAM</v>
          </cell>
          <cell r="L2319" t="str">
            <v>3F</v>
          </cell>
        </row>
        <row r="2320">
          <cell r="D2320" t="str">
            <v>1709A</v>
          </cell>
          <cell r="K2320" t="str">
            <v>LAKE</v>
          </cell>
          <cell r="L2320" t="str">
            <v>3F</v>
          </cell>
        </row>
        <row r="2321">
          <cell r="D2321" t="str">
            <v>1668C</v>
          </cell>
          <cell r="K2321" t="str">
            <v>LAKE</v>
          </cell>
          <cell r="L2321" t="str">
            <v>3F</v>
          </cell>
        </row>
        <row r="2322">
          <cell r="D2322" t="str">
            <v>521</v>
          </cell>
          <cell r="K2322" t="str">
            <v>STREAM</v>
          </cell>
          <cell r="L2322" t="str">
            <v>3F</v>
          </cell>
        </row>
        <row r="2323">
          <cell r="D2323" t="str">
            <v>49D</v>
          </cell>
          <cell r="K2323" t="str">
            <v>STREAM</v>
          </cell>
          <cell r="L2323" t="str">
            <v>3F</v>
          </cell>
        </row>
        <row r="2324">
          <cell r="D2324" t="str">
            <v>1236A</v>
          </cell>
          <cell r="K2324" t="str">
            <v>STREAM</v>
          </cell>
          <cell r="L2324" t="str">
            <v>3F</v>
          </cell>
        </row>
        <row r="2325">
          <cell r="D2325" t="str">
            <v>1901</v>
          </cell>
          <cell r="K2325" t="str">
            <v>STREAM</v>
          </cell>
          <cell r="L2325" t="str">
            <v>3F</v>
          </cell>
        </row>
        <row r="2326">
          <cell r="D2326" t="str">
            <v>2379</v>
          </cell>
          <cell r="K2326" t="str">
            <v>STREAM</v>
          </cell>
          <cell r="L2326" t="str">
            <v>3F</v>
          </cell>
        </row>
        <row r="2327">
          <cell r="D2327" t="str">
            <v>3488A</v>
          </cell>
          <cell r="K2327" t="str">
            <v>LAKE</v>
          </cell>
          <cell r="L2327" t="str">
            <v>3F</v>
          </cell>
        </row>
        <row r="2328">
          <cell r="D2328" t="str">
            <v>3515</v>
          </cell>
          <cell r="K2328" t="str">
            <v>STREAM</v>
          </cell>
          <cell r="L2328" t="str">
            <v>3F</v>
          </cell>
        </row>
        <row r="2329">
          <cell r="D2329" t="str">
            <v>3516</v>
          </cell>
          <cell r="K2329" t="str">
            <v>STREAM</v>
          </cell>
          <cell r="L2329" t="str">
            <v>3F</v>
          </cell>
        </row>
        <row r="2330">
          <cell r="D2330" t="str">
            <v>317</v>
          </cell>
          <cell r="K2330" t="str">
            <v>STREAM</v>
          </cell>
          <cell r="L2330" t="str">
            <v>3F</v>
          </cell>
        </row>
        <row r="2331">
          <cell r="D2331" t="str">
            <v>327</v>
          </cell>
          <cell r="K2331" t="str">
            <v>STREAM</v>
          </cell>
          <cell r="L2331" t="str">
            <v>3F</v>
          </cell>
        </row>
        <row r="2332">
          <cell r="D2332" t="str">
            <v>329</v>
          </cell>
          <cell r="K2332" t="str">
            <v>STREAM</v>
          </cell>
          <cell r="L2332" t="str">
            <v>3F</v>
          </cell>
        </row>
        <row r="2333">
          <cell r="D2333" t="str">
            <v>391</v>
          </cell>
          <cell r="K2333" t="str">
            <v>STREAM</v>
          </cell>
          <cell r="L2333" t="str">
            <v>3F</v>
          </cell>
        </row>
        <row r="2334">
          <cell r="D2334" t="str">
            <v>538</v>
          </cell>
          <cell r="K2334" t="str">
            <v>STREAM</v>
          </cell>
          <cell r="L2334" t="str">
            <v>3F</v>
          </cell>
        </row>
        <row r="2335">
          <cell r="D2335" t="str">
            <v>541</v>
          </cell>
          <cell r="K2335" t="str">
            <v>STREAM</v>
          </cell>
          <cell r="L2335" t="str">
            <v>3F</v>
          </cell>
        </row>
        <row r="2336">
          <cell r="D2336" t="str">
            <v>2362</v>
          </cell>
          <cell r="K2336" t="str">
            <v>STREAM</v>
          </cell>
          <cell r="L2336" t="str">
            <v>3F</v>
          </cell>
        </row>
        <row r="2337">
          <cell r="D2337" t="str">
            <v>3506B</v>
          </cell>
          <cell r="K2337" t="str">
            <v>STREAM</v>
          </cell>
          <cell r="L2337" t="str">
            <v>3F</v>
          </cell>
        </row>
        <row r="2338">
          <cell r="D2338" t="str">
            <v>3499A</v>
          </cell>
          <cell r="K2338" t="str">
            <v>LAKE</v>
          </cell>
          <cell r="L2338" t="str">
            <v>3F</v>
          </cell>
        </row>
        <row r="2339">
          <cell r="D2339" t="str">
            <v>3507</v>
          </cell>
          <cell r="K2339" t="str">
            <v>STREAM</v>
          </cell>
          <cell r="L2339" t="str">
            <v>3F</v>
          </cell>
        </row>
        <row r="2340">
          <cell r="D2340" t="str">
            <v>1125</v>
          </cell>
          <cell r="K2340" t="str">
            <v>STREAM</v>
          </cell>
          <cell r="L2340" t="str">
            <v>3F</v>
          </cell>
        </row>
        <row r="2341">
          <cell r="D2341" t="str">
            <v>1751A</v>
          </cell>
          <cell r="K2341" t="str">
            <v>STREAM</v>
          </cell>
          <cell r="L2341" t="str">
            <v>3F</v>
          </cell>
        </row>
        <row r="2342">
          <cell r="D2342" t="str">
            <v>1677A</v>
          </cell>
          <cell r="K2342" t="str">
            <v>STREAM</v>
          </cell>
          <cell r="L2342" t="str">
            <v>3F</v>
          </cell>
        </row>
        <row r="2343">
          <cell r="D2343" t="str">
            <v>1749</v>
          </cell>
          <cell r="K2343" t="str">
            <v>STREAM</v>
          </cell>
          <cell r="L2343" t="str">
            <v>3F</v>
          </cell>
        </row>
        <row r="2344">
          <cell r="D2344" t="str">
            <v>1164</v>
          </cell>
          <cell r="K2344" t="str">
            <v>STREAM</v>
          </cell>
          <cell r="L2344" t="str">
            <v>3F</v>
          </cell>
        </row>
        <row r="2345">
          <cell r="D2345" t="str">
            <v>2395</v>
          </cell>
          <cell r="K2345" t="str">
            <v>STREAM</v>
          </cell>
          <cell r="L2345" t="str">
            <v>3F</v>
          </cell>
        </row>
        <row r="2346">
          <cell r="D2346" t="str">
            <v>2386A</v>
          </cell>
          <cell r="K2346" t="str">
            <v>STREAM</v>
          </cell>
          <cell r="L2346" t="str">
            <v>3F</v>
          </cell>
        </row>
        <row r="2347">
          <cell r="D2347" t="str">
            <v>1165</v>
          </cell>
          <cell r="K2347" t="str">
            <v>STREAM</v>
          </cell>
          <cell r="L2347" t="str">
            <v>3F</v>
          </cell>
        </row>
        <row r="2348">
          <cell r="D2348" t="str">
            <v>8100</v>
          </cell>
          <cell r="K2348" t="str">
            <v>COASTAL</v>
          </cell>
          <cell r="L2348" t="str">
            <v>3M</v>
          </cell>
        </row>
        <row r="2349">
          <cell r="D2349" t="str">
            <v>1166</v>
          </cell>
          <cell r="K2349" t="str">
            <v>STREAM</v>
          </cell>
          <cell r="L2349" t="str">
            <v>3F</v>
          </cell>
        </row>
        <row r="2350">
          <cell r="D2350" t="str">
            <v>1623T</v>
          </cell>
          <cell r="K2350" t="str">
            <v>LAKE</v>
          </cell>
          <cell r="L2350" t="str">
            <v>3F</v>
          </cell>
        </row>
        <row r="2351">
          <cell r="D2351" t="str">
            <v>3170F8</v>
          </cell>
          <cell r="K2351" t="str">
            <v>LAKE</v>
          </cell>
          <cell r="L2351" t="str">
            <v>3F</v>
          </cell>
        </row>
        <row r="2352">
          <cell r="D2352" t="str">
            <v>1167</v>
          </cell>
          <cell r="K2352" t="str">
            <v>STREAM</v>
          </cell>
          <cell r="L2352" t="str">
            <v>3F</v>
          </cell>
        </row>
        <row r="2353">
          <cell r="D2353" t="str">
            <v>1168</v>
          </cell>
          <cell r="K2353" t="str">
            <v>STREAM</v>
          </cell>
          <cell r="L2353" t="str">
            <v>3F</v>
          </cell>
        </row>
        <row r="2354">
          <cell r="D2354" t="str">
            <v>1157</v>
          </cell>
          <cell r="K2354" t="str">
            <v>STREAM</v>
          </cell>
          <cell r="L2354" t="str">
            <v>3F</v>
          </cell>
        </row>
        <row r="2355">
          <cell r="D2355" t="str">
            <v>3528</v>
          </cell>
          <cell r="K2355" t="str">
            <v>STREAM</v>
          </cell>
          <cell r="L2355" t="str">
            <v>3F</v>
          </cell>
        </row>
        <row r="2356">
          <cell r="D2356" t="str">
            <v>3170J</v>
          </cell>
          <cell r="K2356" t="str">
            <v>STREAM</v>
          </cell>
          <cell r="L2356" t="str">
            <v>3F</v>
          </cell>
        </row>
        <row r="2357">
          <cell r="D2357" t="str">
            <v>3170P</v>
          </cell>
          <cell r="K2357" t="str">
            <v>LAKE</v>
          </cell>
          <cell r="L2357" t="str">
            <v>3F</v>
          </cell>
        </row>
        <row r="2358">
          <cell r="D2358" t="str">
            <v>3170W</v>
          </cell>
          <cell r="K2358" t="str">
            <v>LAKE</v>
          </cell>
          <cell r="L2358" t="str">
            <v>3F</v>
          </cell>
        </row>
        <row r="2359">
          <cell r="D2359" t="str">
            <v>3170L</v>
          </cell>
          <cell r="K2359" t="str">
            <v>LAKE</v>
          </cell>
          <cell r="L2359" t="str">
            <v>3F</v>
          </cell>
        </row>
        <row r="2360">
          <cell r="D2360" t="str">
            <v>3422V</v>
          </cell>
          <cell r="K2360" t="str">
            <v>SPRING</v>
          </cell>
          <cell r="L2360" t="str">
            <v>3F</v>
          </cell>
        </row>
        <row r="2361">
          <cell r="D2361" t="str">
            <v>2071</v>
          </cell>
          <cell r="K2361" t="str">
            <v>STREAM</v>
          </cell>
          <cell r="L2361" t="str">
            <v>1</v>
          </cell>
        </row>
        <row r="2362">
          <cell r="D2362" t="str">
            <v>2074</v>
          </cell>
          <cell r="K2362" t="str">
            <v>STREAM</v>
          </cell>
          <cell r="L2362" t="str">
            <v>1</v>
          </cell>
        </row>
        <row r="2363">
          <cell r="D2363" t="str">
            <v>2077</v>
          </cell>
          <cell r="K2363" t="str">
            <v>STREAM</v>
          </cell>
          <cell r="L2363" t="str">
            <v>3F</v>
          </cell>
        </row>
        <row r="2364">
          <cell r="D2364" t="str">
            <v>3240T</v>
          </cell>
          <cell r="K2364" t="str">
            <v>STREAM</v>
          </cell>
          <cell r="L2364" t="str">
            <v>3F</v>
          </cell>
        </row>
        <row r="2365">
          <cell r="D2365" t="str">
            <v>2074A</v>
          </cell>
          <cell r="K2365" t="str">
            <v>LAKE</v>
          </cell>
          <cell r="L2365" t="str">
            <v>1</v>
          </cell>
        </row>
        <row r="2366">
          <cell r="D2366" t="str">
            <v>2081</v>
          </cell>
          <cell r="K2366" t="str">
            <v>STREAM</v>
          </cell>
          <cell r="L2366" t="str">
            <v>3F</v>
          </cell>
        </row>
        <row r="2367">
          <cell r="D2367" t="str">
            <v>2082A</v>
          </cell>
          <cell r="K2367" t="str">
            <v>STREAM</v>
          </cell>
          <cell r="L2367" t="str">
            <v>3F</v>
          </cell>
        </row>
        <row r="2368">
          <cell r="D2368" t="str">
            <v>160C</v>
          </cell>
          <cell r="K2368" t="str">
            <v>STREAM</v>
          </cell>
          <cell r="L2368" t="str">
            <v>3F</v>
          </cell>
        </row>
        <row r="2369">
          <cell r="D2369" t="str">
            <v>341</v>
          </cell>
          <cell r="K2369" t="str">
            <v>STREAM</v>
          </cell>
          <cell r="L2369" t="str">
            <v>3F</v>
          </cell>
        </row>
        <row r="2370">
          <cell r="D2370" t="str">
            <v>30D</v>
          </cell>
          <cell r="K2370" t="str">
            <v>STREAM</v>
          </cell>
          <cell r="L2370" t="str">
            <v>3F</v>
          </cell>
        </row>
        <row r="2371">
          <cell r="D2371" t="str">
            <v>342</v>
          </cell>
          <cell r="K2371" t="str">
            <v>STREAM</v>
          </cell>
          <cell r="L2371" t="str">
            <v>3F</v>
          </cell>
        </row>
        <row r="2372">
          <cell r="D2372" t="str">
            <v>664</v>
          </cell>
          <cell r="K2372" t="str">
            <v>STREAM</v>
          </cell>
          <cell r="L2372" t="str">
            <v>3F</v>
          </cell>
        </row>
        <row r="2373">
          <cell r="D2373" t="str">
            <v>587</v>
          </cell>
          <cell r="K2373" t="str">
            <v>STREAM</v>
          </cell>
          <cell r="L2373" t="str">
            <v>3F</v>
          </cell>
        </row>
        <row r="2374">
          <cell r="D2374" t="str">
            <v>983</v>
          </cell>
          <cell r="K2374" t="str">
            <v>STREAM</v>
          </cell>
          <cell r="L2374" t="str">
            <v>3F</v>
          </cell>
        </row>
        <row r="2375">
          <cell r="D2375" t="str">
            <v>1558E</v>
          </cell>
          <cell r="K2375" t="str">
            <v>ESTUARY</v>
          </cell>
          <cell r="L2375" t="str">
            <v>3M</v>
          </cell>
        </row>
        <row r="2376">
          <cell r="D2376" t="str">
            <v>49A</v>
          </cell>
          <cell r="K2376" t="str">
            <v>STREAM</v>
          </cell>
          <cell r="L2376" t="str">
            <v>3F</v>
          </cell>
        </row>
        <row r="2377">
          <cell r="D2377" t="str">
            <v>1092</v>
          </cell>
          <cell r="K2377" t="str">
            <v>ESTUARY</v>
          </cell>
          <cell r="L2377" t="str">
            <v>2</v>
          </cell>
        </row>
        <row r="2378">
          <cell r="D2378" t="str">
            <v>3232</v>
          </cell>
          <cell r="K2378" t="str">
            <v>STREAM</v>
          </cell>
          <cell r="L2378" t="str">
            <v>3F</v>
          </cell>
        </row>
        <row r="2379">
          <cell r="D2379" t="str">
            <v>592</v>
          </cell>
          <cell r="K2379" t="str">
            <v>STREAM</v>
          </cell>
          <cell r="L2379" t="str">
            <v>3F</v>
          </cell>
        </row>
        <row r="2380">
          <cell r="D2380" t="str">
            <v>24C</v>
          </cell>
          <cell r="K2380" t="str">
            <v>STREAM</v>
          </cell>
          <cell r="L2380" t="str">
            <v>3F</v>
          </cell>
        </row>
        <row r="2381">
          <cell r="D2381" t="str">
            <v>214</v>
          </cell>
          <cell r="K2381" t="str">
            <v>STREAM</v>
          </cell>
          <cell r="L2381" t="str">
            <v>3F</v>
          </cell>
        </row>
        <row r="2382">
          <cell r="D2382" t="str">
            <v>3108A1</v>
          </cell>
          <cell r="K2382" t="str">
            <v>STREAM</v>
          </cell>
          <cell r="L2382" t="str">
            <v>1</v>
          </cell>
        </row>
        <row r="2383">
          <cell r="D2383" t="str">
            <v>683</v>
          </cell>
          <cell r="K2383" t="str">
            <v>STREAM</v>
          </cell>
          <cell r="L2383" t="str">
            <v>3F</v>
          </cell>
        </row>
        <row r="2384">
          <cell r="D2384" t="str">
            <v>759</v>
          </cell>
          <cell r="K2384" t="str">
            <v>STREAM</v>
          </cell>
          <cell r="L2384" t="str">
            <v>3F</v>
          </cell>
        </row>
        <row r="2385">
          <cell r="D2385" t="str">
            <v>760</v>
          </cell>
          <cell r="K2385" t="str">
            <v>STREAM</v>
          </cell>
          <cell r="L2385" t="str">
            <v>3F</v>
          </cell>
        </row>
        <row r="2386">
          <cell r="D2386" t="str">
            <v>762</v>
          </cell>
          <cell r="K2386" t="str">
            <v>STREAM</v>
          </cell>
          <cell r="L2386" t="str">
            <v>3F</v>
          </cell>
        </row>
        <row r="2387">
          <cell r="D2387" t="str">
            <v>1619E</v>
          </cell>
          <cell r="K2387" t="str">
            <v>LAKE</v>
          </cell>
          <cell r="L2387" t="str">
            <v>3F</v>
          </cell>
        </row>
        <row r="2388">
          <cell r="D2388" t="str">
            <v>2853C</v>
          </cell>
          <cell r="K2388" t="str">
            <v>LAKE</v>
          </cell>
          <cell r="L2388" t="str">
            <v>3F</v>
          </cell>
        </row>
        <row r="2389">
          <cell r="D2389" t="str">
            <v>763</v>
          </cell>
          <cell r="K2389" t="str">
            <v>STREAM</v>
          </cell>
          <cell r="L2389" t="str">
            <v>3F</v>
          </cell>
        </row>
        <row r="2390">
          <cell r="D2390" t="str">
            <v>663</v>
          </cell>
          <cell r="K2390" t="str">
            <v>STREAM</v>
          </cell>
          <cell r="L2390" t="str">
            <v>3F</v>
          </cell>
        </row>
        <row r="2391">
          <cell r="D2391" t="str">
            <v>666</v>
          </cell>
          <cell r="K2391" t="str">
            <v>ESTUARY</v>
          </cell>
          <cell r="L2391" t="str">
            <v>3M</v>
          </cell>
        </row>
        <row r="2392">
          <cell r="D2392" t="str">
            <v>987</v>
          </cell>
          <cell r="K2392" t="str">
            <v>ESTUARY</v>
          </cell>
          <cell r="L2392" t="str">
            <v>3M</v>
          </cell>
        </row>
        <row r="2393">
          <cell r="D2393" t="str">
            <v>8093E</v>
          </cell>
          <cell r="K2393" t="str">
            <v>BEACH</v>
          </cell>
          <cell r="L2393" t="str">
            <v>3M</v>
          </cell>
        </row>
        <row r="2394">
          <cell r="D2394" t="str">
            <v>8094B</v>
          </cell>
          <cell r="K2394" t="str">
            <v>BEACH</v>
          </cell>
          <cell r="L2394" t="str">
            <v>3M</v>
          </cell>
        </row>
        <row r="2395">
          <cell r="D2395" t="str">
            <v>8094C</v>
          </cell>
          <cell r="K2395" t="str">
            <v>BEACH</v>
          </cell>
          <cell r="L2395" t="str">
            <v>3M</v>
          </cell>
        </row>
        <row r="2396">
          <cell r="D2396" t="str">
            <v>8094E</v>
          </cell>
          <cell r="K2396" t="str">
            <v>BEACH</v>
          </cell>
          <cell r="L2396" t="str">
            <v>3M</v>
          </cell>
        </row>
        <row r="2397">
          <cell r="D2397" t="str">
            <v>935</v>
          </cell>
          <cell r="K2397" t="str">
            <v>ESTUARY</v>
          </cell>
          <cell r="L2397" t="str">
            <v>3M</v>
          </cell>
        </row>
        <row r="2398">
          <cell r="D2398" t="str">
            <v>493A</v>
          </cell>
          <cell r="K2398" t="str">
            <v>STREAM</v>
          </cell>
          <cell r="L2398" t="str">
            <v>3F</v>
          </cell>
        </row>
        <row r="2399">
          <cell r="D2399" t="str">
            <v>548AA</v>
          </cell>
          <cell r="K2399" t="str">
            <v>ESTUARY</v>
          </cell>
          <cell r="L2399" t="str">
            <v>3M</v>
          </cell>
        </row>
        <row r="2400">
          <cell r="D2400" t="str">
            <v>568</v>
          </cell>
          <cell r="K2400" t="str">
            <v>STREAM</v>
          </cell>
          <cell r="L2400" t="str">
            <v>3F</v>
          </cell>
        </row>
        <row r="2401">
          <cell r="D2401" t="str">
            <v>635</v>
          </cell>
          <cell r="K2401" t="str">
            <v>ESTUARY</v>
          </cell>
          <cell r="L2401" t="str">
            <v>3M</v>
          </cell>
        </row>
        <row r="2402">
          <cell r="D2402" t="str">
            <v>637</v>
          </cell>
          <cell r="K2402" t="str">
            <v>STREAM</v>
          </cell>
          <cell r="L2402" t="str">
            <v>3F</v>
          </cell>
        </row>
        <row r="2403">
          <cell r="D2403" t="str">
            <v>639</v>
          </cell>
          <cell r="K2403" t="str">
            <v>STREAM</v>
          </cell>
          <cell r="L2403" t="str">
            <v>3F</v>
          </cell>
        </row>
        <row r="2404">
          <cell r="D2404" t="str">
            <v>694</v>
          </cell>
          <cell r="K2404" t="str">
            <v>ESTUARY</v>
          </cell>
          <cell r="L2404" t="str">
            <v>3M</v>
          </cell>
        </row>
        <row r="2405">
          <cell r="D2405" t="str">
            <v>697C</v>
          </cell>
          <cell r="K2405" t="str">
            <v>STREAM</v>
          </cell>
          <cell r="L2405" t="str">
            <v>3F</v>
          </cell>
        </row>
        <row r="2406">
          <cell r="D2406" t="str">
            <v>712</v>
          </cell>
          <cell r="K2406" t="str">
            <v>ESTUARY</v>
          </cell>
          <cell r="L2406" t="str">
            <v>2</v>
          </cell>
        </row>
        <row r="2407">
          <cell r="D2407" t="str">
            <v>717</v>
          </cell>
          <cell r="K2407" t="str">
            <v>STREAM</v>
          </cell>
          <cell r="L2407" t="str">
            <v>3F</v>
          </cell>
        </row>
        <row r="2408">
          <cell r="D2408" t="str">
            <v>2929D</v>
          </cell>
          <cell r="K2408" t="str">
            <v>LAKE</v>
          </cell>
          <cell r="L2408" t="str">
            <v>3F</v>
          </cell>
        </row>
        <row r="2409">
          <cell r="D2409" t="str">
            <v>2794</v>
          </cell>
          <cell r="K2409" t="str">
            <v>STREAM</v>
          </cell>
          <cell r="L2409" t="str">
            <v>3F</v>
          </cell>
        </row>
        <row r="2410">
          <cell r="D2410" t="str">
            <v>2789</v>
          </cell>
          <cell r="K2410" t="str">
            <v>LAKE</v>
          </cell>
          <cell r="L2410" t="str">
            <v>3F</v>
          </cell>
        </row>
        <row r="2411">
          <cell r="D2411" t="str">
            <v>2814</v>
          </cell>
          <cell r="K2411" t="str">
            <v>STREAM</v>
          </cell>
          <cell r="L2411" t="str">
            <v>3F</v>
          </cell>
        </row>
        <row r="2412">
          <cell r="D2412" t="str">
            <v>2795</v>
          </cell>
          <cell r="K2412" t="str">
            <v>STREAM</v>
          </cell>
          <cell r="L2412" t="str">
            <v>3F</v>
          </cell>
        </row>
        <row r="2413">
          <cell r="D2413" t="str">
            <v>1377</v>
          </cell>
          <cell r="K2413" t="str">
            <v>STREAM</v>
          </cell>
          <cell r="L2413" t="str">
            <v>3F</v>
          </cell>
        </row>
        <row r="2414">
          <cell r="D2414" t="str">
            <v>2863</v>
          </cell>
          <cell r="K2414" t="str">
            <v>STREAM</v>
          </cell>
          <cell r="L2414" t="str">
            <v>3F</v>
          </cell>
        </row>
        <row r="2415">
          <cell r="D2415" t="str">
            <v>1377A</v>
          </cell>
          <cell r="K2415" t="str">
            <v>LAKE</v>
          </cell>
          <cell r="L2415" t="str">
            <v>3F</v>
          </cell>
        </row>
        <row r="2416">
          <cell r="D2416" t="str">
            <v>1329Q</v>
          </cell>
          <cell r="K2416" t="str">
            <v>LAKE</v>
          </cell>
          <cell r="L2416" t="str">
            <v>3F</v>
          </cell>
        </row>
        <row r="2417">
          <cell r="D2417" t="str">
            <v>3004K</v>
          </cell>
          <cell r="K2417" t="str">
            <v>LAKE</v>
          </cell>
          <cell r="L2417" t="str">
            <v>3F</v>
          </cell>
        </row>
        <row r="2418">
          <cell r="D2418" t="str">
            <v>2476B</v>
          </cell>
          <cell r="K2418" t="str">
            <v>LAKE</v>
          </cell>
          <cell r="L2418" t="str">
            <v>3F</v>
          </cell>
        </row>
        <row r="2419">
          <cell r="D2419" t="str">
            <v>1259B</v>
          </cell>
          <cell r="K2419" t="str">
            <v>STREAM</v>
          </cell>
          <cell r="L2419" t="str">
            <v>3F</v>
          </cell>
        </row>
        <row r="2420">
          <cell r="D2420" t="str">
            <v>1259C</v>
          </cell>
          <cell r="K2420" t="str">
            <v>STREAM</v>
          </cell>
          <cell r="L2420" t="str">
            <v>3F</v>
          </cell>
        </row>
        <row r="2421">
          <cell r="D2421" t="str">
            <v>3595</v>
          </cell>
          <cell r="K2421" t="str">
            <v>STREAM</v>
          </cell>
          <cell r="L2421" t="str">
            <v>3F</v>
          </cell>
        </row>
        <row r="2422">
          <cell r="D2422" t="str">
            <v>3519Z</v>
          </cell>
          <cell r="K2422" t="str">
            <v>SPRING</v>
          </cell>
          <cell r="L2422" t="str">
            <v>3F</v>
          </cell>
        </row>
        <row r="2423">
          <cell r="D2423" t="str">
            <v>1245</v>
          </cell>
          <cell r="K2423" t="str">
            <v>STREAM</v>
          </cell>
          <cell r="L2423" t="str">
            <v>3F</v>
          </cell>
        </row>
        <row r="2424">
          <cell r="D2424" t="str">
            <v>2823</v>
          </cell>
          <cell r="K2424" t="str">
            <v>STREAM</v>
          </cell>
          <cell r="L2424" t="str">
            <v>3F</v>
          </cell>
        </row>
        <row r="2425">
          <cell r="D2425" t="str">
            <v>2833</v>
          </cell>
          <cell r="K2425" t="str">
            <v>STREAM</v>
          </cell>
          <cell r="L2425" t="str">
            <v>3F</v>
          </cell>
        </row>
        <row r="2426">
          <cell r="D2426" t="str">
            <v>2838G</v>
          </cell>
          <cell r="K2426" t="str">
            <v>STREAM</v>
          </cell>
          <cell r="L2426" t="str">
            <v>3F</v>
          </cell>
        </row>
        <row r="2427">
          <cell r="D2427" t="str">
            <v>2970</v>
          </cell>
          <cell r="K2427" t="str">
            <v>LAKE</v>
          </cell>
          <cell r="L2427" t="str">
            <v>3F</v>
          </cell>
        </row>
        <row r="2428">
          <cell r="D2428" t="str">
            <v>2838F</v>
          </cell>
          <cell r="K2428" t="str">
            <v>LAKE</v>
          </cell>
          <cell r="L2428" t="str">
            <v>3F</v>
          </cell>
        </row>
        <row r="2429">
          <cell r="D2429" t="str">
            <v>2838F1</v>
          </cell>
          <cell r="K2429" t="str">
            <v>LAKE</v>
          </cell>
          <cell r="L2429" t="str">
            <v>3F</v>
          </cell>
        </row>
        <row r="2430">
          <cell r="D2430" t="str">
            <v>2831B</v>
          </cell>
          <cell r="K2430" t="str">
            <v>LAKE</v>
          </cell>
          <cell r="L2430" t="str">
            <v>3F</v>
          </cell>
        </row>
        <row r="2431">
          <cell r="D2431" t="str">
            <v>2882A</v>
          </cell>
          <cell r="K2431" t="str">
            <v>LAKE</v>
          </cell>
          <cell r="L2431" t="str">
            <v>3F</v>
          </cell>
        </row>
        <row r="2432">
          <cell r="D2432" t="str">
            <v>1391</v>
          </cell>
          <cell r="K2432" t="str">
            <v>LAKE</v>
          </cell>
          <cell r="L2432" t="str">
            <v>3F</v>
          </cell>
        </row>
        <row r="2433">
          <cell r="D2433" t="str">
            <v>1069</v>
          </cell>
          <cell r="K2433" t="str">
            <v>STREAM</v>
          </cell>
          <cell r="L2433" t="str">
            <v>3F</v>
          </cell>
        </row>
        <row r="2434">
          <cell r="D2434" t="str">
            <v>1329O</v>
          </cell>
          <cell r="K2434" t="str">
            <v>LAKE</v>
          </cell>
          <cell r="L2434" t="str">
            <v>3F</v>
          </cell>
        </row>
        <row r="2435">
          <cell r="D2435" t="str">
            <v>2887A</v>
          </cell>
          <cell r="K2435" t="str">
            <v>LAKE</v>
          </cell>
          <cell r="L2435" t="str">
            <v>3F</v>
          </cell>
        </row>
        <row r="2436">
          <cell r="D2436" t="str">
            <v>2888A</v>
          </cell>
          <cell r="K2436" t="str">
            <v>LAKE</v>
          </cell>
          <cell r="L2436" t="str">
            <v>3F</v>
          </cell>
        </row>
        <row r="2437">
          <cell r="D2437" t="str">
            <v>1392B</v>
          </cell>
          <cell r="K2437" t="str">
            <v>LAKE</v>
          </cell>
          <cell r="L2437" t="str">
            <v>3F</v>
          </cell>
        </row>
        <row r="2438">
          <cell r="D2438" t="str">
            <v>1329P</v>
          </cell>
          <cell r="K2438" t="str">
            <v>LAKE</v>
          </cell>
          <cell r="L2438" t="str">
            <v>3F</v>
          </cell>
        </row>
        <row r="2439">
          <cell r="D2439" t="str">
            <v>1329G</v>
          </cell>
          <cell r="K2439" t="str">
            <v>STREAM</v>
          </cell>
          <cell r="L2439" t="str">
            <v>3F</v>
          </cell>
        </row>
        <row r="2440">
          <cell r="D2440" t="str">
            <v>1398</v>
          </cell>
          <cell r="K2440" t="str">
            <v>STREAM</v>
          </cell>
          <cell r="L2440" t="str">
            <v>3F</v>
          </cell>
        </row>
        <row r="2441">
          <cell r="D2441" t="str">
            <v>1617</v>
          </cell>
          <cell r="K2441" t="str">
            <v>STREAM</v>
          </cell>
          <cell r="L2441" t="str">
            <v>3F</v>
          </cell>
        </row>
        <row r="2442">
          <cell r="D2442" t="str">
            <v>2092F2</v>
          </cell>
          <cell r="K2442" t="str">
            <v>ESTUARY</v>
          </cell>
          <cell r="L2442" t="str">
            <v>3M</v>
          </cell>
        </row>
        <row r="2443">
          <cell r="D2443" t="str">
            <v>582E</v>
          </cell>
          <cell r="K2443" t="str">
            <v>LAKE</v>
          </cell>
          <cell r="L2443" t="str">
            <v>3F</v>
          </cell>
        </row>
        <row r="2444">
          <cell r="D2444" t="str">
            <v>1619</v>
          </cell>
          <cell r="K2444" t="str">
            <v>STREAM</v>
          </cell>
          <cell r="L2444" t="str">
            <v>3F</v>
          </cell>
        </row>
        <row r="2445">
          <cell r="D2445" t="str">
            <v>1532C</v>
          </cell>
          <cell r="K2445" t="str">
            <v>LAKE</v>
          </cell>
          <cell r="L2445" t="str">
            <v>3F</v>
          </cell>
        </row>
        <row r="2446">
          <cell r="D2446" t="str">
            <v>1621B</v>
          </cell>
          <cell r="K2446" t="str">
            <v>STREAM</v>
          </cell>
          <cell r="L2446" t="str">
            <v>3F</v>
          </cell>
        </row>
        <row r="2447">
          <cell r="D2447" t="str">
            <v>1550B</v>
          </cell>
          <cell r="K2447" t="str">
            <v>LAKE</v>
          </cell>
          <cell r="L2447" t="str">
            <v>3F</v>
          </cell>
        </row>
        <row r="2448">
          <cell r="D2448" t="str">
            <v>1622B</v>
          </cell>
          <cell r="K2448" t="str">
            <v>STREAM</v>
          </cell>
          <cell r="L2448" t="str">
            <v>3F</v>
          </cell>
        </row>
        <row r="2449">
          <cell r="D2449" t="str">
            <v>484A</v>
          </cell>
          <cell r="K2449" t="str">
            <v>LAKE</v>
          </cell>
          <cell r="L2449" t="str">
            <v>3F</v>
          </cell>
        </row>
        <row r="2450">
          <cell r="D2450" t="str">
            <v>496</v>
          </cell>
          <cell r="K2450" t="str">
            <v>STREAM</v>
          </cell>
          <cell r="L2450" t="str">
            <v>3F</v>
          </cell>
        </row>
        <row r="2451">
          <cell r="D2451" t="str">
            <v>503</v>
          </cell>
          <cell r="K2451" t="str">
            <v>STREAM</v>
          </cell>
          <cell r="L2451" t="str">
            <v>3F</v>
          </cell>
        </row>
        <row r="2452">
          <cell r="D2452" t="str">
            <v>504</v>
          </cell>
          <cell r="K2452" t="str">
            <v>STREAM</v>
          </cell>
          <cell r="L2452" t="str">
            <v>3F</v>
          </cell>
        </row>
        <row r="2453">
          <cell r="D2453" t="str">
            <v>547</v>
          </cell>
          <cell r="K2453" t="str">
            <v>STREAM</v>
          </cell>
          <cell r="L2453" t="str">
            <v>3F</v>
          </cell>
        </row>
        <row r="2454">
          <cell r="D2454" t="str">
            <v>551</v>
          </cell>
          <cell r="K2454" t="str">
            <v>STREAM</v>
          </cell>
          <cell r="L2454" t="str">
            <v>3F</v>
          </cell>
        </row>
        <row r="2455">
          <cell r="D2455" t="str">
            <v>552</v>
          </cell>
          <cell r="K2455" t="str">
            <v>STREAM</v>
          </cell>
          <cell r="L2455" t="str">
            <v>3F</v>
          </cell>
        </row>
        <row r="2456">
          <cell r="D2456" t="str">
            <v>554</v>
          </cell>
          <cell r="K2456" t="str">
            <v>STREAM</v>
          </cell>
          <cell r="L2456" t="str">
            <v>3F</v>
          </cell>
        </row>
        <row r="2457">
          <cell r="D2457" t="str">
            <v>603</v>
          </cell>
          <cell r="K2457" t="str">
            <v>STREAM</v>
          </cell>
          <cell r="L2457" t="str">
            <v>3F</v>
          </cell>
        </row>
        <row r="2458">
          <cell r="D2458" t="str">
            <v>562</v>
          </cell>
          <cell r="K2458" t="str">
            <v>STREAM</v>
          </cell>
          <cell r="L2458" t="str">
            <v>3F</v>
          </cell>
        </row>
        <row r="2459">
          <cell r="D2459" t="str">
            <v>1129</v>
          </cell>
          <cell r="K2459" t="str">
            <v>STREAM</v>
          </cell>
          <cell r="L2459" t="str">
            <v>3F</v>
          </cell>
        </row>
        <row r="2460">
          <cell r="D2460" t="str">
            <v>1132</v>
          </cell>
          <cell r="K2460" t="str">
            <v>STREAM</v>
          </cell>
          <cell r="L2460" t="str">
            <v>3F</v>
          </cell>
        </row>
        <row r="2461">
          <cell r="D2461" t="str">
            <v>2370</v>
          </cell>
          <cell r="K2461" t="str">
            <v>STREAM</v>
          </cell>
          <cell r="L2461" t="str">
            <v>3F</v>
          </cell>
        </row>
        <row r="2462">
          <cell r="D2462" t="str">
            <v>2213G</v>
          </cell>
          <cell r="K2462" t="str">
            <v>LAKE</v>
          </cell>
          <cell r="L2462" t="str">
            <v>3F</v>
          </cell>
        </row>
        <row r="2463">
          <cell r="D2463" t="str">
            <v>3002N</v>
          </cell>
          <cell r="K2463" t="str">
            <v>LAKE</v>
          </cell>
          <cell r="L2463" t="str">
            <v>3F</v>
          </cell>
        </row>
        <row r="2464">
          <cell r="D2464" t="str">
            <v>3004G</v>
          </cell>
          <cell r="K2464" t="str">
            <v>LAKE</v>
          </cell>
          <cell r="L2464" t="str">
            <v>3F</v>
          </cell>
        </row>
        <row r="2465">
          <cell r="D2465" t="str">
            <v>2839C</v>
          </cell>
          <cell r="K2465" t="str">
            <v>LAKE</v>
          </cell>
          <cell r="L2465" t="str">
            <v>3F</v>
          </cell>
        </row>
        <row r="2466">
          <cell r="D2466" t="str">
            <v>3002I</v>
          </cell>
          <cell r="K2466" t="str">
            <v>LAKE</v>
          </cell>
          <cell r="L2466" t="str">
            <v>3F</v>
          </cell>
        </row>
        <row r="2467">
          <cell r="D2467" t="str">
            <v>2839N</v>
          </cell>
          <cell r="K2467" t="str">
            <v>LAKE</v>
          </cell>
          <cell r="L2467" t="str">
            <v>3F</v>
          </cell>
        </row>
        <row r="2468">
          <cell r="D2468" t="str">
            <v>1382E</v>
          </cell>
          <cell r="K2468" t="str">
            <v>LAKE</v>
          </cell>
          <cell r="L2468" t="str">
            <v>3F</v>
          </cell>
        </row>
        <row r="2469">
          <cell r="D2469" t="str">
            <v>1329W</v>
          </cell>
          <cell r="K2469" t="str">
            <v>LAKE</v>
          </cell>
          <cell r="L2469" t="str">
            <v>3F</v>
          </cell>
        </row>
        <row r="2470">
          <cell r="D2470" t="str">
            <v>2703</v>
          </cell>
          <cell r="K2470" t="str">
            <v>STREAM</v>
          </cell>
          <cell r="L2470" t="str">
            <v>3F</v>
          </cell>
        </row>
        <row r="2471">
          <cell r="D2471" t="str">
            <v>2575B</v>
          </cell>
          <cell r="K2471" t="str">
            <v>LAKE</v>
          </cell>
          <cell r="L2471" t="str">
            <v>3F</v>
          </cell>
        </row>
        <row r="2472">
          <cell r="D2472" t="str">
            <v>2699A</v>
          </cell>
          <cell r="K2472" t="str">
            <v>LAKE</v>
          </cell>
          <cell r="L2472" t="str">
            <v>3F</v>
          </cell>
        </row>
        <row r="2473">
          <cell r="D2473" t="str">
            <v>3649A</v>
          </cell>
          <cell r="K2473" t="str">
            <v>LAKE</v>
          </cell>
          <cell r="L2473" t="str">
            <v>3F</v>
          </cell>
        </row>
        <row r="2474">
          <cell r="D2474" t="str">
            <v>574</v>
          </cell>
          <cell r="K2474" t="str">
            <v>STREAM</v>
          </cell>
          <cell r="L2474" t="str">
            <v>3F</v>
          </cell>
        </row>
        <row r="2475">
          <cell r="D2475" t="str">
            <v>591</v>
          </cell>
          <cell r="K2475" t="str">
            <v>STREAM</v>
          </cell>
          <cell r="L2475" t="str">
            <v>3F</v>
          </cell>
        </row>
        <row r="2476">
          <cell r="D2476" t="str">
            <v>593</v>
          </cell>
          <cell r="K2476" t="str">
            <v>STREAM</v>
          </cell>
          <cell r="L2476" t="str">
            <v>3F</v>
          </cell>
        </row>
        <row r="2477">
          <cell r="D2477" t="str">
            <v>597</v>
          </cell>
          <cell r="K2477" t="str">
            <v>STREAM</v>
          </cell>
          <cell r="L2477" t="str">
            <v>3F</v>
          </cell>
        </row>
        <row r="2478">
          <cell r="D2478" t="str">
            <v>599</v>
          </cell>
          <cell r="K2478" t="str">
            <v>STREAM</v>
          </cell>
          <cell r="L2478" t="str">
            <v>3F</v>
          </cell>
        </row>
        <row r="2479">
          <cell r="D2479" t="str">
            <v>601</v>
          </cell>
          <cell r="K2479" t="str">
            <v>STREAM</v>
          </cell>
          <cell r="L2479" t="str">
            <v>3F</v>
          </cell>
        </row>
        <row r="2480">
          <cell r="D2480" t="str">
            <v>613</v>
          </cell>
          <cell r="K2480" t="str">
            <v>STREAM</v>
          </cell>
          <cell r="L2480" t="str">
            <v>3F</v>
          </cell>
        </row>
        <row r="2481">
          <cell r="D2481" t="str">
            <v>1879</v>
          </cell>
          <cell r="K2481" t="str">
            <v>STREAM</v>
          </cell>
          <cell r="L2481" t="str">
            <v>3F</v>
          </cell>
        </row>
        <row r="2482">
          <cell r="D2482" t="str">
            <v>1880</v>
          </cell>
          <cell r="K2482" t="str">
            <v>STREAM</v>
          </cell>
          <cell r="L2482" t="str">
            <v>1</v>
          </cell>
        </row>
        <row r="2483">
          <cell r="D2483" t="str">
            <v>1881</v>
          </cell>
          <cell r="K2483" t="str">
            <v>STREAM</v>
          </cell>
          <cell r="L2483" t="str">
            <v>1</v>
          </cell>
        </row>
        <row r="2484">
          <cell r="D2484" t="str">
            <v>1882</v>
          </cell>
          <cell r="K2484" t="str">
            <v>STREAM</v>
          </cell>
          <cell r="L2484" t="str">
            <v>3F</v>
          </cell>
        </row>
        <row r="2485">
          <cell r="D2485" t="str">
            <v>617</v>
          </cell>
          <cell r="K2485" t="str">
            <v>STREAM</v>
          </cell>
          <cell r="L2485" t="str">
            <v>3F</v>
          </cell>
        </row>
        <row r="2486">
          <cell r="D2486" t="str">
            <v>625</v>
          </cell>
          <cell r="K2486" t="str">
            <v>STREAM</v>
          </cell>
          <cell r="L2486" t="str">
            <v>3F</v>
          </cell>
        </row>
        <row r="2487">
          <cell r="D2487" t="str">
            <v>626</v>
          </cell>
          <cell r="K2487" t="str">
            <v>STREAM</v>
          </cell>
          <cell r="L2487" t="str">
            <v>3F</v>
          </cell>
        </row>
        <row r="2488">
          <cell r="D2488" t="str">
            <v>629</v>
          </cell>
          <cell r="K2488" t="str">
            <v>STREAM</v>
          </cell>
          <cell r="L2488" t="str">
            <v>3F</v>
          </cell>
        </row>
        <row r="2489">
          <cell r="D2489" t="str">
            <v>627</v>
          </cell>
          <cell r="K2489" t="str">
            <v>STREAM</v>
          </cell>
          <cell r="L2489" t="str">
            <v>3F</v>
          </cell>
        </row>
        <row r="2490">
          <cell r="D2490" t="str">
            <v>680</v>
          </cell>
          <cell r="K2490" t="str">
            <v>STREAM</v>
          </cell>
          <cell r="L2490" t="str">
            <v>3F</v>
          </cell>
        </row>
        <row r="2491">
          <cell r="D2491" t="str">
            <v>690</v>
          </cell>
          <cell r="K2491" t="str">
            <v>STREAM</v>
          </cell>
          <cell r="L2491" t="str">
            <v>3F</v>
          </cell>
        </row>
        <row r="2492">
          <cell r="D2492" t="str">
            <v>2176</v>
          </cell>
          <cell r="K2492" t="str">
            <v>ESTUARY</v>
          </cell>
          <cell r="L2492" t="str">
            <v>3M</v>
          </cell>
        </row>
        <row r="2493">
          <cell r="D2493" t="str">
            <v>691</v>
          </cell>
          <cell r="K2493" t="str">
            <v>STREAM</v>
          </cell>
          <cell r="L2493" t="str">
            <v>3F</v>
          </cell>
        </row>
        <row r="2494">
          <cell r="D2494" t="str">
            <v>693</v>
          </cell>
          <cell r="K2494" t="str">
            <v>STREAM</v>
          </cell>
          <cell r="L2494" t="str">
            <v>3F</v>
          </cell>
        </row>
        <row r="2495">
          <cell r="D2495" t="str">
            <v>695</v>
          </cell>
          <cell r="K2495" t="str">
            <v>STREAM</v>
          </cell>
          <cell r="L2495" t="str">
            <v>3F</v>
          </cell>
        </row>
        <row r="2496">
          <cell r="D2496" t="str">
            <v>1307</v>
          </cell>
          <cell r="K2496" t="str">
            <v>STREAM</v>
          </cell>
          <cell r="L2496" t="str">
            <v>3F</v>
          </cell>
        </row>
        <row r="2497">
          <cell r="D2497" t="str">
            <v>699</v>
          </cell>
          <cell r="K2497" t="str">
            <v>STREAM</v>
          </cell>
          <cell r="L2497" t="str">
            <v>3F</v>
          </cell>
        </row>
        <row r="2498">
          <cell r="D2498" t="str">
            <v>713</v>
          </cell>
          <cell r="K2498" t="str">
            <v>STREAM</v>
          </cell>
          <cell r="L2498" t="str">
            <v>3F</v>
          </cell>
        </row>
        <row r="2499">
          <cell r="D2499" t="str">
            <v>2179</v>
          </cell>
          <cell r="K2499" t="str">
            <v>ESTUARY</v>
          </cell>
          <cell r="L2499" t="str">
            <v>3M</v>
          </cell>
        </row>
        <row r="2500">
          <cell r="D2500" t="str">
            <v>714</v>
          </cell>
          <cell r="K2500" t="str">
            <v>STREAM</v>
          </cell>
          <cell r="L2500" t="str">
            <v>3F</v>
          </cell>
        </row>
        <row r="2501">
          <cell r="D2501" t="str">
            <v>804</v>
          </cell>
          <cell r="K2501" t="str">
            <v>STREAM</v>
          </cell>
          <cell r="L2501" t="str">
            <v>3F</v>
          </cell>
        </row>
        <row r="2502">
          <cell r="D2502" t="str">
            <v>3543</v>
          </cell>
          <cell r="K2502" t="str">
            <v>STREAM</v>
          </cell>
          <cell r="L2502" t="str">
            <v>3F</v>
          </cell>
        </row>
        <row r="2503">
          <cell r="D2503" t="str">
            <v>2418</v>
          </cell>
          <cell r="K2503" t="str">
            <v>STREAM</v>
          </cell>
          <cell r="L2503" t="str">
            <v>3F</v>
          </cell>
        </row>
        <row r="2504">
          <cell r="D2504" t="str">
            <v>1189</v>
          </cell>
          <cell r="K2504" t="str">
            <v>STREAM</v>
          </cell>
          <cell r="L2504" t="str">
            <v>3F</v>
          </cell>
        </row>
        <row r="2505">
          <cell r="D2505" t="str">
            <v>3639</v>
          </cell>
          <cell r="K2505" t="str">
            <v>STREAM</v>
          </cell>
          <cell r="L2505" t="str">
            <v>3F</v>
          </cell>
        </row>
        <row r="2506">
          <cell r="D2506" t="str">
            <v>3638</v>
          </cell>
          <cell r="K2506" t="str">
            <v>STREAM</v>
          </cell>
          <cell r="L2506" t="str">
            <v>3F</v>
          </cell>
        </row>
        <row r="2507">
          <cell r="D2507" t="str">
            <v>2516</v>
          </cell>
          <cell r="K2507" t="str">
            <v>STREAM</v>
          </cell>
          <cell r="L2507" t="str">
            <v>3F</v>
          </cell>
        </row>
        <row r="2508">
          <cell r="D2508" t="str">
            <v>2517</v>
          </cell>
          <cell r="K2508" t="str">
            <v>STREAM</v>
          </cell>
          <cell r="L2508" t="str">
            <v>3F</v>
          </cell>
        </row>
        <row r="2509">
          <cell r="D2509" t="str">
            <v>3641</v>
          </cell>
          <cell r="K2509" t="str">
            <v>STREAM</v>
          </cell>
          <cell r="L2509" t="str">
            <v>3F</v>
          </cell>
        </row>
        <row r="2510">
          <cell r="D2510" t="str">
            <v>3642</v>
          </cell>
          <cell r="K2510" t="str">
            <v>STREAM</v>
          </cell>
          <cell r="L2510" t="str">
            <v>3F</v>
          </cell>
        </row>
        <row r="2511">
          <cell r="D2511" t="str">
            <v>3643</v>
          </cell>
          <cell r="K2511" t="str">
            <v>STREAM</v>
          </cell>
          <cell r="L2511" t="str">
            <v>3F</v>
          </cell>
        </row>
        <row r="2512">
          <cell r="D2512" t="str">
            <v>2518</v>
          </cell>
          <cell r="K2512" t="str">
            <v>STREAM</v>
          </cell>
          <cell r="L2512" t="str">
            <v>3F</v>
          </cell>
        </row>
        <row r="2513">
          <cell r="D2513" t="str">
            <v>2520</v>
          </cell>
          <cell r="K2513" t="str">
            <v>STREAM</v>
          </cell>
          <cell r="L2513" t="str">
            <v>3F</v>
          </cell>
        </row>
        <row r="2514">
          <cell r="D2514" t="str">
            <v>2607</v>
          </cell>
          <cell r="K2514" t="str">
            <v>STREAM</v>
          </cell>
          <cell r="L2514" t="str">
            <v>3F</v>
          </cell>
        </row>
        <row r="2515">
          <cell r="D2515" t="str">
            <v>2608</v>
          </cell>
          <cell r="K2515" t="str">
            <v>STREAM</v>
          </cell>
          <cell r="L2515" t="str">
            <v>3F</v>
          </cell>
        </row>
        <row r="2516">
          <cell r="D2516" t="str">
            <v>2718</v>
          </cell>
          <cell r="K2516" t="str">
            <v>STREAM</v>
          </cell>
          <cell r="L2516" t="str">
            <v>3F</v>
          </cell>
        </row>
        <row r="2517">
          <cell r="D2517" t="str">
            <v>2715A</v>
          </cell>
          <cell r="K2517" t="str">
            <v>LAKE</v>
          </cell>
          <cell r="L2517" t="str">
            <v>3F</v>
          </cell>
        </row>
        <row r="2518">
          <cell r="D2518" t="str">
            <v>548B</v>
          </cell>
          <cell r="K2518" t="str">
            <v>ESTUARY</v>
          </cell>
          <cell r="L2518" t="str">
            <v>2</v>
          </cell>
        </row>
        <row r="2519">
          <cell r="D2519" t="str">
            <v>2719</v>
          </cell>
          <cell r="K2519" t="str">
            <v>STREAM</v>
          </cell>
          <cell r="L2519" t="str">
            <v>3F</v>
          </cell>
        </row>
        <row r="2520">
          <cell r="D2520" t="str">
            <v>2720</v>
          </cell>
          <cell r="K2520" t="str">
            <v>STREAM</v>
          </cell>
          <cell r="L2520" t="str">
            <v>3F</v>
          </cell>
        </row>
        <row r="2521">
          <cell r="D2521" t="str">
            <v>2600</v>
          </cell>
          <cell r="K2521" t="str">
            <v>STREAM</v>
          </cell>
          <cell r="L2521" t="str">
            <v>3F</v>
          </cell>
        </row>
        <row r="2522">
          <cell r="D2522" t="str">
            <v>2718A</v>
          </cell>
          <cell r="K2522" t="str">
            <v>STREAM</v>
          </cell>
          <cell r="L2522" t="str">
            <v>3F</v>
          </cell>
        </row>
        <row r="2523">
          <cell r="D2523" t="str">
            <v>2713E</v>
          </cell>
          <cell r="K2523" t="str">
            <v>LAKE</v>
          </cell>
          <cell r="L2523" t="str">
            <v>3F</v>
          </cell>
        </row>
        <row r="2524">
          <cell r="D2524" t="str">
            <v>880</v>
          </cell>
          <cell r="K2524" t="str">
            <v>STREAM</v>
          </cell>
          <cell r="L2524" t="str">
            <v>3F</v>
          </cell>
        </row>
        <row r="2525">
          <cell r="D2525" t="str">
            <v>882</v>
          </cell>
          <cell r="K2525" t="str">
            <v>STREAM</v>
          </cell>
          <cell r="L2525" t="str">
            <v>3F</v>
          </cell>
        </row>
        <row r="2526">
          <cell r="D2526" t="str">
            <v>884</v>
          </cell>
          <cell r="K2526" t="str">
            <v>STREAM</v>
          </cell>
          <cell r="L2526" t="str">
            <v>3F</v>
          </cell>
        </row>
        <row r="2527">
          <cell r="D2527" t="str">
            <v>743</v>
          </cell>
          <cell r="K2527" t="str">
            <v>STREAM</v>
          </cell>
          <cell r="L2527" t="str">
            <v>3F</v>
          </cell>
        </row>
        <row r="2528">
          <cell r="D2528" t="str">
            <v>744</v>
          </cell>
          <cell r="K2528" t="str">
            <v>STREAM</v>
          </cell>
          <cell r="L2528" t="str">
            <v>3F</v>
          </cell>
        </row>
        <row r="2529">
          <cell r="D2529" t="str">
            <v>2183A</v>
          </cell>
          <cell r="K2529" t="str">
            <v>STREAM</v>
          </cell>
          <cell r="L2529" t="str">
            <v>3F</v>
          </cell>
        </row>
        <row r="2530">
          <cell r="D2530" t="str">
            <v>728</v>
          </cell>
          <cell r="K2530" t="str">
            <v>STREAM</v>
          </cell>
          <cell r="L2530" t="str">
            <v>3F</v>
          </cell>
        </row>
        <row r="2531">
          <cell r="D2531" t="str">
            <v>729</v>
          </cell>
          <cell r="K2531" t="str">
            <v>STREAM</v>
          </cell>
          <cell r="L2531" t="str">
            <v>3F</v>
          </cell>
        </row>
        <row r="2532">
          <cell r="D2532" t="str">
            <v>877</v>
          </cell>
          <cell r="K2532" t="str">
            <v>STREAM</v>
          </cell>
          <cell r="L2532" t="str">
            <v>3F</v>
          </cell>
        </row>
        <row r="2533">
          <cell r="D2533" t="str">
            <v>2218</v>
          </cell>
          <cell r="K2533" t="str">
            <v>STREAM</v>
          </cell>
          <cell r="L2533" t="str">
            <v>3F</v>
          </cell>
        </row>
        <row r="2534">
          <cell r="D2534" t="str">
            <v>878B</v>
          </cell>
          <cell r="K2534" t="str">
            <v>STREAM</v>
          </cell>
          <cell r="L2534" t="str">
            <v>3F</v>
          </cell>
        </row>
        <row r="2535">
          <cell r="D2535" t="str">
            <v>879</v>
          </cell>
          <cell r="K2535" t="str">
            <v>STREAM</v>
          </cell>
          <cell r="L2535" t="str">
            <v>3F</v>
          </cell>
        </row>
        <row r="2536">
          <cell r="D2536" t="str">
            <v>749</v>
          </cell>
          <cell r="K2536" t="str">
            <v>STREAM</v>
          </cell>
          <cell r="L2536" t="str">
            <v>3F</v>
          </cell>
        </row>
        <row r="2537">
          <cell r="D2537" t="str">
            <v>750</v>
          </cell>
          <cell r="K2537" t="str">
            <v>STREAM</v>
          </cell>
          <cell r="L2537" t="str">
            <v>3F</v>
          </cell>
        </row>
        <row r="2538">
          <cell r="D2538" t="str">
            <v>718B</v>
          </cell>
          <cell r="K2538" t="str">
            <v>LAKE</v>
          </cell>
          <cell r="L2538" t="str">
            <v>3F</v>
          </cell>
        </row>
        <row r="2539">
          <cell r="D2539" t="str">
            <v>2188</v>
          </cell>
          <cell r="K2539" t="str">
            <v>ESTUARY</v>
          </cell>
          <cell r="L2539" t="str">
            <v>3M</v>
          </cell>
        </row>
        <row r="2540">
          <cell r="D2540" t="str">
            <v>752</v>
          </cell>
          <cell r="K2540" t="str">
            <v>STREAM</v>
          </cell>
          <cell r="L2540" t="str">
            <v>3F</v>
          </cell>
        </row>
        <row r="2541">
          <cell r="D2541" t="str">
            <v>2189A</v>
          </cell>
          <cell r="K2541" t="str">
            <v>STREAM</v>
          </cell>
          <cell r="L2541" t="str">
            <v>3F</v>
          </cell>
        </row>
        <row r="2542">
          <cell r="D2542" t="str">
            <v>1078</v>
          </cell>
          <cell r="K2542" t="str">
            <v>STREAM</v>
          </cell>
          <cell r="L2542" t="str">
            <v>3F</v>
          </cell>
        </row>
        <row r="2543">
          <cell r="D2543" t="str">
            <v>2324</v>
          </cell>
          <cell r="K2543" t="str">
            <v>STREAM</v>
          </cell>
          <cell r="L2543" t="str">
            <v>3F</v>
          </cell>
        </row>
        <row r="2544">
          <cell r="D2544" t="str">
            <v>3482</v>
          </cell>
          <cell r="K2544" t="str">
            <v>STREAM</v>
          </cell>
          <cell r="L2544" t="str">
            <v>3F</v>
          </cell>
        </row>
        <row r="2545">
          <cell r="D2545" t="str">
            <v>1206</v>
          </cell>
          <cell r="K2545" t="str">
            <v>STREAM</v>
          </cell>
          <cell r="L2545" t="str">
            <v>3F</v>
          </cell>
        </row>
        <row r="2546">
          <cell r="D2546" t="str">
            <v>3506A</v>
          </cell>
          <cell r="K2546" t="str">
            <v>STREAM</v>
          </cell>
          <cell r="L2546" t="str">
            <v>3F</v>
          </cell>
        </row>
        <row r="2547">
          <cell r="D2547" t="str">
            <v>3552</v>
          </cell>
          <cell r="K2547" t="str">
            <v>STREAM</v>
          </cell>
          <cell r="L2547" t="str">
            <v>3F</v>
          </cell>
        </row>
        <row r="2548">
          <cell r="D2548" t="str">
            <v>1208</v>
          </cell>
          <cell r="K2548" t="str">
            <v>STREAM</v>
          </cell>
          <cell r="L2548" t="str">
            <v>3F</v>
          </cell>
        </row>
        <row r="2549">
          <cell r="D2549" t="str">
            <v>2433</v>
          </cell>
          <cell r="K2549" t="str">
            <v>STREAM</v>
          </cell>
          <cell r="L2549" t="str">
            <v>3F</v>
          </cell>
        </row>
        <row r="2550">
          <cell r="D2550" t="str">
            <v>2434</v>
          </cell>
          <cell r="K2550" t="str">
            <v>STREAM</v>
          </cell>
          <cell r="L2550" t="str">
            <v>3F</v>
          </cell>
        </row>
        <row r="2551">
          <cell r="D2551" t="str">
            <v>1102</v>
          </cell>
          <cell r="K2551" t="str">
            <v>STREAM</v>
          </cell>
          <cell r="L2551" t="str">
            <v>3F</v>
          </cell>
        </row>
        <row r="2552">
          <cell r="D2552" t="str">
            <v>2346</v>
          </cell>
          <cell r="K2552" t="str">
            <v>STREAM</v>
          </cell>
          <cell r="L2552" t="str">
            <v>3F</v>
          </cell>
        </row>
        <row r="2553">
          <cell r="D2553" t="str">
            <v>3492</v>
          </cell>
          <cell r="K2553" t="str">
            <v>STREAM</v>
          </cell>
          <cell r="L2553" t="str">
            <v>3F</v>
          </cell>
        </row>
        <row r="2554">
          <cell r="D2554" t="str">
            <v>3493</v>
          </cell>
          <cell r="K2554" t="str">
            <v>LAKE</v>
          </cell>
          <cell r="L2554" t="str">
            <v>3F</v>
          </cell>
        </row>
        <row r="2555">
          <cell r="D2555" t="str">
            <v>2509I</v>
          </cell>
          <cell r="K2555" t="str">
            <v>LAKE</v>
          </cell>
          <cell r="L2555" t="str">
            <v>3F</v>
          </cell>
        </row>
        <row r="2556">
          <cell r="D2556" t="str">
            <v>2821</v>
          </cell>
          <cell r="K2556" t="str">
            <v>STREAM</v>
          </cell>
          <cell r="L2556" t="str">
            <v>3F</v>
          </cell>
        </row>
        <row r="2557">
          <cell r="D2557" t="str">
            <v>1345E</v>
          </cell>
          <cell r="K2557" t="str">
            <v>LAKE</v>
          </cell>
          <cell r="L2557" t="str">
            <v>3F</v>
          </cell>
        </row>
        <row r="2558">
          <cell r="D2558" t="str">
            <v>1340M</v>
          </cell>
          <cell r="K2558" t="str">
            <v>LAKE</v>
          </cell>
          <cell r="L2558" t="str">
            <v>3F</v>
          </cell>
        </row>
        <row r="2559">
          <cell r="D2559" t="str">
            <v>2817C</v>
          </cell>
          <cell r="K2559" t="str">
            <v>STREAM</v>
          </cell>
          <cell r="L2559" t="str">
            <v>3F</v>
          </cell>
        </row>
        <row r="2560">
          <cell r="D2560" t="str">
            <v>2790B</v>
          </cell>
          <cell r="K2560" t="str">
            <v>LAKE</v>
          </cell>
          <cell r="L2560" t="str">
            <v>3F</v>
          </cell>
        </row>
        <row r="2561">
          <cell r="D2561" t="str">
            <v>1351</v>
          </cell>
          <cell r="K2561" t="str">
            <v>STREAM</v>
          </cell>
          <cell r="L2561" t="str">
            <v>3F</v>
          </cell>
        </row>
        <row r="2562">
          <cell r="D2562" t="str">
            <v>2824</v>
          </cell>
          <cell r="K2562" t="str">
            <v>STREAM</v>
          </cell>
          <cell r="L2562" t="str">
            <v>3F</v>
          </cell>
        </row>
        <row r="2563">
          <cell r="D2563" t="str">
            <v>2825</v>
          </cell>
          <cell r="K2563" t="str">
            <v>STREAM</v>
          </cell>
          <cell r="L2563" t="str">
            <v>3F</v>
          </cell>
        </row>
        <row r="2564">
          <cell r="D2564" t="str">
            <v>1342B</v>
          </cell>
          <cell r="K2564" t="str">
            <v>LAKE</v>
          </cell>
          <cell r="L2564" t="str">
            <v>3F</v>
          </cell>
        </row>
        <row r="2565">
          <cell r="D2565" t="str">
            <v>3169J</v>
          </cell>
          <cell r="K2565" t="str">
            <v>LAKE</v>
          </cell>
          <cell r="L2565" t="str">
            <v>3F</v>
          </cell>
        </row>
        <row r="2566">
          <cell r="D2566" t="str">
            <v>2881</v>
          </cell>
          <cell r="K2566" t="str">
            <v>STREAM</v>
          </cell>
          <cell r="L2566" t="str">
            <v>3F</v>
          </cell>
        </row>
        <row r="2567">
          <cell r="D2567" t="str">
            <v>2056E</v>
          </cell>
          <cell r="K2567" t="str">
            <v>ESTUARY</v>
          </cell>
          <cell r="L2567" t="str">
            <v>3M</v>
          </cell>
        </row>
        <row r="2568">
          <cell r="D2568" t="str">
            <v>2046</v>
          </cell>
          <cell r="K2568" t="str">
            <v>ESTUARY</v>
          </cell>
          <cell r="L2568" t="str">
            <v>3M</v>
          </cell>
        </row>
        <row r="2569">
          <cell r="D2569" t="str">
            <v>929A</v>
          </cell>
          <cell r="K2569" t="str">
            <v>STREAM</v>
          </cell>
          <cell r="L2569" t="str">
            <v>3F</v>
          </cell>
        </row>
        <row r="2570">
          <cell r="D2570" t="str">
            <v>940</v>
          </cell>
          <cell r="K2570" t="str">
            <v>STREAM</v>
          </cell>
          <cell r="L2570" t="str">
            <v>3F</v>
          </cell>
        </row>
        <row r="2571">
          <cell r="D2571" t="str">
            <v>3480</v>
          </cell>
          <cell r="K2571" t="str">
            <v>STREAM</v>
          </cell>
          <cell r="L2571" t="str">
            <v>3F</v>
          </cell>
        </row>
        <row r="2572">
          <cell r="D2572" t="str">
            <v>8024</v>
          </cell>
          <cell r="K2572" t="str">
            <v>COASTAL</v>
          </cell>
          <cell r="L2572" t="str">
            <v>2</v>
          </cell>
        </row>
        <row r="2573">
          <cell r="D2573" t="str">
            <v>2326A</v>
          </cell>
          <cell r="K2573" t="str">
            <v>STREAM</v>
          </cell>
          <cell r="L2573" t="str">
            <v>3F</v>
          </cell>
        </row>
        <row r="2574">
          <cell r="D2574" t="str">
            <v>2010A</v>
          </cell>
          <cell r="K2574" t="str">
            <v>STREAM</v>
          </cell>
          <cell r="L2574" t="str">
            <v>3F</v>
          </cell>
        </row>
        <row r="2575">
          <cell r="D2575" t="str">
            <v>1329E</v>
          </cell>
          <cell r="K2575" t="str">
            <v>STREAM</v>
          </cell>
          <cell r="L2575" t="str">
            <v>3F</v>
          </cell>
        </row>
        <row r="2576">
          <cell r="D2576" t="str">
            <v>2975D</v>
          </cell>
          <cell r="K2576" t="str">
            <v>LAKE</v>
          </cell>
          <cell r="L2576" t="str">
            <v>3F</v>
          </cell>
        </row>
        <row r="2577">
          <cell r="D2577" t="str">
            <v>2834B</v>
          </cell>
          <cell r="K2577" t="str">
            <v>STREAM</v>
          </cell>
          <cell r="L2577" t="str">
            <v>3F</v>
          </cell>
        </row>
        <row r="2578">
          <cell r="D2578" t="str">
            <v>2834C</v>
          </cell>
          <cell r="K2578" t="str">
            <v>LAKE</v>
          </cell>
          <cell r="L2578" t="str">
            <v>3F</v>
          </cell>
        </row>
        <row r="2579">
          <cell r="D2579" t="str">
            <v>1357</v>
          </cell>
          <cell r="K2579" t="str">
            <v>STREAM</v>
          </cell>
          <cell r="L2579" t="str">
            <v>3F</v>
          </cell>
        </row>
        <row r="2580">
          <cell r="D2580" t="str">
            <v>1340R</v>
          </cell>
          <cell r="K2580" t="str">
            <v>LAKE</v>
          </cell>
          <cell r="L2580" t="str">
            <v>3F</v>
          </cell>
        </row>
        <row r="2581">
          <cell r="D2581" t="str">
            <v>1358</v>
          </cell>
          <cell r="K2581" t="str">
            <v>STREAM</v>
          </cell>
          <cell r="L2581" t="str">
            <v>3F</v>
          </cell>
        </row>
        <row r="2582">
          <cell r="D2582" t="str">
            <v>2956</v>
          </cell>
          <cell r="K2582" t="str">
            <v>STREAM</v>
          </cell>
          <cell r="L2582" t="str">
            <v>3F</v>
          </cell>
        </row>
        <row r="2583">
          <cell r="D2583" t="str">
            <v>2839F</v>
          </cell>
          <cell r="K2583" t="str">
            <v>LAKE</v>
          </cell>
          <cell r="L2583" t="str">
            <v>3F</v>
          </cell>
        </row>
        <row r="2584">
          <cell r="D2584" t="str">
            <v>1262</v>
          </cell>
          <cell r="K2584" t="str">
            <v>STREAM</v>
          </cell>
          <cell r="L2584" t="str">
            <v>3F</v>
          </cell>
        </row>
        <row r="2585">
          <cell r="D2585" t="str">
            <v>719</v>
          </cell>
          <cell r="K2585" t="str">
            <v>STREAM</v>
          </cell>
          <cell r="L2585" t="str">
            <v>3F</v>
          </cell>
        </row>
        <row r="2586">
          <cell r="D2586" t="str">
            <v>358</v>
          </cell>
          <cell r="K2586" t="str">
            <v>STREAM</v>
          </cell>
          <cell r="L2586" t="str">
            <v>3F</v>
          </cell>
        </row>
        <row r="2587">
          <cell r="D2587" t="str">
            <v>526</v>
          </cell>
          <cell r="K2587" t="str">
            <v>STREAM</v>
          </cell>
          <cell r="L2587" t="str">
            <v>3F</v>
          </cell>
        </row>
        <row r="2588">
          <cell r="D2588" t="str">
            <v>529</v>
          </cell>
          <cell r="K2588" t="str">
            <v>STREAM</v>
          </cell>
          <cell r="L2588" t="str">
            <v>3F</v>
          </cell>
        </row>
        <row r="2589">
          <cell r="D2589" t="str">
            <v>1172</v>
          </cell>
          <cell r="K2589" t="str">
            <v>ESTUARY</v>
          </cell>
          <cell r="L2589" t="str">
            <v>3M</v>
          </cell>
        </row>
        <row r="2590">
          <cell r="D2590" t="str">
            <v>1122</v>
          </cell>
          <cell r="K2590" t="str">
            <v>STREAM</v>
          </cell>
          <cell r="L2590" t="str">
            <v>3F</v>
          </cell>
        </row>
        <row r="2591">
          <cell r="D2591" t="str">
            <v>3281</v>
          </cell>
          <cell r="K2591" t="str">
            <v>STREAM</v>
          </cell>
          <cell r="L2591" t="str">
            <v>3F</v>
          </cell>
        </row>
        <row r="2592">
          <cell r="D2592" t="str">
            <v>3296</v>
          </cell>
          <cell r="K2592" t="str">
            <v>ESTUARY</v>
          </cell>
          <cell r="L2592" t="str">
            <v>3M</v>
          </cell>
        </row>
        <row r="2593">
          <cell r="D2593" t="str">
            <v>2893D</v>
          </cell>
          <cell r="K2593" t="str">
            <v>LAKE</v>
          </cell>
          <cell r="L2593" t="str">
            <v>3F</v>
          </cell>
        </row>
        <row r="2594">
          <cell r="D2594" t="str">
            <v>2956A</v>
          </cell>
          <cell r="K2594" t="str">
            <v>STREAM</v>
          </cell>
          <cell r="L2594" t="str">
            <v>3F</v>
          </cell>
        </row>
        <row r="2595">
          <cell r="D2595" t="str">
            <v>2893EA</v>
          </cell>
          <cell r="K2595" t="str">
            <v>STREAM</v>
          </cell>
          <cell r="L2595" t="str">
            <v>3F</v>
          </cell>
        </row>
        <row r="2596">
          <cell r="D2596" t="str">
            <v>2953C</v>
          </cell>
          <cell r="K2596" t="str">
            <v>LAKE</v>
          </cell>
          <cell r="L2596" t="str">
            <v>3F</v>
          </cell>
        </row>
        <row r="2597">
          <cell r="D2597" t="str">
            <v>3171F</v>
          </cell>
          <cell r="K2597" t="str">
            <v>LAKE</v>
          </cell>
          <cell r="L2597" t="str">
            <v>3F</v>
          </cell>
        </row>
        <row r="2598">
          <cell r="D2598" t="str">
            <v>2931</v>
          </cell>
          <cell r="K2598" t="str">
            <v>LAKE</v>
          </cell>
          <cell r="L2598" t="str">
            <v>3F</v>
          </cell>
        </row>
        <row r="2599">
          <cell r="D2599" t="str">
            <v>2935</v>
          </cell>
          <cell r="K2599" t="str">
            <v>STREAM</v>
          </cell>
          <cell r="L2599" t="str">
            <v>3F</v>
          </cell>
        </row>
        <row r="2600">
          <cell r="D2600" t="str">
            <v>2764</v>
          </cell>
          <cell r="K2600" t="str">
            <v>STREAM</v>
          </cell>
          <cell r="L2600" t="str">
            <v>3F</v>
          </cell>
        </row>
        <row r="2601">
          <cell r="D2601" t="str">
            <v>1320</v>
          </cell>
          <cell r="K2601" t="str">
            <v>STREAM</v>
          </cell>
          <cell r="L2601" t="str">
            <v>3F</v>
          </cell>
        </row>
        <row r="2602">
          <cell r="D2602" t="str">
            <v>3699A</v>
          </cell>
          <cell r="K2602" t="str">
            <v>ESTUARY</v>
          </cell>
          <cell r="L2602" t="str">
            <v>2</v>
          </cell>
        </row>
        <row r="2603">
          <cell r="D2603" t="str">
            <v>2912</v>
          </cell>
          <cell r="K2603" t="str">
            <v>STREAM</v>
          </cell>
          <cell r="L2603" t="str">
            <v>3F</v>
          </cell>
        </row>
        <row r="2604">
          <cell r="D2604" t="str">
            <v>2913</v>
          </cell>
          <cell r="K2604" t="str">
            <v>STREAM</v>
          </cell>
          <cell r="L2604" t="str">
            <v>3F</v>
          </cell>
        </row>
        <row r="2605">
          <cell r="D2605" t="str">
            <v>2775C</v>
          </cell>
          <cell r="K2605" t="str">
            <v>LAKE</v>
          </cell>
          <cell r="L2605" t="str">
            <v>3F</v>
          </cell>
        </row>
        <row r="2606">
          <cell r="D2606" t="str">
            <v>2740X</v>
          </cell>
          <cell r="K2606" t="str">
            <v>LAKE</v>
          </cell>
          <cell r="L2606" t="str">
            <v>3F</v>
          </cell>
        </row>
        <row r="2607">
          <cell r="D2607" t="str">
            <v>2918F</v>
          </cell>
          <cell r="K2607" t="str">
            <v>STREAM</v>
          </cell>
          <cell r="L2607" t="str">
            <v>3F</v>
          </cell>
        </row>
        <row r="2608">
          <cell r="D2608" t="str">
            <v>1584A1</v>
          </cell>
          <cell r="K2608" t="str">
            <v>ESTUARY</v>
          </cell>
          <cell r="L2608" t="str">
            <v>3M</v>
          </cell>
        </row>
        <row r="2609">
          <cell r="D2609" t="str">
            <v>28934A</v>
          </cell>
          <cell r="K2609" t="str">
            <v>STREAM</v>
          </cell>
          <cell r="L2609" t="str">
            <v>3F</v>
          </cell>
        </row>
        <row r="2610">
          <cell r="D2610" t="str">
            <v>2893G2</v>
          </cell>
          <cell r="K2610" t="str">
            <v>SPRING</v>
          </cell>
          <cell r="L2610" t="str">
            <v>3F</v>
          </cell>
        </row>
        <row r="2611">
          <cell r="D2611" t="str">
            <v>2783E</v>
          </cell>
          <cell r="K2611" t="str">
            <v>STREAM</v>
          </cell>
          <cell r="L2611" t="str">
            <v>3F</v>
          </cell>
        </row>
        <row r="2612">
          <cell r="D2612" t="str">
            <v>2740W</v>
          </cell>
          <cell r="K2612" t="str">
            <v>LAKE</v>
          </cell>
          <cell r="L2612" t="str">
            <v>3F</v>
          </cell>
        </row>
        <row r="2613">
          <cell r="D2613" t="str">
            <v>3738C</v>
          </cell>
          <cell r="K2613" t="str">
            <v>LAKE</v>
          </cell>
          <cell r="L2613" t="str">
            <v>3F</v>
          </cell>
        </row>
        <row r="2614">
          <cell r="D2614" t="str">
            <v>2482</v>
          </cell>
          <cell r="K2614" t="str">
            <v>STREAM</v>
          </cell>
          <cell r="L2614" t="str">
            <v>3F</v>
          </cell>
        </row>
        <row r="2615">
          <cell r="D2615" t="str">
            <v>3603</v>
          </cell>
          <cell r="K2615" t="str">
            <v>STREAM</v>
          </cell>
          <cell r="L2615" t="str">
            <v>3F</v>
          </cell>
        </row>
        <row r="2616">
          <cell r="D2616" t="str">
            <v>1513A</v>
          </cell>
          <cell r="K2616" t="str">
            <v>LAKE</v>
          </cell>
          <cell r="L2616" t="str">
            <v>3F</v>
          </cell>
        </row>
        <row r="2617">
          <cell r="D2617" t="str">
            <v>1493D</v>
          </cell>
          <cell r="K2617" t="str">
            <v>LAKE</v>
          </cell>
          <cell r="L2617" t="str">
            <v>3F</v>
          </cell>
        </row>
        <row r="2618">
          <cell r="D2618" t="str">
            <v>1402D</v>
          </cell>
          <cell r="K2618" t="str">
            <v>LAKE</v>
          </cell>
          <cell r="L2618" t="str">
            <v>3F</v>
          </cell>
        </row>
        <row r="2619">
          <cell r="D2619" t="str">
            <v>15102</v>
          </cell>
          <cell r="K2619" t="str">
            <v>LAKE</v>
          </cell>
          <cell r="L2619" t="str">
            <v>3F</v>
          </cell>
        </row>
        <row r="2620">
          <cell r="D2620" t="str">
            <v>1513D</v>
          </cell>
          <cell r="K2620" t="str">
            <v>LAKE</v>
          </cell>
          <cell r="L2620" t="str">
            <v>3F</v>
          </cell>
        </row>
        <row r="2621">
          <cell r="D2621" t="str">
            <v>1488T</v>
          </cell>
          <cell r="K2621" t="str">
            <v>LAKE</v>
          </cell>
          <cell r="L2621" t="str">
            <v>3F</v>
          </cell>
        </row>
        <row r="2622">
          <cell r="D2622" t="str">
            <v>1501B</v>
          </cell>
          <cell r="K2622" t="str">
            <v>LAKE</v>
          </cell>
          <cell r="L2622" t="str">
            <v>3F</v>
          </cell>
        </row>
        <row r="2623">
          <cell r="D2623" t="str">
            <v>1443E2</v>
          </cell>
          <cell r="K2623" t="str">
            <v>STREAM</v>
          </cell>
          <cell r="L2623" t="str">
            <v>1</v>
          </cell>
        </row>
        <row r="2624">
          <cell r="D2624" t="str">
            <v>1402C</v>
          </cell>
          <cell r="K2624" t="str">
            <v>LAKE</v>
          </cell>
          <cell r="L2624" t="str">
            <v>3F</v>
          </cell>
        </row>
        <row r="2625">
          <cell r="D2625" t="str">
            <v>3546</v>
          </cell>
          <cell r="K2625" t="str">
            <v>STREAM</v>
          </cell>
          <cell r="L2625" t="str">
            <v>3F</v>
          </cell>
        </row>
        <row r="2626">
          <cell r="D2626" t="str">
            <v>2420</v>
          </cell>
          <cell r="K2626" t="str">
            <v>STREAM</v>
          </cell>
          <cell r="L2626" t="str">
            <v>3F</v>
          </cell>
        </row>
        <row r="2627">
          <cell r="D2627" t="str">
            <v>3547</v>
          </cell>
          <cell r="K2627" t="str">
            <v>STREAM</v>
          </cell>
          <cell r="L2627" t="str">
            <v>3F</v>
          </cell>
        </row>
        <row r="2628">
          <cell r="D2628" t="str">
            <v>1197</v>
          </cell>
          <cell r="K2628" t="str">
            <v>STREAM</v>
          </cell>
          <cell r="L2628" t="str">
            <v>3F</v>
          </cell>
        </row>
        <row r="2629">
          <cell r="D2629" t="str">
            <v>3670</v>
          </cell>
          <cell r="K2629" t="str">
            <v>STREAM</v>
          </cell>
          <cell r="L2629" t="str">
            <v>3F</v>
          </cell>
        </row>
        <row r="2630">
          <cell r="D2630" t="str">
            <v>2808B</v>
          </cell>
          <cell r="K2630" t="str">
            <v>LAKE</v>
          </cell>
          <cell r="L2630" t="str">
            <v>3F</v>
          </cell>
        </row>
        <row r="2631">
          <cell r="D2631" t="str">
            <v>2835A2</v>
          </cell>
          <cell r="K2631" t="str">
            <v>STREAM</v>
          </cell>
          <cell r="L2631" t="str">
            <v>3F</v>
          </cell>
        </row>
        <row r="2632">
          <cell r="D2632" t="str">
            <v>1340C</v>
          </cell>
          <cell r="K2632" t="str">
            <v>LAKE</v>
          </cell>
          <cell r="L2632" t="str">
            <v>3F</v>
          </cell>
        </row>
        <row r="2633">
          <cell r="D2633" t="str">
            <v>1360A</v>
          </cell>
          <cell r="K2633" t="str">
            <v>STREAM</v>
          </cell>
          <cell r="L2633" t="str">
            <v>3F</v>
          </cell>
        </row>
        <row r="2634">
          <cell r="D2634" t="str">
            <v>3631</v>
          </cell>
          <cell r="K2634" t="str">
            <v>STREAM</v>
          </cell>
          <cell r="L2634" t="str">
            <v>3F</v>
          </cell>
        </row>
        <row r="2635">
          <cell r="D2635" t="str">
            <v>1588A</v>
          </cell>
          <cell r="K2635" t="str">
            <v>LAKE</v>
          </cell>
          <cell r="L2635" t="str">
            <v>3F</v>
          </cell>
        </row>
        <row r="2636">
          <cell r="D2636" t="str">
            <v>29970</v>
          </cell>
          <cell r="K2636" t="str">
            <v>LAKE</v>
          </cell>
          <cell r="L2636" t="str">
            <v>3F</v>
          </cell>
        </row>
        <row r="2637">
          <cell r="D2637" t="str">
            <v>1348C</v>
          </cell>
          <cell r="K2637" t="str">
            <v>ESTUARY</v>
          </cell>
          <cell r="L2637" t="str">
            <v>3M</v>
          </cell>
        </row>
        <row r="2638">
          <cell r="D2638" t="str">
            <v>2836</v>
          </cell>
          <cell r="K2638" t="str">
            <v>STREAM</v>
          </cell>
          <cell r="L2638" t="str">
            <v>3F</v>
          </cell>
        </row>
        <row r="2639">
          <cell r="D2639" t="str">
            <v>3533</v>
          </cell>
          <cell r="K2639" t="str">
            <v>STREAM</v>
          </cell>
          <cell r="L2639" t="str">
            <v>3F</v>
          </cell>
        </row>
        <row r="2640">
          <cell r="D2640" t="str">
            <v>1175</v>
          </cell>
          <cell r="K2640" t="str">
            <v>STREAM</v>
          </cell>
          <cell r="L2640" t="str">
            <v>3F</v>
          </cell>
        </row>
        <row r="2641">
          <cell r="D2641" t="str">
            <v>2400</v>
          </cell>
          <cell r="K2641" t="str">
            <v>ESTUARY</v>
          </cell>
          <cell r="L2641" t="str">
            <v>3M</v>
          </cell>
        </row>
        <row r="2642">
          <cell r="D2642" t="str">
            <v>2403</v>
          </cell>
          <cell r="K2642" t="str">
            <v>STREAM</v>
          </cell>
          <cell r="L2642" t="str">
            <v>3F</v>
          </cell>
        </row>
        <row r="2643">
          <cell r="D2643" t="str">
            <v>3536</v>
          </cell>
          <cell r="K2643" t="str">
            <v>STREAM</v>
          </cell>
          <cell r="L2643" t="str">
            <v>3F</v>
          </cell>
        </row>
        <row r="2644">
          <cell r="D2644" t="str">
            <v>2422</v>
          </cell>
          <cell r="K2644" t="str">
            <v>STREAM</v>
          </cell>
          <cell r="L2644" t="str">
            <v>3F</v>
          </cell>
        </row>
        <row r="2645">
          <cell r="D2645" t="str">
            <v>1198</v>
          </cell>
          <cell r="K2645" t="str">
            <v>STREAM</v>
          </cell>
          <cell r="L2645" t="str">
            <v>3F</v>
          </cell>
        </row>
        <row r="2646">
          <cell r="D2646" t="str">
            <v>1199</v>
          </cell>
          <cell r="K2646" t="str">
            <v>STREAM</v>
          </cell>
          <cell r="L2646" t="str">
            <v>3F</v>
          </cell>
        </row>
        <row r="2647">
          <cell r="D2647" t="str">
            <v>1200</v>
          </cell>
          <cell r="K2647" t="str">
            <v>STREAM</v>
          </cell>
          <cell r="L2647" t="str">
            <v>3F</v>
          </cell>
        </row>
        <row r="2648">
          <cell r="D2648" t="str">
            <v>3548</v>
          </cell>
          <cell r="K2648" t="str">
            <v>STREAM</v>
          </cell>
          <cell r="L2648" t="str">
            <v>3F</v>
          </cell>
        </row>
        <row r="2649">
          <cell r="D2649" t="str">
            <v>3549</v>
          </cell>
          <cell r="K2649" t="str">
            <v>STREAM</v>
          </cell>
          <cell r="L2649" t="str">
            <v>3F</v>
          </cell>
        </row>
        <row r="2650">
          <cell r="D2650" t="str">
            <v>1201</v>
          </cell>
          <cell r="K2650" t="str">
            <v>STREAM</v>
          </cell>
          <cell r="L2650" t="str">
            <v>3F</v>
          </cell>
        </row>
        <row r="2651">
          <cell r="D2651" t="str">
            <v>2423</v>
          </cell>
          <cell r="K2651" t="str">
            <v>STREAM</v>
          </cell>
          <cell r="L2651" t="str">
            <v>3F</v>
          </cell>
        </row>
        <row r="2652">
          <cell r="D2652" t="str">
            <v>2432</v>
          </cell>
          <cell r="K2652" t="str">
            <v>STREAM</v>
          </cell>
          <cell r="L2652" t="str">
            <v>3F</v>
          </cell>
        </row>
        <row r="2653">
          <cell r="D2653" t="str">
            <v>2440</v>
          </cell>
          <cell r="K2653" t="str">
            <v>STREAM</v>
          </cell>
          <cell r="L2653" t="str">
            <v>3F</v>
          </cell>
        </row>
        <row r="2654">
          <cell r="D2654" t="str">
            <v>1215</v>
          </cell>
          <cell r="K2654" t="str">
            <v>STREAM</v>
          </cell>
          <cell r="L2654" t="str">
            <v>3F</v>
          </cell>
        </row>
        <row r="2655">
          <cell r="D2655" t="str">
            <v>3558</v>
          </cell>
          <cell r="K2655" t="str">
            <v>STREAM</v>
          </cell>
          <cell r="L2655" t="str">
            <v>3F</v>
          </cell>
        </row>
        <row r="2656">
          <cell r="D2656" t="str">
            <v>1216</v>
          </cell>
          <cell r="K2656" t="str">
            <v>STREAM</v>
          </cell>
          <cell r="L2656" t="str">
            <v>3F</v>
          </cell>
        </row>
        <row r="2657">
          <cell r="D2657" t="str">
            <v>3519T</v>
          </cell>
          <cell r="K2657" t="str">
            <v>SPRING</v>
          </cell>
          <cell r="L2657" t="str">
            <v>3F</v>
          </cell>
        </row>
        <row r="2658">
          <cell r="D2658" t="str">
            <v>3519S</v>
          </cell>
          <cell r="K2658" t="str">
            <v>SPRING</v>
          </cell>
          <cell r="L2658" t="str">
            <v>3F</v>
          </cell>
        </row>
        <row r="2659">
          <cell r="D2659" t="str">
            <v>2441</v>
          </cell>
          <cell r="K2659" t="str">
            <v>STREAM</v>
          </cell>
          <cell r="L2659" t="str">
            <v>3F</v>
          </cell>
        </row>
        <row r="2660">
          <cell r="D2660" t="str">
            <v>1034</v>
          </cell>
          <cell r="K2660" t="str">
            <v>ESTUARY</v>
          </cell>
          <cell r="L2660" t="str">
            <v>3M</v>
          </cell>
        </row>
        <row r="2661">
          <cell r="D2661" t="str">
            <v>3559</v>
          </cell>
          <cell r="K2661" t="str">
            <v>STREAM</v>
          </cell>
          <cell r="L2661" t="str">
            <v>3F</v>
          </cell>
        </row>
        <row r="2662">
          <cell r="D2662" t="str">
            <v>3560</v>
          </cell>
          <cell r="K2662" t="str">
            <v>STREAM</v>
          </cell>
          <cell r="L2662" t="str">
            <v>3F</v>
          </cell>
        </row>
        <row r="2663">
          <cell r="D2663" t="str">
            <v>2442</v>
          </cell>
          <cell r="K2663" t="str">
            <v>ESTUARY</v>
          </cell>
          <cell r="L2663" t="str">
            <v>2</v>
          </cell>
        </row>
        <row r="2664">
          <cell r="D2664" t="str">
            <v>3561</v>
          </cell>
          <cell r="K2664" t="str">
            <v>STREAM</v>
          </cell>
          <cell r="L2664" t="str">
            <v>3F</v>
          </cell>
        </row>
        <row r="2665">
          <cell r="D2665" t="str">
            <v>1220</v>
          </cell>
          <cell r="K2665" t="str">
            <v>STREAM</v>
          </cell>
          <cell r="L2665" t="str">
            <v>3F</v>
          </cell>
        </row>
        <row r="2666">
          <cell r="D2666" t="str">
            <v>1221</v>
          </cell>
          <cell r="K2666" t="str">
            <v>STREAM</v>
          </cell>
          <cell r="L2666" t="str">
            <v>3F</v>
          </cell>
        </row>
        <row r="2667">
          <cell r="D2667" t="str">
            <v>3562</v>
          </cell>
          <cell r="K2667" t="str">
            <v>STREAM</v>
          </cell>
          <cell r="L2667" t="str">
            <v>3F</v>
          </cell>
        </row>
        <row r="2668">
          <cell r="D2668" t="str">
            <v>2443</v>
          </cell>
          <cell r="K2668" t="str">
            <v>STREAM</v>
          </cell>
          <cell r="L2668" t="str">
            <v>3F</v>
          </cell>
        </row>
        <row r="2669">
          <cell r="D2669" t="str">
            <v>1222</v>
          </cell>
          <cell r="K2669" t="str">
            <v>STREAM</v>
          </cell>
          <cell r="L2669" t="str">
            <v>3F</v>
          </cell>
        </row>
        <row r="2670">
          <cell r="D2670" t="str">
            <v>3563</v>
          </cell>
          <cell r="K2670" t="str">
            <v>STREAM</v>
          </cell>
          <cell r="L2670" t="str">
            <v>3F</v>
          </cell>
        </row>
        <row r="2671">
          <cell r="D2671" t="str">
            <v>3564</v>
          </cell>
          <cell r="K2671" t="str">
            <v>STREAM</v>
          </cell>
          <cell r="L2671" t="str">
            <v>3F</v>
          </cell>
        </row>
        <row r="2672">
          <cell r="D2672" t="str">
            <v>2445</v>
          </cell>
          <cell r="K2672" t="str">
            <v>STREAM</v>
          </cell>
          <cell r="L2672" t="str">
            <v>3F</v>
          </cell>
        </row>
        <row r="2673">
          <cell r="D2673" t="str">
            <v>1256</v>
          </cell>
          <cell r="K2673" t="str">
            <v>ESTUARY</v>
          </cell>
          <cell r="L2673" t="str">
            <v>2</v>
          </cell>
        </row>
        <row r="2674">
          <cell r="D2674" t="str">
            <v>1255</v>
          </cell>
          <cell r="K2674" t="str">
            <v>ESTUARY</v>
          </cell>
          <cell r="L2674" t="str">
            <v>3M</v>
          </cell>
        </row>
        <row r="2675">
          <cell r="D2675" t="str">
            <v>3258D1</v>
          </cell>
          <cell r="K2675" t="str">
            <v>ESTUARY</v>
          </cell>
          <cell r="L2675" t="str">
            <v>3M</v>
          </cell>
        </row>
        <row r="2676">
          <cell r="D2676" t="str">
            <v>1224</v>
          </cell>
          <cell r="K2676" t="str">
            <v>STREAM</v>
          </cell>
          <cell r="L2676" t="str">
            <v>3F</v>
          </cell>
        </row>
        <row r="2677">
          <cell r="D2677" t="str">
            <v>3566A</v>
          </cell>
          <cell r="K2677" t="str">
            <v>STREAM</v>
          </cell>
          <cell r="L2677" t="str">
            <v>3F</v>
          </cell>
        </row>
        <row r="2678">
          <cell r="D2678" t="str">
            <v>2444</v>
          </cell>
          <cell r="K2678" t="str">
            <v>STREAM</v>
          </cell>
          <cell r="L2678" t="str">
            <v>3F</v>
          </cell>
        </row>
        <row r="2679">
          <cell r="D2679" t="str">
            <v>2446</v>
          </cell>
          <cell r="K2679" t="str">
            <v>STREAM</v>
          </cell>
          <cell r="L2679" t="str">
            <v>3F</v>
          </cell>
        </row>
        <row r="2680">
          <cell r="D2680" t="str">
            <v>3567</v>
          </cell>
          <cell r="K2680" t="str">
            <v>STREAM</v>
          </cell>
          <cell r="L2680" t="str">
            <v>3F</v>
          </cell>
        </row>
        <row r="2681">
          <cell r="D2681" t="str">
            <v>2448</v>
          </cell>
          <cell r="K2681" t="str">
            <v>STREAM</v>
          </cell>
          <cell r="L2681" t="str">
            <v>3F</v>
          </cell>
        </row>
        <row r="2682">
          <cell r="D2682" t="str">
            <v>2447</v>
          </cell>
          <cell r="K2682" t="str">
            <v>STREAM</v>
          </cell>
          <cell r="L2682" t="str">
            <v>3F</v>
          </cell>
        </row>
        <row r="2683">
          <cell r="D2683" t="str">
            <v>2449</v>
          </cell>
          <cell r="K2683" t="str">
            <v>STREAM</v>
          </cell>
          <cell r="L2683" t="str">
            <v>3F</v>
          </cell>
        </row>
        <row r="2684">
          <cell r="D2684" t="str">
            <v>3506</v>
          </cell>
          <cell r="K2684" t="str">
            <v>STREAM</v>
          </cell>
          <cell r="L2684" t="str">
            <v>3F</v>
          </cell>
        </row>
        <row r="2685">
          <cell r="D2685" t="str">
            <v>3568</v>
          </cell>
          <cell r="K2685" t="str">
            <v>SPRING</v>
          </cell>
          <cell r="L2685" t="str">
            <v>3F</v>
          </cell>
        </row>
        <row r="2686">
          <cell r="D2686" t="str">
            <v>2450</v>
          </cell>
          <cell r="K2686" t="str">
            <v>STREAM</v>
          </cell>
          <cell r="L2686" t="str">
            <v>3F</v>
          </cell>
        </row>
        <row r="2687">
          <cell r="D2687" t="str">
            <v>2451</v>
          </cell>
          <cell r="K2687" t="str">
            <v>ESTUARY</v>
          </cell>
          <cell r="L2687" t="str">
            <v>2</v>
          </cell>
        </row>
        <row r="2688">
          <cell r="D2688" t="str">
            <v>2452</v>
          </cell>
          <cell r="K2688" t="str">
            <v>STREAM</v>
          </cell>
          <cell r="L2688" t="str">
            <v>3F</v>
          </cell>
        </row>
        <row r="2689">
          <cell r="D2689" t="str">
            <v>2213I</v>
          </cell>
          <cell r="K2689" t="str">
            <v>LAKE</v>
          </cell>
          <cell r="L2689" t="str">
            <v>3F</v>
          </cell>
        </row>
        <row r="2690">
          <cell r="D2690" t="str">
            <v>3569</v>
          </cell>
          <cell r="K2690" t="str">
            <v>STREAM</v>
          </cell>
          <cell r="L2690" t="str">
            <v>3F</v>
          </cell>
        </row>
        <row r="2691">
          <cell r="D2691" t="str">
            <v>3570</v>
          </cell>
          <cell r="K2691" t="str">
            <v>STREAM</v>
          </cell>
          <cell r="L2691" t="str">
            <v>3F</v>
          </cell>
        </row>
        <row r="2692">
          <cell r="D2692" t="str">
            <v>2458</v>
          </cell>
          <cell r="K2692" t="str">
            <v>STREAM</v>
          </cell>
          <cell r="L2692" t="str">
            <v>3F</v>
          </cell>
        </row>
        <row r="2693">
          <cell r="D2693" t="str">
            <v>3576</v>
          </cell>
          <cell r="K2693" t="str">
            <v>STREAM</v>
          </cell>
          <cell r="L2693" t="str">
            <v>3F</v>
          </cell>
        </row>
        <row r="2694">
          <cell r="D2694" t="str">
            <v>3575</v>
          </cell>
          <cell r="K2694" t="str">
            <v>STREAM</v>
          </cell>
          <cell r="L2694" t="str">
            <v>3F</v>
          </cell>
        </row>
        <row r="2695">
          <cell r="D2695" t="str">
            <v>2459</v>
          </cell>
          <cell r="K2695" t="str">
            <v>STREAM</v>
          </cell>
          <cell r="L2695" t="str">
            <v>3F</v>
          </cell>
        </row>
        <row r="2696">
          <cell r="D2696" t="str">
            <v>3422C</v>
          </cell>
          <cell r="K2696" t="str">
            <v>LAKE</v>
          </cell>
          <cell r="L2696" t="str">
            <v>3F</v>
          </cell>
        </row>
        <row r="2697">
          <cell r="D2697" t="str">
            <v>2460</v>
          </cell>
          <cell r="K2697" t="str">
            <v>STREAM</v>
          </cell>
          <cell r="L2697" t="str">
            <v>3F</v>
          </cell>
        </row>
        <row r="2698">
          <cell r="D2698" t="str">
            <v>3577</v>
          </cell>
          <cell r="K2698" t="str">
            <v>STREAM</v>
          </cell>
          <cell r="L2698" t="str">
            <v>3F</v>
          </cell>
        </row>
        <row r="2699">
          <cell r="D2699" t="str">
            <v>3579</v>
          </cell>
          <cell r="K2699" t="str">
            <v>STREAM</v>
          </cell>
          <cell r="L2699" t="str">
            <v>3F</v>
          </cell>
        </row>
        <row r="2700">
          <cell r="D2700" t="str">
            <v>3578</v>
          </cell>
          <cell r="K2700" t="str">
            <v>STREAM</v>
          </cell>
          <cell r="L2700" t="str">
            <v>3F</v>
          </cell>
        </row>
        <row r="2701">
          <cell r="D2701" t="str">
            <v>3504A</v>
          </cell>
          <cell r="K2701" t="str">
            <v>STREAM</v>
          </cell>
          <cell r="L2701" t="str">
            <v>3F</v>
          </cell>
        </row>
        <row r="2702">
          <cell r="D2702" t="str">
            <v>2461</v>
          </cell>
          <cell r="K2702" t="str">
            <v>STREAM</v>
          </cell>
          <cell r="L2702" t="str">
            <v>3F</v>
          </cell>
        </row>
        <row r="2703">
          <cell r="D2703" t="str">
            <v>1231</v>
          </cell>
          <cell r="K2703" t="str">
            <v>STREAM</v>
          </cell>
          <cell r="L2703" t="str">
            <v>3F</v>
          </cell>
        </row>
        <row r="2704">
          <cell r="D2704" t="str">
            <v>1232</v>
          </cell>
          <cell r="K2704" t="str">
            <v>STREAM</v>
          </cell>
          <cell r="L2704" t="str">
            <v>3F</v>
          </cell>
        </row>
        <row r="2705">
          <cell r="D2705" t="str">
            <v>1233</v>
          </cell>
          <cell r="K2705" t="str">
            <v>STREAM</v>
          </cell>
          <cell r="L2705" t="str">
            <v>3F</v>
          </cell>
        </row>
        <row r="2706">
          <cell r="D2706" t="str">
            <v>2462</v>
          </cell>
          <cell r="K2706" t="str">
            <v>STREAM</v>
          </cell>
          <cell r="L2706" t="str">
            <v>3F</v>
          </cell>
        </row>
        <row r="2707">
          <cell r="D2707" t="str">
            <v>8028</v>
          </cell>
          <cell r="K2707" t="str">
            <v>COASTAL</v>
          </cell>
          <cell r="L2707" t="str">
            <v>2</v>
          </cell>
        </row>
        <row r="2708">
          <cell r="D2708" t="str">
            <v>3581</v>
          </cell>
          <cell r="K2708" t="str">
            <v>STREAM</v>
          </cell>
          <cell r="L2708" t="str">
            <v>3F</v>
          </cell>
        </row>
        <row r="2709">
          <cell r="D2709" t="str">
            <v>3582</v>
          </cell>
          <cell r="K2709" t="str">
            <v>STREAM</v>
          </cell>
          <cell r="L2709" t="str">
            <v>3F</v>
          </cell>
        </row>
        <row r="2710">
          <cell r="D2710" t="str">
            <v>2463</v>
          </cell>
          <cell r="K2710" t="str">
            <v>STREAM</v>
          </cell>
          <cell r="L2710" t="str">
            <v>3F</v>
          </cell>
        </row>
        <row r="2711">
          <cell r="D2711" t="str">
            <v>2782C</v>
          </cell>
          <cell r="K2711" t="str">
            <v>LAKE</v>
          </cell>
          <cell r="L2711" t="str">
            <v>3F</v>
          </cell>
        </row>
        <row r="2712">
          <cell r="D2712" t="str">
            <v>2775H</v>
          </cell>
          <cell r="K2712" t="str">
            <v>LAKE</v>
          </cell>
          <cell r="L2712" t="str">
            <v>3F</v>
          </cell>
        </row>
        <row r="2713">
          <cell r="D2713" t="str">
            <v>2912B</v>
          </cell>
          <cell r="K2713" t="str">
            <v>LAKE</v>
          </cell>
          <cell r="L2713" t="str">
            <v>3F</v>
          </cell>
        </row>
        <row r="2714">
          <cell r="D2714" t="str">
            <v>2778</v>
          </cell>
          <cell r="K2714" t="str">
            <v>STREAM</v>
          </cell>
          <cell r="L2714" t="str">
            <v>3F</v>
          </cell>
        </row>
        <row r="2715">
          <cell r="D2715" t="str">
            <v>1794A</v>
          </cell>
          <cell r="K2715" t="str">
            <v>STREAM</v>
          </cell>
          <cell r="L2715" t="str">
            <v>3F</v>
          </cell>
        </row>
        <row r="2716">
          <cell r="D2716" t="str">
            <v>1730E</v>
          </cell>
          <cell r="K2716" t="str">
            <v>LAKE</v>
          </cell>
          <cell r="L2716" t="str">
            <v>3F</v>
          </cell>
        </row>
        <row r="2717">
          <cell r="D2717" t="str">
            <v>1795</v>
          </cell>
          <cell r="K2717" t="str">
            <v>STREAM</v>
          </cell>
          <cell r="L2717" t="str">
            <v>3F</v>
          </cell>
        </row>
        <row r="2718">
          <cell r="D2718" t="str">
            <v>1803A</v>
          </cell>
          <cell r="K2718" t="str">
            <v>STREAM</v>
          </cell>
          <cell r="L2718" t="str">
            <v>1</v>
          </cell>
        </row>
        <row r="2719">
          <cell r="D2719" t="str">
            <v>1730A</v>
          </cell>
          <cell r="K2719" t="str">
            <v>LAKE</v>
          </cell>
          <cell r="L2719" t="str">
            <v>3F</v>
          </cell>
        </row>
        <row r="2720">
          <cell r="D2720" t="str">
            <v>1804</v>
          </cell>
          <cell r="K2720" t="str">
            <v>STREAM</v>
          </cell>
          <cell r="L2720" t="str">
            <v>3F</v>
          </cell>
        </row>
        <row r="2721">
          <cell r="D2721" t="str">
            <v>3605A</v>
          </cell>
          <cell r="K2721" t="str">
            <v>STREAM</v>
          </cell>
          <cell r="L2721" t="str">
            <v>3F</v>
          </cell>
        </row>
        <row r="2722">
          <cell r="D2722" t="str">
            <v>1326</v>
          </cell>
          <cell r="K2722" t="str">
            <v>ESTUARY</v>
          </cell>
          <cell r="L2722" t="str">
            <v>2</v>
          </cell>
        </row>
        <row r="2723">
          <cell r="D2723" t="str">
            <v>3617</v>
          </cell>
          <cell r="K2723" t="str">
            <v>STREAM</v>
          </cell>
          <cell r="L2723" t="str">
            <v>3F</v>
          </cell>
        </row>
        <row r="2724">
          <cell r="D2724" t="str">
            <v>3618</v>
          </cell>
          <cell r="K2724" t="str">
            <v>STREAM</v>
          </cell>
          <cell r="L2724" t="str">
            <v>3F</v>
          </cell>
        </row>
        <row r="2725">
          <cell r="D2725" t="str">
            <v>3616</v>
          </cell>
          <cell r="K2725" t="str">
            <v>STREAM</v>
          </cell>
          <cell r="L2725" t="str">
            <v>3F</v>
          </cell>
        </row>
        <row r="2726">
          <cell r="D2726" t="str">
            <v>3598D</v>
          </cell>
          <cell r="K2726" t="str">
            <v>LAKE</v>
          </cell>
          <cell r="L2726" t="str">
            <v>3F</v>
          </cell>
        </row>
        <row r="2727">
          <cell r="D2727" t="str">
            <v>3619</v>
          </cell>
          <cell r="K2727" t="str">
            <v>STREAM</v>
          </cell>
          <cell r="L2727" t="str">
            <v>3F</v>
          </cell>
        </row>
        <row r="2728">
          <cell r="D2728" t="str">
            <v>1936A</v>
          </cell>
          <cell r="K2728" t="str">
            <v>STREAM</v>
          </cell>
          <cell r="L2728" t="str">
            <v>3F</v>
          </cell>
        </row>
        <row r="2729">
          <cell r="D2729" t="str">
            <v>1061F</v>
          </cell>
          <cell r="K2729" t="str">
            <v>ESTUARY</v>
          </cell>
          <cell r="L2729" t="str">
            <v>2</v>
          </cell>
        </row>
        <row r="2730">
          <cell r="D2730" t="str">
            <v>971B</v>
          </cell>
          <cell r="K2730" t="str">
            <v>LAKE</v>
          </cell>
          <cell r="L2730" t="str">
            <v>3F</v>
          </cell>
        </row>
        <row r="2731">
          <cell r="D2731" t="str">
            <v>1541B</v>
          </cell>
          <cell r="K2731" t="str">
            <v>STREAM</v>
          </cell>
          <cell r="L2731" t="str">
            <v>3F</v>
          </cell>
        </row>
        <row r="2732">
          <cell r="D2732" t="str">
            <v>1530A</v>
          </cell>
          <cell r="K2732" t="str">
            <v>LAKE</v>
          </cell>
          <cell r="L2732" t="str">
            <v>3F</v>
          </cell>
        </row>
        <row r="2733">
          <cell r="D2733" t="str">
            <v>3654</v>
          </cell>
          <cell r="K2733" t="str">
            <v>STREAM</v>
          </cell>
          <cell r="L2733" t="str">
            <v>3F</v>
          </cell>
        </row>
        <row r="2734">
          <cell r="D2734" t="str">
            <v>3655</v>
          </cell>
          <cell r="K2734" t="str">
            <v>STREAM</v>
          </cell>
          <cell r="L2734" t="str">
            <v>3F</v>
          </cell>
        </row>
        <row r="2735">
          <cell r="D2735" t="str">
            <v>3656</v>
          </cell>
          <cell r="K2735" t="str">
            <v>STREAM</v>
          </cell>
          <cell r="L2735" t="str">
            <v>3F</v>
          </cell>
        </row>
        <row r="2736">
          <cell r="D2736" t="str">
            <v>2528I</v>
          </cell>
          <cell r="K2736" t="str">
            <v>STREAM</v>
          </cell>
          <cell r="L2736" t="str">
            <v>3F</v>
          </cell>
        </row>
        <row r="2737">
          <cell r="D2737" t="str">
            <v>3653Z</v>
          </cell>
          <cell r="K2737" t="str">
            <v>SPRING</v>
          </cell>
          <cell r="L2737" t="str">
            <v>3F</v>
          </cell>
        </row>
        <row r="2738">
          <cell r="D2738" t="str">
            <v>3240N</v>
          </cell>
          <cell r="K2738" t="str">
            <v>STREAM</v>
          </cell>
          <cell r="L2738" t="str">
            <v>3F</v>
          </cell>
        </row>
        <row r="2739">
          <cell r="D2739" t="str">
            <v>2050</v>
          </cell>
          <cell r="K2739" t="str">
            <v>STREAM</v>
          </cell>
          <cell r="L2739" t="str">
            <v>3F</v>
          </cell>
        </row>
        <row r="2740">
          <cell r="D2740" t="str">
            <v>2598</v>
          </cell>
          <cell r="K2740" t="str">
            <v>STREAM</v>
          </cell>
          <cell r="L2740" t="str">
            <v>3F</v>
          </cell>
        </row>
        <row r="2741">
          <cell r="D2741" t="str">
            <v>3048</v>
          </cell>
          <cell r="K2741" t="str">
            <v>STREAM</v>
          </cell>
          <cell r="L2741" t="str">
            <v>3F</v>
          </cell>
        </row>
        <row r="2742">
          <cell r="D2742" t="str">
            <v>3168B</v>
          </cell>
          <cell r="K2742" t="str">
            <v>STREAM</v>
          </cell>
          <cell r="L2742" t="str">
            <v>3F</v>
          </cell>
        </row>
        <row r="2743">
          <cell r="D2743" t="str">
            <v>2995A</v>
          </cell>
          <cell r="K2743" t="str">
            <v>STREAM</v>
          </cell>
          <cell r="L2743" t="str">
            <v>3F</v>
          </cell>
        </row>
        <row r="2744">
          <cell r="D2744" t="str">
            <v>2047</v>
          </cell>
          <cell r="K2744" t="str">
            <v>ESTUARY</v>
          </cell>
          <cell r="L2744" t="str">
            <v>3M</v>
          </cell>
        </row>
        <row r="2745">
          <cell r="D2745" t="str">
            <v>2048A</v>
          </cell>
          <cell r="K2745" t="str">
            <v>ESTUARY</v>
          </cell>
          <cell r="L2745" t="str">
            <v>3M</v>
          </cell>
        </row>
        <row r="2746">
          <cell r="D2746" t="str">
            <v>3623</v>
          </cell>
          <cell r="K2746" t="str">
            <v>STREAM</v>
          </cell>
          <cell r="L2746" t="str">
            <v>3F</v>
          </cell>
        </row>
        <row r="2747">
          <cell r="D2747" t="str">
            <v>2816</v>
          </cell>
          <cell r="K2747" t="str">
            <v>STREAM</v>
          </cell>
          <cell r="L2747" t="str">
            <v>3F</v>
          </cell>
        </row>
        <row r="2748">
          <cell r="D2748" t="str">
            <v>2812A</v>
          </cell>
          <cell r="K2748" t="str">
            <v>LAKE</v>
          </cell>
          <cell r="L2748" t="str">
            <v>3F</v>
          </cell>
        </row>
        <row r="2749">
          <cell r="D2749" t="str">
            <v>2813A</v>
          </cell>
          <cell r="K2749" t="str">
            <v>LAKE</v>
          </cell>
          <cell r="L2749" t="str">
            <v>3F</v>
          </cell>
        </row>
        <row r="2750">
          <cell r="D2750" t="str">
            <v>2817D</v>
          </cell>
          <cell r="K2750" t="str">
            <v>STREAM</v>
          </cell>
          <cell r="L2750" t="str">
            <v>3F</v>
          </cell>
        </row>
        <row r="2751">
          <cell r="D2751" t="str">
            <v>1340S</v>
          </cell>
          <cell r="K2751" t="str">
            <v>LAKE</v>
          </cell>
          <cell r="L2751" t="str">
            <v>3F</v>
          </cell>
        </row>
        <row r="2752">
          <cell r="D2752" t="str">
            <v>1346</v>
          </cell>
          <cell r="K2752" t="str">
            <v>STREAM</v>
          </cell>
          <cell r="L2752" t="str">
            <v>3F</v>
          </cell>
        </row>
        <row r="2753">
          <cell r="D2753" t="str">
            <v>1341C</v>
          </cell>
          <cell r="K2753" t="str">
            <v>SPRING</v>
          </cell>
          <cell r="L2753" t="str">
            <v>3F</v>
          </cell>
        </row>
        <row r="2754">
          <cell r="D2754" t="str">
            <v>2950A</v>
          </cell>
          <cell r="K2754" t="str">
            <v>LAKE</v>
          </cell>
          <cell r="L2754" t="str">
            <v>3F</v>
          </cell>
        </row>
        <row r="2755">
          <cell r="D2755" t="str">
            <v>2818</v>
          </cell>
          <cell r="K2755" t="str">
            <v>STREAM</v>
          </cell>
          <cell r="L2755" t="str">
            <v>3F</v>
          </cell>
        </row>
        <row r="2756">
          <cell r="D2756" t="str">
            <v>2819</v>
          </cell>
          <cell r="K2756" t="str">
            <v>STREAM</v>
          </cell>
          <cell r="L2756" t="str">
            <v>3F</v>
          </cell>
        </row>
        <row r="2757">
          <cell r="D2757" t="str">
            <v>2818A</v>
          </cell>
          <cell r="K2757" t="str">
            <v>LAKE</v>
          </cell>
          <cell r="L2757" t="str">
            <v>3F</v>
          </cell>
        </row>
        <row r="2758">
          <cell r="D2758" t="str">
            <v>2808A</v>
          </cell>
          <cell r="K2758" t="str">
            <v>LAKE</v>
          </cell>
          <cell r="L2758" t="str">
            <v>3F</v>
          </cell>
        </row>
        <row r="2759">
          <cell r="D2759" t="str">
            <v>1539E</v>
          </cell>
          <cell r="K2759" t="str">
            <v>LAKE</v>
          </cell>
          <cell r="L2759" t="str">
            <v>3F</v>
          </cell>
        </row>
        <row r="2760">
          <cell r="D2760" t="str">
            <v>1938L</v>
          </cell>
          <cell r="K2760" t="str">
            <v>LAKE</v>
          </cell>
          <cell r="L2760" t="str">
            <v>3F</v>
          </cell>
        </row>
        <row r="2761">
          <cell r="D2761" t="str">
            <v>2740Y</v>
          </cell>
          <cell r="K2761" t="str">
            <v>LAKE</v>
          </cell>
          <cell r="L2761" t="str">
            <v>3F</v>
          </cell>
        </row>
        <row r="2762">
          <cell r="D2762" t="str">
            <v>2747X</v>
          </cell>
          <cell r="K2762" t="str">
            <v>LAKE</v>
          </cell>
          <cell r="L2762" t="str">
            <v>3F</v>
          </cell>
        </row>
        <row r="2763">
          <cell r="D2763" t="str">
            <v>2930A</v>
          </cell>
          <cell r="K2763" t="str">
            <v>LAKE</v>
          </cell>
          <cell r="L2763" t="str">
            <v>3F</v>
          </cell>
        </row>
        <row r="2764">
          <cell r="D2764" t="str">
            <v>1453</v>
          </cell>
          <cell r="K2764" t="str">
            <v>STREAM</v>
          </cell>
          <cell r="L2764" t="str">
            <v>3F</v>
          </cell>
        </row>
        <row r="2765">
          <cell r="D2765" t="str">
            <v>3170R</v>
          </cell>
          <cell r="K2765" t="str">
            <v>LAKE</v>
          </cell>
          <cell r="L2765" t="str">
            <v>3F</v>
          </cell>
        </row>
        <row r="2766">
          <cell r="D2766" t="str">
            <v>3170IA</v>
          </cell>
          <cell r="K2766" t="str">
            <v>STREAM</v>
          </cell>
          <cell r="L2766" t="str">
            <v>3F</v>
          </cell>
        </row>
        <row r="2767">
          <cell r="D2767" t="str">
            <v>3170F5</v>
          </cell>
          <cell r="K2767" t="str">
            <v>STREAM</v>
          </cell>
          <cell r="L2767" t="str">
            <v>3F</v>
          </cell>
        </row>
        <row r="2768">
          <cell r="D2768" t="str">
            <v>3170Q</v>
          </cell>
          <cell r="K2768" t="str">
            <v>LAKE</v>
          </cell>
          <cell r="L2768" t="str">
            <v>3F</v>
          </cell>
        </row>
        <row r="2769">
          <cell r="D2769" t="str">
            <v>3170Y</v>
          </cell>
          <cell r="K2769" t="str">
            <v>LAKE</v>
          </cell>
          <cell r="L2769" t="str">
            <v>3F</v>
          </cell>
        </row>
        <row r="2770">
          <cell r="D2770" t="str">
            <v>2877A</v>
          </cell>
          <cell r="K2770" t="str">
            <v>LAKE</v>
          </cell>
          <cell r="L2770" t="str">
            <v>3F</v>
          </cell>
        </row>
        <row r="2771">
          <cell r="D2771" t="str">
            <v>3168J</v>
          </cell>
          <cell r="K2771" t="str">
            <v>LAKE</v>
          </cell>
          <cell r="L2771" t="str">
            <v>3F</v>
          </cell>
        </row>
        <row r="2772">
          <cell r="D2772" t="str">
            <v>3045</v>
          </cell>
          <cell r="K2772" t="str">
            <v>STREAM</v>
          </cell>
          <cell r="L2772" t="str">
            <v>3F</v>
          </cell>
        </row>
        <row r="2773">
          <cell r="D2773" t="str">
            <v>3168E</v>
          </cell>
          <cell r="K2773" t="str">
            <v>LAKE</v>
          </cell>
          <cell r="L2773" t="str">
            <v>3F</v>
          </cell>
        </row>
        <row r="2774">
          <cell r="D2774" t="str">
            <v>3046</v>
          </cell>
          <cell r="K2774" t="str">
            <v>STREAM</v>
          </cell>
          <cell r="L2774" t="str">
            <v>3F</v>
          </cell>
        </row>
        <row r="2775">
          <cell r="D2775" t="str">
            <v>3171EA</v>
          </cell>
          <cell r="K2775" t="str">
            <v>STREAM</v>
          </cell>
          <cell r="L2775" t="str">
            <v>3F</v>
          </cell>
        </row>
        <row r="2776">
          <cell r="D2776" t="str">
            <v>3168O</v>
          </cell>
          <cell r="K2776" t="str">
            <v>LAKE</v>
          </cell>
          <cell r="L2776" t="str">
            <v>3F</v>
          </cell>
        </row>
        <row r="2777">
          <cell r="D2777" t="str">
            <v>1454</v>
          </cell>
          <cell r="K2777" t="str">
            <v>STREAM</v>
          </cell>
          <cell r="L2777" t="str">
            <v>3F</v>
          </cell>
        </row>
        <row r="2778">
          <cell r="D2778" t="str">
            <v>1455</v>
          </cell>
          <cell r="K2778" t="str">
            <v>STREAM</v>
          </cell>
          <cell r="L2778" t="str">
            <v>3F</v>
          </cell>
        </row>
        <row r="2779">
          <cell r="D2779" t="str">
            <v>1451H</v>
          </cell>
          <cell r="K2779" t="str">
            <v>LAKE</v>
          </cell>
          <cell r="L2779" t="str">
            <v>3F</v>
          </cell>
        </row>
        <row r="2780">
          <cell r="D2780" t="str">
            <v>1456</v>
          </cell>
          <cell r="K2780" t="str">
            <v>STREAM</v>
          </cell>
          <cell r="L2780" t="str">
            <v>3F</v>
          </cell>
        </row>
        <row r="2781">
          <cell r="D2781" t="str">
            <v>1451X</v>
          </cell>
          <cell r="K2781" t="str">
            <v>LAKE</v>
          </cell>
          <cell r="L2781" t="str">
            <v>3F</v>
          </cell>
        </row>
        <row r="2782">
          <cell r="D2782" t="str">
            <v>1451D</v>
          </cell>
          <cell r="K2782" t="str">
            <v>LAKE</v>
          </cell>
          <cell r="L2782" t="str">
            <v>3F</v>
          </cell>
        </row>
        <row r="2783">
          <cell r="D2783" t="str">
            <v>1464X</v>
          </cell>
          <cell r="K2783" t="str">
            <v>LAKE</v>
          </cell>
          <cell r="L2783" t="str">
            <v>3F</v>
          </cell>
        </row>
        <row r="2784">
          <cell r="D2784" t="str">
            <v>1475B</v>
          </cell>
          <cell r="K2784" t="str">
            <v>STREAM</v>
          </cell>
          <cell r="L2784" t="str">
            <v>3F</v>
          </cell>
        </row>
        <row r="2785">
          <cell r="D2785" t="str">
            <v>1464</v>
          </cell>
          <cell r="K2785" t="str">
            <v>LAKE</v>
          </cell>
          <cell r="L2785" t="str">
            <v>3F</v>
          </cell>
        </row>
        <row r="2786">
          <cell r="D2786" t="str">
            <v>1463S</v>
          </cell>
          <cell r="K2786" t="str">
            <v>STREAM</v>
          </cell>
          <cell r="L2786" t="str">
            <v>3F</v>
          </cell>
        </row>
        <row r="2787">
          <cell r="D2787" t="str">
            <v>1402B</v>
          </cell>
          <cell r="K2787" t="str">
            <v>LAKE</v>
          </cell>
          <cell r="L2787" t="str">
            <v>3F</v>
          </cell>
        </row>
        <row r="2788">
          <cell r="D2788" t="str">
            <v>1463K</v>
          </cell>
          <cell r="K2788" t="str">
            <v>LAKE</v>
          </cell>
          <cell r="L2788" t="str">
            <v>3F</v>
          </cell>
        </row>
        <row r="2789">
          <cell r="D2789" t="str">
            <v>3051</v>
          </cell>
          <cell r="K2789" t="str">
            <v>STREAM</v>
          </cell>
          <cell r="L2789" t="str">
            <v>3F</v>
          </cell>
        </row>
        <row r="2790">
          <cell r="D2790" t="str">
            <v>3055</v>
          </cell>
          <cell r="K2790" t="str">
            <v>STREAM</v>
          </cell>
          <cell r="L2790" t="str">
            <v>3F</v>
          </cell>
        </row>
        <row r="2791">
          <cell r="D2791" t="str">
            <v>2893J</v>
          </cell>
          <cell r="K2791" t="str">
            <v>LAKE</v>
          </cell>
          <cell r="L2791" t="str">
            <v>3F</v>
          </cell>
        </row>
        <row r="2792">
          <cell r="D2792" t="str">
            <v>2893G1</v>
          </cell>
          <cell r="K2792" t="str">
            <v>STREAM</v>
          </cell>
          <cell r="L2792" t="str">
            <v>3F</v>
          </cell>
        </row>
        <row r="2793">
          <cell r="D2793" t="str">
            <v>3086</v>
          </cell>
          <cell r="K2793" t="str">
            <v>STREAM</v>
          </cell>
          <cell r="L2793" t="str">
            <v>3F</v>
          </cell>
        </row>
        <row r="2794">
          <cell r="D2794" t="str">
            <v>3020</v>
          </cell>
          <cell r="K2794" t="str">
            <v>STREAM</v>
          </cell>
          <cell r="L2794" t="str">
            <v>3F</v>
          </cell>
        </row>
        <row r="2795">
          <cell r="D2795" t="str">
            <v>2997Y</v>
          </cell>
          <cell r="K2795" t="str">
            <v>LAKE</v>
          </cell>
          <cell r="L2795" t="str">
            <v>3F</v>
          </cell>
        </row>
        <row r="2796">
          <cell r="D2796" t="str">
            <v>2610</v>
          </cell>
          <cell r="K2796" t="str">
            <v>STREAM</v>
          </cell>
          <cell r="L2796" t="str">
            <v>3F</v>
          </cell>
        </row>
        <row r="2797">
          <cell r="D2797" t="str">
            <v>2612</v>
          </cell>
          <cell r="K2797" t="str">
            <v>STREAM</v>
          </cell>
          <cell r="L2797" t="str">
            <v>3F</v>
          </cell>
        </row>
        <row r="2798">
          <cell r="D2798" t="str">
            <v>2921D</v>
          </cell>
          <cell r="K2798" t="str">
            <v>STREAM</v>
          </cell>
          <cell r="L2798" t="str">
            <v>3F</v>
          </cell>
        </row>
        <row r="2799">
          <cell r="D2799" t="str">
            <v>3298B1</v>
          </cell>
          <cell r="K2799" t="str">
            <v>ESTUARY</v>
          </cell>
          <cell r="L2799" t="str">
            <v>3M</v>
          </cell>
        </row>
        <row r="2800">
          <cell r="D2800" t="str">
            <v>3298B2</v>
          </cell>
          <cell r="K2800" t="str">
            <v>ESTUARY</v>
          </cell>
          <cell r="L2800" t="str">
            <v>3M</v>
          </cell>
        </row>
        <row r="2801">
          <cell r="D2801" t="str">
            <v>5003AD</v>
          </cell>
          <cell r="K2801" t="str">
            <v>BEACH</v>
          </cell>
          <cell r="L2801" t="str">
            <v>3M</v>
          </cell>
        </row>
        <row r="2802">
          <cell r="D2802" t="str">
            <v>3293A1</v>
          </cell>
          <cell r="K2802" t="str">
            <v>LAKE</v>
          </cell>
          <cell r="L2802" t="str">
            <v>3F</v>
          </cell>
        </row>
        <row r="2803">
          <cell r="D2803" t="str">
            <v>1443B</v>
          </cell>
          <cell r="K2803" t="str">
            <v>STREAM</v>
          </cell>
          <cell r="L2803" t="str">
            <v>1</v>
          </cell>
        </row>
        <row r="2804">
          <cell r="D2804" t="str">
            <v>1443D</v>
          </cell>
          <cell r="K2804" t="str">
            <v>STREAM</v>
          </cell>
          <cell r="L2804" t="str">
            <v>3F</v>
          </cell>
        </row>
        <row r="2805">
          <cell r="D2805" t="str">
            <v>1451E</v>
          </cell>
          <cell r="K2805" t="str">
            <v>LAKE</v>
          </cell>
          <cell r="L2805" t="str">
            <v>3F</v>
          </cell>
        </row>
        <row r="2806">
          <cell r="D2806" t="str">
            <v>1467A</v>
          </cell>
          <cell r="K2806" t="str">
            <v>LAKE</v>
          </cell>
          <cell r="L2806" t="str">
            <v>3F</v>
          </cell>
        </row>
        <row r="2807">
          <cell r="D2807" t="str">
            <v>1464B</v>
          </cell>
          <cell r="K2807" t="str">
            <v>LAKE</v>
          </cell>
          <cell r="L2807" t="str">
            <v>3F</v>
          </cell>
        </row>
        <row r="2808">
          <cell r="D2808" t="str">
            <v>1469</v>
          </cell>
          <cell r="K2808" t="str">
            <v>STREAM</v>
          </cell>
          <cell r="L2808" t="str">
            <v>3F</v>
          </cell>
        </row>
        <row r="2809">
          <cell r="D2809" t="str">
            <v>1470</v>
          </cell>
          <cell r="K2809" t="str">
            <v>STREAM</v>
          </cell>
          <cell r="L2809" t="str">
            <v>3F</v>
          </cell>
        </row>
        <row r="2810">
          <cell r="D2810" t="str">
            <v>1471</v>
          </cell>
          <cell r="K2810" t="str">
            <v>STREAM</v>
          </cell>
          <cell r="L2810" t="str">
            <v>3F</v>
          </cell>
        </row>
        <row r="2811">
          <cell r="D2811" t="str">
            <v>151A</v>
          </cell>
          <cell r="K2811" t="str">
            <v>STREAM</v>
          </cell>
          <cell r="L2811" t="str">
            <v>3F</v>
          </cell>
        </row>
        <row r="2812">
          <cell r="D2812" t="str">
            <v>1778</v>
          </cell>
          <cell r="K2812" t="str">
            <v>ESTUARY</v>
          </cell>
          <cell r="L2812" t="str">
            <v>2</v>
          </cell>
        </row>
        <row r="2813">
          <cell r="D2813" t="str">
            <v>1695A</v>
          </cell>
          <cell r="K2813" t="str">
            <v>STREAM</v>
          </cell>
          <cell r="L2813" t="str">
            <v>3F</v>
          </cell>
        </row>
        <row r="2814">
          <cell r="D2814" t="str">
            <v>2485</v>
          </cell>
          <cell r="K2814" t="str">
            <v>STREAM</v>
          </cell>
          <cell r="L2814" t="str">
            <v>3F</v>
          </cell>
        </row>
        <row r="2815">
          <cell r="D2815" t="str">
            <v>3637</v>
          </cell>
          <cell r="K2815" t="str">
            <v>STREAM</v>
          </cell>
          <cell r="L2815" t="str">
            <v>3F</v>
          </cell>
        </row>
        <row r="2816">
          <cell r="D2816" t="str">
            <v>1618D</v>
          </cell>
          <cell r="K2816" t="str">
            <v>STREAM</v>
          </cell>
          <cell r="L2816" t="str">
            <v>3F</v>
          </cell>
        </row>
        <row r="2817">
          <cell r="D2817" t="str">
            <v>1618A</v>
          </cell>
          <cell r="K2817" t="str">
            <v>STREAM</v>
          </cell>
          <cell r="L2817" t="str">
            <v>3F</v>
          </cell>
        </row>
        <row r="2818">
          <cell r="D2818" t="str">
            <v>1694D</v>
          </cell>
          <cell r="K2818" t="str">
            <v>ESTUARY</v>
          </cell>
          <cell r="L2818" t="str">
            <v>3M</v>
          </cell>
        </row>
        <row r="2819">
          <cell r="D2819" t="str">
            <v>1661C</v>
          </cell>
          <cell r="K2819" t="str">
            <v>ESTUARY</v>
          </cell>
          <cell r="L2819" t="str">
            <v>3M</v>
          </cell>
        </row>
        <row r="2820">
          <cell r="D2820" t="str">
            <v>2862E</v>
          </cell>
          <cell r="K2820" t="str">
            <v>LAKE</v>
          </cell>
          <cell r="L2820" t="str">
            <v>3F</v>
          </cell>
        </row>
        <row r="2821">
          <cell r="D2821" t="str">
            <v>1488C</v>
          </cell>
          <cell r="K2821" t="str">
            <v>LAKE</v>
          </cell>
          <cell r="L2821" t="str">
            <v>3F</v>
          </cell>
        </row>
        <row r="2822">
          <cell r="D2822" t="str">
            <v>15101</v>
          </cell>
          <cell r="K2822" t="str">
            <v>LAKE</v>
          </cell>
          <cell r="L2822" t="str">
            <v>3F</v>
          </cell>
        </row>
        <row r="2823">
          <cell r="D2823" t="str">
            <v>1513E</v>
          </cell>
          <cell r="K2823" t="str">
            <v>STREAM</v>
          </cell>
          <cell r="L2823" t="str">
            <v>3F</v>
          </cell>
        </row>
        <row r="2824">
          <cell r="D2824" t="str">
            <v>1497C</v>
          </cell>
          <cell r="K2824" t="str">
            <v>LAKE</v>
          </cell>
          <cell r="L2824" t="str">
            <v>3F</v>
          </cell>
        </row>
        <row r="2825">
          <cell r="D2825" t="str">
            <v>2878</v>
          </cell>
          <cell r="K2825" t="str">
            <v>STREAM</v>
          </cell>
          <cell r="L2825" t="str">
            <v>3F</v>
          </cell>
        </row>
        <row r="2826">
          <cell r="D2826" t="str">
            <v>3169P</v>
          </cell>
          <cell r="K2826" t="str">
            <v>LAKE</v>
          </cell>
          <cell r="L2826" t="str">
            <v>3F</v>
          </cell>
        </row>
        <row r="2827">
          <cell r="D2827" t="str">
            <v>2879</v>
          </cell>
          <cell r="K2827" t="str">
            <v>STREAM</v>
          </cell>
          <cell r="L2827" t="str">
            <v>3F</v>
          </cell>
        </row>
        <row r="2828">
          <cell r="D2828" t="str">
            <v>3169A</v>
          </cell>
          <cell r="K2828" t="str">
            <v>STREAM</v>
          </cell>
          <cell r="L2828" t="str">
            <v>3F</v>
          </cell>
        </row>
        <row r="2829">
          <cell r="D2829" t="str">
            <v>2870A</v>
          </cell>
          <cell r="K2829" t="str">
            <v>LAKE</v>
          </cell>
          <cell r="L2829" t="str">
            <v>3F</v>
          </cell>
        </row>
        <row r="2830">
          <cell r="D2830" t="str">
            <v>1390</v>
          </cell>
          <cell r="K2830" t="str">
            <v>STREAM</v>
          </cell>
          <cell r="L2830" t="str">
            <v>3F</v>
          </cell>
        </row>
        <row r="2831">
          <cell r="D2831" t="str">
            <v>1433</v>
          </cell>
          <cell r="K2831" t="str">
            <v>STREAM</v>
          </cell>
          <cell r="L2831" t="str">
            <v>3F</v>
          </cell>
        </row>
        <row r="2832">
          <cell r="D2832" t="str">
            <v>1434</v>
          </cell>
          <cell r="K2832" t="str">
            <v>STREAM</v>
          </cell>
          <cell r="L2832" t="str">
            <v>3F</v>
          </cell>
        </row>
        <row r="2833">
          <cell r="D2833" t="str">
            <v>1435</v>
          </cell>
          <cell r="K2833" t="str">
            <v>STREAM</v>
          </cell>
          <cell r="L2833" t="str">
            <v>3F</v>
          </cell>
        </row>
        <row r="2834">
          <cell r="D2834" t="str">
            <v>1436</v>
          </cell>
          <cell r="K2834" t="str">
            <v>STREAM</v>
          </cell>
          <cell r="L2834" t="str">
            <v>3F</v>
          </cell>
        </row>
        <row r="2835">
          <cell r="D2835" t="str">
            <v>1437</v>
          </cell>
          <cell r="K2835" t="str">
            <v>STREAM</v>
          </cell>
          <cell r="L2835" t="str">
            <v>3F</v>
          </cell>
        </row>
        <row r="2836">
          <cell r="D2836" t="str">
            <v>2858</v>
          </cell>
          <cell r="K2836" t="str">
            <v>STREAM</v>
          </cell>
          <cell r="L2836" t="str">
            <v>3F</v>
          </cell>
        </row>
        <row r="2837">
          <cell r="D2837" t="str">
            <v>3004N</v>
          </cell>
          <cell r="K2837" t="str">
            <v>LAKE</v>
          </cell>
          <cell r="L2837" t="str">
            <v>3F</v>
          </cell>
        </row>
        <row r="2838">
          <cell r="D2838" t="str">
            <v>3004B</v>
          </cell>
          <cell r="K2838" t="str">
            <v>LAKE</v>
          </cell>
          <cell r="L2838" t="str">
            <v>3F</v>
          </cell>
        </row>
        <row r="2839">
          <cell r="D2839" t="str">
            <v>2839A</v>
          </cell>
          <cell r="K2839" t="str">
            <v>LAKE</v>
          </cell>
          <cell r="L2839" t="str">
            <v>3F</v>
          </cell>
        </row>
        <row r="2840">
          <cell r="D2840" t="str">
            <v>1381</v>
          </cell>
          <cell r="K2840" t="str">
            <v>STREAM</v>
          </cell>
          <cell r="L2840" t="str">
            <v>3F</v>
          </cell>
        </row>
        <row r="2841">
          <cell r="D2841" t="str">
            <v>3004E</v>
          </cell>
          <cell r="K2841" t="str">
            <v>LAKE</v>
          </cell>
          <cell r="L2841" t="str">
            <v>3F</v>
          </cell>
        </row>
        <row r="2842">
          <cell r="D2842" t="str">
            <v>2868</v>
          </cell>
          <cell r="K2842" t="str">
            <v>STREAM</v>
          </cell>
          <cell r="L2842" t="str">
            <v>3F</v>
          </cell>
        </row>
        <row r="2843">
          <cell r="D2843" t="str">
            <v>1873</v>
          </cell>
          <cell r="K2843" t="str">
            <v>STREAM</v>
          </cell>
          <cell r="L2843" t="str">
            <v>3F</v>
          </cell>
        </row>
        <row r="2844">
          <cell r="D2844" t="str">
            <v>3002B</v>
          </cell>
          <cell r="K2844" t="str">
            <v>LAKE</v>
          </cell>
          <cell r="L2844" t="str">
            <v>3F</v>
          </cell>
        </row>
        <row r="2845">
          <cell r="D2845" t="str">
            <v>3004D</v>
          </cell>
          <cell r="K2845" t="str">
            <v>LAKE</v>
          </cell>
          <cell r="L2845" t="str">
            <v>3F</v>
          </cell>
        </row>
        <row r="2846">
          <cell r="D2846" t="str">
            <v>3002M</v>
          </cell>
          <cell r="K2846" t="str">
            <v>STREAM</v>
          </cell>
          <cell r="L2846" t="str">
            <v>3F</v>
          </cell>
        </row>
        <row r="2847">
          <cell r="D2847" t="str">
            <v>3002L</v>
          </cell>
          <cell r="K2847" t="str">
            <v>LAKE</v>
          </cell>
          <cell r="L2847" t="str">
            <v>3F</v>
          </cell>
        </row>
        <row r="2848">
          <cell r="D2848" t="str">
            <v>2869</v>
          </cell>
          <cell r="K2848" t="str">
            <v>STREAM</v>
          </cell>
          <cell r="L2848" t="str">
            <v>3F</v>
          </cell>
        </row>
        <row r="2849">
          <cell r="D2849" t="str">
            <v>1382A</v>
          </cell>
          <cell r="K2849" t="str">
            <v>ESTUARY</v>
          </cell>
          <cell r="L2849" t="str">
            <v>3M</v>
          </cell>
        </row>
        <row r="2850">
          <cell r="D2850" t="str">
            <v>1359B</v>
          </cell>
          <cell r="K2850" t="str">
            <v>LAKE</v>
          </cell>
          <cell r="L2850" t="str">
            <v>3F</v>
          </cell>
        </row>
        <row r="2851">
          <cell r="D2851" t="str">
            <v>2893D3</v>
          </cell>
          <cell r="K2851" t="str">
            <v>LAKE</v>
          </cell>
          <cell r="L2851" t="str">
            <v>3F</v>
          </cell>
        </row>
        <row r="2852">
          <cell r="D2852" t="str">
            <v>3169G1</v>
          </cell>
          <cell r="K2852" t="str">
            <v>STREAM</v>
          </cell>
          <cell r="L2852" t="str">
            <v>3F</v>
          </cell>
        </row>
        <row r="2853">
          <cell r="D2853" t="str">
            <v>1386</v>
          </cell>
          <cell r="K2853" t="str">
            <v>STREAM</v>
          </cell>
          <cell r="L2853" t="str">
            <v>3F</v>
          </cell>
        </row>
        <row r="2854">
          <cell r="D2854" t="str">
            <v>2874</v>
          </cell>
          <cell r="K2854" t="str">
            <v>STREAM</v>
          </cell>
          <cell r="L2854" t="str">
            <v>3F</v>
          </cell>
        </row>
        <row r="2855">
          <cell r="D2855" t="str">
            <v>3002F</v>
          </cell>
          <cell r="K2855" t="str">
            <v>LAKE</v>
          </cell>
          <cell r="L2855" t="str">
            <v>3F</v>
          </cell>
        </row>
        <row r="2856">
          <cell r="D2856" t="str">
            <v>3002G</v>
          </cell>
          <cell r="K2856" t="str">
            <v>LAKE</v>
          </cell>
          <cell r="L2856" t="str">
            <v>3F</v>
          </cell>
        </row>
        <row r="2857">
          <cell r="D2857" t="str">
            <v>3011E</v>
          </cell>
          <cell r="K2857" t="str">
            <v>LAKE</v>
          </cell>
          <cell r="L2857" t="str">
            <v>3F</v>
          </cell>
        </row>
        <row r="2858">
          <cell r="D2858" t="str">
            <v>1758I</v>
          </cell>
          <cell r="K2858" t="str">
            <v>LAKE</v>
          </cell>
          <cell r="L2858" t="str">
            <v>3F</v>
          </cell>
        </row>
        <row r="2859">
          <cell r="D2859" t="str">
            <v>1757A</v>
          </cell>
          <cell r="K2859" t="str">
            <v>STREAM</v>
          </cell>
          <cell r="L2859" t="str">
            <v>3F</v>
          </cell>
        </row>
        <row r="2860">
          <cell r="D2860" t="str">
            <v>1758H</v>
          </cell>
          <cell r="K2860" t="str">
            <v>LAKE</v>
          </cell>
          <cell r="L2860" t="str">
            <v>3F</v>
          </cell>
        </row>
        <row r="2861">
          <cell r="D2861" t="str">
            <v>1731A</v>
          </cell>
          <cell r="K2861" t="str">
            <v>LAKE</v>
          </cell>
          <cell r="L2861" t="str">
            <v>3F</v>
          </cell>
        </row>
        <row r="2862">
          <cell r="D2862" t="str">
            <v>1812</v>
          </cell>
          <cell r="K2862" t="str">
            <v>STREAM</v>
          </cell>
          <cell r="L2862" t="str">
            <v>3F</v>
          </cell>
        </row>
        <row r="2863">
          <cell r="D2863" t="str">
            <v>443</v>
          </cell>
          <cell r="K2863" t="str">
            <v>STREAM</v>
          </cell>
          <cell r="L2863" t="str">
            <v>3F</v>
          </cell>
        </row>
        <row r="2864">
          <cell r="D2864" t="str">
            <v>866</v>
          </cell>
          <cell r="K2864" t="str">
            <v>STREAM</v>
          </cell>
          <cell r="L2864" t="str">
            <v>3F</v>
          </cell>
        </row>
        <row r="2865">
          <cell r="D2865" t="str">
            <v>876</v>
          </cell>
          <cell r="K2865" t="str">
            <v>LAKE</v>
          </cell>
          <cell r="L2865" t="str">
            <v>3F</v>
          </cell>
        </row>
        <row r="2866">
          <cell r="D2866" t="str">
            <v>950</v>
          </cell>
          <cell r="K2866" t="str">
            <v>STREAM</v>
          </cell>
          <cell r="L2866" t="str">
            <v>3F</v>
          </cell>
        </row>
        <row r="2867">
          <cell r="D2867" t="str">
            <v>1142</v>
          </cell>
          <cell r="K2867" t="str">
            <v>STREAM</v>
          </cell>
          <cell r="L2867" t="str">
            <v>3F</v>
          </cell>
        </row>
        <row r="2868">
          <cell r="D2868" t="str">
            <v>375D</v>
          </cell>
          <cell r="K2868" t="str">
            <v>STREAM</v>
          </cell>
          <cell r="L2868" t="str">
            <v>3F</v>
          </cell>
        </row>
        <row r="2869">
          <cell r="D2869" t="str">
            <v>1149</v>
          </cell>
          <cell r="K2869" t="str">
            <v>LAKE</v>
          </cell>
          <cell r="L2869" t="str">
            <v>3F</v>
          </cell>
        </row>
        <row r="2870">
          <cell r="D2870" t="str">
            <v>3072</v>
          </cell>
          <cell r="K2870" t="str">
            <v>STREAM</v>
          </cell>
          <cell r="L2870" t="str">
            <v>3F</v>
          </cell>
        </row>
        <row r="2871">
          <cell r="D2871" t="str">
            <v>1655A</v>
          </cell>
          <cell r="K2871" t="str">
            <v>STREAM</v>
          </cell>
          <cell r="L2871" t="str">
            <v>3F</v>
          </cell>
        </row>
        <row r="2872">
          <cell r="D2872" t="str">
            <v>1610</v>
          </cell>
          <cell r="K2872" t="str">
            <v>LAKE</v>
          </cell>
          <cell r="L2872" t="str">
            <v>3F</v>
          </cell>
        </row>
        <row r="2873">
          <cell r="D2873" t="str">
            <v>1610A</v>
          </cell>
          <cell r="K2873" t="str">
            <v>STREAM</v>
          </cell>
          <cell r="L2873" t="str">
            <v>3F</v>
          </cell>
        </row>
        <row r="2874">
          <cell r="D2874" t="str">
            <v>2835C</v>
          </cell>
          <cell r="K2874" t="str">
            <v>SPRING</v>
          </cell>
          <cell r="L2874" t="str">
            <v>3F</v>
          </cell>
        </row>
        <row r="2875">
          <cell r="D2875" t="str">
            <v>3240C</v>
          </cell>
          <cell r="K2875" t="str">
            <v>ESTUARY</v>
          </cell>
          <cell r="L2875" t="str">
            <v>3M</v>
          </cell>
        </row>
        <row r="2876">
          <cell r="D2876" t="str">
            <v>2020</v>
          </cell>
          <cell r="K2876" t="str">
            <v>STREAM</v>
          </cell>
          <cell r="L2876" t="str">
            <v>3F</v>
          </cell>
        </row>
        <row r="2877">
          <cell r="D2877" t="str">
            <v>2023</v>
          </cell>
          <cell r="K2877" t="str">
            <v>STREAM</v>
          </cell>
          <cell r="L2877" t="str">
            <v>3F</v>
          </cell>
        </row>
        <row r="2878">
          <cell r="D2878" t="str">
            <v>2024</v>
          </cell>
          <cell r="K2878" t="str">
            <v>STREAM</v>
          </cell>
          <cell r="L2878" t="str">
            <v>3F</v>
          </cell>
        </row>
        <row r="2879">
          <cell r="D2879" t="str">
            <v>2025</v>
          </cell>
          <cell r="K2879" t="str">
            <v>STREAM</v>
          </cell>
          <cell r="L2879" t="str">
            <v>3F</v>
          </cell>
        </row>
        <row r="2880">
          <cell r="D2880" t="str">
            <v>2035</v>
          </cell>
          <cell r="K2880" t="str">
            <v>STREAM</v>
          </cell>
          <cell r="L2880" t="str">
            <v>3F</v>
          </cell>
        </row>
        <row r="2881">
          <cell r="D2881" t="str">
            <v>2056C1</v>
          </cell>
          <cell r="K2881" t="str">
            <v>ESTUARY</v>
          </cell>
          <cell r="L2881" t="str">
            <v>3M</v>
          </cell>
        </row>
        <row r="2882">
          <cell r="D2882" t="str">
            <v>2870B</v>
          </cell>
          <cell r="K2882" t="str">
            <v>LAKE</v>
          </cell>
          <cell r="L2882" t="str">
            <v>3F</v>
          </cell>
        </row>
        <row r="2883">
          <cell r="D2883" t="str">
            <v>1382D</v>
          </cell>
          <cell r="K2883" t="str">
            <v>LAKE</v>
          </cell>
          <cell r="L2883" t="str">
            <v>3F</v>
          </cell>
        </row>
        <row r="2884">
          <cell r="D2884" t="str">
            <v>2839X</v>
          </cell>
          <cell r="K2884" t="str">
            <v>LAKE</v>
          </cell>
          <cell r="L2884" t="str">
            <v>3F</v>
          </cell>
        </row>
        <row r="2885">
          <cell r="D2885" t="str">
            <v>1385A</v>
          </cell>
          <cell r="K2885" t="str">
            <v>LAKE</v>
          </cell>
          <cell r="L2885" t="str">
            <v>3F</v>
          </cell>
        </row>
        <row r="2886">
          <cell r="D2886" t="str">
            <v>3169I</v>
          </cell>
          <cell r="K2886" t="str">
            <v>LAKE</v>
          </cell>
          <cell r="L2886" t="str">
            <v>3F</v>
          </cell>
        </row>
        <row r="2887">
          <cell r="D2887" t="str">
            <v>1502B</v>
          </cell>
          <cell r="K2887" t="str">
            <v>LAKE</v>
          </cell>
          <cell r="L2887" t="str">
            <v>3F</v>
          </cell>
        </row>
        <row r="2888">
          <cell r="D2888" t="str">
            <v>1493C</v>
          </cell>
          <cell r="K2888" t="str">
            <v>LAKE</v>
          </cell>
          <cell r="L2888" t="str">
            <v>3F</v>
          </cell>
        </row>
        <row r="2889">
          <cell r="D2889" t="str">
            <v>1521C1</v>
          </cell>
          <cell r="K2889" t="str">
            <v>STREAM</v>
          </cell>
          <cell r="L2889" t="str">
            <v>3F</v>
          </cell>
        </row>
        <row r="2890">
          <cell r="D2890" t="str">
            <v>1497B</v>
          </cell>
          <cell r="K2890" t="str">
            <v>LAKE</v>
          </cell>
          <cell r="L2890" t="str">
            <v>3F</v>
          </cell>
        </row>
        <row r="2891">
          <cell r="D2891" t="str">
            <v>1443H</v>
          </cell>
          <cell r="K2891" t="str">
            <v>LAKE</v>
          </cell>
          <cell r="L2891" t="str">
            <v>1</v>
          </cell>
        </row>
        <row r="2892">
          <cell r="D2892" t="str">
            <v>1521L</v>
          </cell>
          <cell r="K2892" t="str">
            <v>LAKE</v>
          </cell>
          <cell r="L2892" t="str">
            <v>3F</v>
          </cell>
        </row>
        <row r="2893">
          <cell r="D2893" t="str">
            <v>1488Z</v>
          </cell>
          <cell r="K2893" t="str">
            <v>LAKE</v>
          </cell>
          <cell r="L2893" t="str">
            <v>3F</v>
          </cell>
        </row>
        <row r="2894">
          <cell r="D2894" t="str">
            <v>1523</v>
          </cell>
          <cell r="K2894" t="str">
            <v>STREAM</v>
          </cell>
          <cell r="L2894" t="str">
            <v>3F</v>
          </cell>
        </row>
        <row r="2895">
          <cell r="D2895" t="str">
            <v>1705</v>
          </cell>
          <cell r="K2895" t="str">
            <v>STREAM</v>
          </cell>
          <cell r="L2895" t="str">
            <v>3F</v>
          </cell>
        </row>
        <row r="2896">
          <cell r="D2896" t="str">
            <v>1706A</v>
          </cell>
          <cell r="K2896" t="str">
            <v>STREAM</v>
          </cell>
          <cell r="L2896" t="str">
            <v>3F</v>
          </cell>
        </row>
        <row r="2897">
          <cell r="D2897" t="str">
            <v>1700A</v>
          </cell>
          <cell r="K2897" t="str">
            <v>LAKE</v>
          </cell>
          <cell r="L2897" t="str">
            <v>3F</v>
          </cell>
        </row>
        <row r="2898">
          <cell r="D2898" t="str">
            <v>15002</v>
          </cell>
          <cell r="K2898" t="str">
            <v>LAKE</v>
          </cell>
          <cell r="L2898" t="str">
            <v>3F</v>
          </cell>
        </row>
        <row r="2899">
          <cell r="D2899" t="str">
            <v>3728</v>
          </cell>
          <cell r="K2899" t="str">
            <v>STREAM</v>
          </cell>
          <cell r="L2899" t="str">
            <v>3F</v>
          </cell>
        </row>
        <row r="2900">
          <cell r="D2900" t="str">
            <v>1328</v>
          </cell>
          <cell r="K2900" t="str">
            <v>ESTUARY</v>
          </cell>
          <cell r="L2900" t="str">
            <v>2</v>
          </cell>
        </row>
        <row r="2901">
          <cell r="D2901" t="str">
            <v>1521</v>
          </cell>
          <cell r="K2901" t="str">
            <v>LAKE</v>
          </cell>
          <cell r="L2901" t="str">
            <v>3F</v>
          </cell>
        </row>
        <row r="2902">
          <cell r="D2902" t="str">
            <v>1623M</v>
          </cell>
          <cell r="K2902" t="str">
            <v>LAKE</v>
          </cell>
          <cell r="L2902" t="str">
            <v>3F</v>
          </cell>
        </row>
        <row r="2903">
          <cell r="D2903" t="str">
            <v>1536D</v>
          </cell>
          <cell r="K2903" t="str">
            <v>SPRING</v>
          </cell>
          <cell r="L2903" t="str">
            <v>3F</v>
          </cell>
        </row>
        <row r="2904">
          <cell r="D2904" t="str">
            <v>3170H1</v>
          </cell>
          <cell r="K2904" t="str">
            <v>LAKE</v>
          </cell>
          <cell r="L2904" t="str">
            <v>3F</v>
          </cell>
        </row>
        <row r="2905">
          <cell r="D2905" t="str">
            <v>3170O</v>
          </cell>
          <cell r="K2905" t="str">
            <v>LAKE</v>
          </cell>
          <cell r="L2905" t="str">
            <v>3F</v>
          </cell>
        </row>
        <row r="2906">
          <cell r="D2906" t="str">
            <v>3170C</v>
          </cell>
          <cell r="K2906" t="str">
            <v>STREAM</v>
          </cell>
          <cell r="L2906" t="str">
            <v>3F</v>
          </cell>
        </row>
        <row r="2907">
          <cell r="D2907" t="str">
            <v>3124</v>
          </cell>
          <cell r="K2907" t="str">
            <v>STREAM</v>
          </cell>
          <cell r="L2907" t="str">
            <v>3F</v>
          </cell>
        </row>
        <row r="2908">
          <cell r="D2908" t="str">
            <v>1053B</v>
          </cell>
          <cell r="K2908" t="str">
            <v>ESTUARY</v>
          </cell>
          <cell r="L2908" t="str">
            <v>3M</v>
          </cell>
        </row>
        <row r="2909">
          <cell r="D2909" t="str">
            <v>740</v>
          </cell>
          <cell r="K2909" t="str">
            <v>ESTUARY</v>
          </cell>
          <cell r="L2909" t="str">
            <v>3M</v>
          </cell>
        </row>
        <row r="2910">
          <cell r="D2910" t="str">
            <v>740A</v>
          </cell>
          <cell r="K2910" t="str">
            <v>ESTUARY</v>
          </cell>
          <cell r="L2910" t="str">
            <v>3M</v>
          </cell>
        </row>
        <row r="2911">
          <cell r="D2911" t="str">
            <v>3218</v>
          </cell>
          <cell r="K2911" t="str">
            <v>STREAM</v>
          </cell>
          <cell r="L2911" t="str">
            <v>3F</v>
          </cell>
        </row>
        <row r="2912">
          <cell r="D2912" t="str">
            <v>8104B</v>
          </cell>
          <cell r="K2912" t="str">
            <v>BEACH</v>
          </cell>
          <cell r="L2912" t="str">
            <v>3M</v>
          </cell>
        </row>
        <row r="2913">
          <cell r="D2913" t="str">
            <v>8104C</v>
          </cell>
          <cell r="K2913" t="str">
            <v>BEACH</v>
          </cell>
          <cell r="L2913" t="str">
            <v>3M</v>
          </cell>
        </row>
        <row r="2914">
          <cell r="D2914" t="str">
            <v>8104</v>
          </cell>
          <cell r="K2914" t="str">
            <v>COASTAL</v>
          </cell>
          <cell r="L2914" t="str">
            <v>3M</v>
          </cell>
        </row>
        <row r="2915">
          <cell r="D2915" t="str">
            <v>1730B</v>
          </cell>
          <cell r="K2915" t="str">
            <v>LAKE</v>
          </cell>
          <cell r="L2915" t="str">
            <v>3F</v>
          </cell>
        </row>
        <row r="2916">
          <cell r="D2916" t="str">
            <v>1757B</v>
          </cell>
          <cell r="K2916" t="str">
            <v>STREAM</v>
          </cell>
          <cell r="L2916" t="str">
            <v>3F</v>
          </cell>
        </row>
        <row r="2917">
          <cell r="D2917" t="str">
            <v>1758K</v>
          </cell>
          <cell r="K2917" t="str">
            <v>STREAM</v>
          </cell>
          <cell r="L2917" t="str">
            <v>3F</v>
          </cell>
        </row>
        <row r="2918">
          <cell r="D2918" t="str">
            <v>1760</v>
          </cell>
          <cell r="K2918" t="str">
            <v>ESTUARY</v>
          </cell>
          <cell r="L2918" t="str">
            <v>3M</v>
          </cell>
        </row>
        <row r="2919">
          <cell r="D2919" t="str">
            <v>1759</v>
          </cell>
          <cell r="K2919" t="str">
            <v>STREAM</v>
          </cell>
          <cell r="L2919" t="str">
            <v>3F</v>
          </cell>
        </row>
        <row r="2920">
          <cell r="D2920" t="str">
            <v>1668E</v>
          </cell>
          <cell r="K2920" t="str">
            <v>ESTUARY</v>
          </cell>
          <cell r="L2920" t="str">
            <v>3M</v>
          </cell>
        </row>
        <row r="2921">
          <cell r="D2921" t="str">
            <v>1418A</v>
          </cell>
          <cell r="K2921" t="str">
            <v>LAKE</v>
          </cell>
          <cell r="L2921" t="str">
            <v>3F</v>
          </cell>
        </row>
        <row r="2922">
          <cell r="D2922" t="str">
            <v>1991C</v>
          </cell>
          <cell r="K2922" t="str">
            <v>ESTUARY</v>
          </cell>
          <cell r="L2922" t="str">
            <v>2</v>
          </cell>
        </row>
        <row r="2923">
          <cell r="D2923" t="str">
            <v>1474C</v>
          </cell>
          <cell r="K2923" t="str">
            <v>LAKE</v>
          </cell>
          <cell r="L2923" t="str">
            <v>3F</v>
          </cell>
        </row>
        <row r="2924">
          <cell r="D2924" t="str">
            <v>1436A</v>
          </cell>
          <cell r="K2924" t="str">
            <v>LAKE</v>
          </cell>
          <cell r="L2924" t="str">
            <v>3F</v>
          </cell>
        </row>
        <row r="2925">
          <cell r="D2925" t="str">
            <v>1476A</v>
          </cell>
          <cell r="K2925" t="str">
            <v>STREAM</v>
          </cell>
          <cell r="L2925" t="str">
            <v>3F</v>
          </cell>
        </row>
        <row r="2926">
          <cell r="D2926" t="str">
            <v>1464V</v>
          </cell>
          <cell r="K2926" t="str">
            <v>LAKE</v>
          </cell>
          <cell r="L2926" t="str">
            <v>3F</v>
          </cell>
        </row>
        <row r="2927">
          <cell r="D2927" t="str">
            <v>1406B</v>
          </cell>
          <cell r="K2927" t="str">
            <v>LAKE</v>
          </cell>
          <cell r="L2927" t="str">
            <v>3F</v>
          </cell>
        </row>
        <row r="2928">
          <cell r="D2928" t="str">
            <v>1402A</v>
          </cell>
          <cell r="K2928" t="str">
            <v>LAKE</v>
          </cell>
          <cell r="L2928" t="str">
            <v>3F</v>
          </cell>
        </row>
        <row r="2929">
          <cell r="D2929" t="str">
            <v>1899</v>
          </cell>
          <cell r="K2929" t="str">
            <v>STREAM</v>
          </cell>
          <cell r="L2929" t="str">
            <v>3F</v>
          </cell>
        </row>
        <row r="2930">
          <cell r="D2930" t="str">
            <v>1917</v>
          </cell>
          <cell r="K2930" t="str">
            <v>STREAM</v>
          </cell>
          <cell r="L2930" t="str">
            <v>3F</v>
          </cell>
        </row>
        <row r="2931">
          <cell r="D2931" t="str">
            <v>1919</v>
          </cell>
          <cell r="K2931" t="str">
            <v>STREAM</v>
          </cell>
          <cell r="L2931" t="str">
            <v>3F</v>
          </cell>
        </row>
        <row r="2932">
          <cell r="D2932" t="str">
            <v>1920</v>
          </cell>
          <cell r="K2932" t="str">
            <v>STREAM</v>
          </cell>
          <cell r="L2932" t="str">
            <v>3F</v>
          </cell>
        </row>
        <row r="2933">
          <cell r="D2933" t="str">
            <v>1921</v>
          </cell>
          <cell r="K2933" t="str">
            <v>STREAM</v>
          </cell>
          <cell r="L2933" t="str">
            <v>3F</v>
          </cell>
        </row>
        <row r="2934">
          <cell r="D2934" t="str">
            <v>1922</v>
          </cell>
          <cell r="K2934" t="str">
            <v>STREAM</v>
          </cell>
          <cell r="L2934" t="str">
            <v>3F</v>
          </cell>
        </row>
        <row r="2935">
          <cell r="D2935" t="str">
            <v>1614</v>
          </cell>
          <cell r="K2935" t="str">
            <v>STREAM</v>
          </cell>
          <cell r="L2935" t="str">
            <v>3F</v>
          </cell>
        </row>
        <row r="2936">
          <cell r="D2936" t="str">
            <v>1616</v>
          </cell>
          <cell r="K2936" t="str">
            <v>STREAM</v>
          </cell>
          <cell r="L2936" t="str">
            <v>3F</v>
          </cell>
        </row>
        <row r="2937">
          <cell r="D2937" t="str">
            <v>1656</v>
          </cell>
          <cell r="K2937" t="str">
            <v>ESTUARY</v>
          </cell>
          <cell r="L2937" t="str">
            <v>2</v>
          </cell>
        </row>
        <row r="2938">
          <cell r="D2938" t="str">
            <v>1613D</v>
          </cell>
          <cell r="K2938" t="str">
            <v>LAKE</v>
          </cell>
          <cell r="L2938" t="str">
            <v>3F</v>
          </cell>
        </row>
        <row r="2939">
          <cell r="D2939" t="str">
            <v>1642</v>
          </cell>
          <cell r="K2939" t="str">
            <v>STREAM</v>
          </cell>
          <cell r="L2939" t="str">
            <v>3F</v>
          </cell>
        </row>
        <row r="2940">
          <cell r="D2940" t="str">
            <v>1546B</v>
          </cell>
          <cell r="K2940" t="str">
            <v>BEACH</v>
          </cell>
          <cell r="L2940" t="str">
            <v>3M</v>
          </cell>
        </row>
        <row r="2941">
          <cell r="D2941" t="str">
            <v>1621A</v>
          </cell>
          <cell r="K2941" t="str">
            <v>STREAM</v>
          </cell>
          <cell r="L2941" t="str">
            <v>3F</v>
          </cell>
        </row>
        <row r="2942">
          <cell r="D2942" t="str">
            <v>1619B</v>
          </cell>
          <cell r="K2942" t="str">
            <v>LAKE</v>
          </cell>
          <cell r="L2942" t="str">
            <v>3F</v>
          </cell>
        </row>
        <row r="2943">
          <cell r="D2943" t="str">
            <v>1649</v>
          </cell>
          <cell r="K2943" t="str">
            <v>STREAM</v>
          </cell>
          <cell r="L2943" t="str">
            <v>3F</v>
          </cell>
        </row>
        <row r="2944">
          <cell r="D2944" t="str">
            <v>1651</v>
          </cell>
          <cell r="K2944" t="str">
            <v>STREAM</v>
          </cell>
          <cell r="L2944" t="str">
            <v>3F</v>
          </cell>
        </row>
        <row r="2945">
          <cell r="D2945" t="str">
            <v>1647A</v>
          </cell>
          <cell r="K2945" t="str">
            <v>LAKE</v>
          </cell>
          <cell r="L2945" t="str">
            <v>3F</v>
          </cell>
        </row>
        <row r="2946">
          <cell r="D2946" t="str">
            <v>1605E</v>
          </cell>
          <cell r="K2946" t="str">
            <v>LAKE</v>
          </cell>
          <cell r="L2946" t="str">
            <v>3F</v>
          </cell>
        </row>
        <row r="2947">
          <cell r="D2947" t="str">
            <v>3649</v>
          </cell>
          <cell r="K2947" t="str">
            <v>STREAM</v>
          </cell>
          <cell r="L2947" t="str">
            <v>3F</v>
          </cell>
        </row>
        <row r="2948">
          <cell r="D2948" t="str">
            <v>2213K</v>
          </cell>
          <cell r="K2948" t="str">
            <v>LAKE</v>
          </cell>
          <cell r="L2948" t="str">
            <v>3F</v>
          </cell>
        </row>
        <row r="2949">
          <cell r="D2949" t="str">
            <v>2527</v>
          </cell>
          <cell r="K2949" t="str">
            <v>STREAM</v>
          </cell>
          <cell r="L2949" t="str">
            <v>3F</v>
          </cell>
        </row>
        <row r="2950">
          <cell r="D2950" t="str">
            <v>2528B1</v>
          </cell>
          <cell r="K2950" t="str">
            <v>STREAM</v>
          </cell>
          <cell r="L2950" t="str">
            <v>3F</v>
          </cell>
        </row>
        <row r="2951">
          <cell r="D2951" t="str">
            <v>2509K</v>
          </cell>
          <cell r="K2951" t="str">
            <v>LAKE</v>
          </cell>
          <cell r="L2951" t="str">
            <v>3F</v>
          </cell>
        </row>
        <row r="2952">
          <cell r="D2952" t="str">
            <v>2929F</v>
          </cell>
          <cell r="K2952" t="str">
            <v>LAKE</v>
          </cell>
          <cell r="L2952" t="str">
            <v>3F</v>
          </cell>
        </row>
        <row r="2953">
          <cell r="D2953" t="str">
            <v>3002A2</v>
          </cell>
          <cell r="K2953" t="str">
            <v>LAKE</v>
          </cell>
          <cell r="L2953" t="str">
            <v>3F</v>
          </cell>
        </row>
        <row r="2954">
          <cell r="D2954" t="str">
            <v>3605F</v>
          </cell>
          <cell r="K2954" t="str">
            <v>STREAM</v>
          </cell>
          <cell r="L2954" t="str">
            <v>3F</v>
          </cell>
        </row>
        <row r="2955">
          <cell r="D2955" t="str">
            <v>3651</v>
          </cell>
          <cell r="K2955" t="str">
            <v>STREAM</v>
          </cell>
          <cell r="L2955" t="str">
            <v>3F</v>
          </cell>
        </row>
        <row r="2956">
          <cell r="D2956" t="str">
            <v>3652</v>
          </cell>
          <cell r="K2956" t="str">
            <v>STREAM</v>
          </cell>
          <cell r="L2956" t="str">
            <v>3F</v>
          </cell>
        </row>
        <row r="2957">
          <cell r="D2957" t="str">
            <v>60A</v>
          </cell>
          <cell r="K2957" t="str">
            <v>STREAM</v>
          </cell>
          <cell r="L2957" t="str">
            <v>3F</v>
          </cell>
        </row>
        <row r="2958">
          <cell r="D2958" t="str">
            <v>1789</v>
          </cell>
          <cell r="K2958" t="str">
            <v>ESTUARY</v>
          </cell>
          <cell r="L2958" t="str">
            <v>3M</v>
          </cell>
        </row>
        <row r="2959">
          <cell r="D2959" t="str">
            <v>3653</v>
          </cell>
          <cell r="K2959" t="str">
            <v>SPRING</v>
          </cell>
          <cell r="L2959" t="str">
            <v>3F</v>
          </cell>
        </row>
        <row r="2960">
          <cell r="D2960" t="str">
            <v>3605Q</v>
          </cell>
          <cell r="K2960" t="str">
            <v>SPRING</v>
          </cell>
          <cell r="L2960" t="str">
            <v>3F</v>
          </cell>
        </row>
        <row r="2961">
          <cell r="D2961" t="str">
            <v>3605P</v>
          </cell>
          <cell r="K2961" t="str">
            <v>SPRING</v>
          </cell>
          <cell r="L2961" t="str">
            <v>3F</v>
          </cell>
        </row>
        <row r="2962">
          <cell r="D2962" t="str">
            <v>3605T</v>
          </cell>
          <cell r="K2962" t="str">
            <v>SPRING</v>
          </cell>
          <cell r="L2962" t="str">
            <v>3F</v>
          </cell>
        </row>
        <row r="2963">
          <cell r="D2963" t="str">
            <v>3659</v>
          </cell>
          <cell r="K2963" t="str">
            <v>STREAM</v>
          </cell>
          <cell r="L2963" t="str">
            <v>3F</v>
          </cell>
        </row>
        <row r="2964">
          <cell r="D2964" t="str">
            <v>3665</v>
          </cell>
          <cell r="K2964" t="str">
            <v>STREAM</v>
          </cell>
          <cell r="L2964" t="str">
            <v>3F</v>
          </cell>
        </row>
        <row r="2965">
          <cell r="D2965" t="str">
            <v>2538</v>
          </cell>
          <cell r="K2965" t="str">
            <v>STREAM</v>
          </cell>
          <cell r="L2965" t="str">
            <v>3F</v>
          </cell>
        </row>
        <row r="2966">
          <cell r="D2966" t="str">
            <v>3666</v>
          </cell>
          <cell r="K2966" t="str">
            <v>STREAM</v>
          </cell>
          <cell r="L2966" t="str">
            <v>3F</v>
          </cell>
        </row>
        <row r="2967">
          <cell r="D2967" t="str">
            <v>2539</v>
          </cell>
          <cell r="K2967" t="str">
            <v>STREAM</v>
          </cell>
          <cell r="L2967" t="str">
            <v>3F</v>
          </cell>
        </row>
        <row r="2968">
          <cell r="D2968" t="str">
            <v>3667</v>
          </cell>
          <cell r="K2968" t="str">
            <v>STREAM</v>
          </cell>
          <cell r="L2968" t="str">
            <v>3F</v>
          </cell>
        </row>
        <row r="2969">
          <cell r="D2969" t="str">
            <v>2528A1</v>
          </cell>
          <cell r="K2969" t="str">
            <v>LAKE</v>
          </cell>
          <cell r="L2969" t="str">
            <v>3F</v>
          </cell>
        </row>
        <row r="2970">
          <cell r="D2970" t="str">
            <v>2540</v>
          </cell>
          <cell r="K2970" t="str">
            <v>STREAM</v>
          </cell>
          <cell r="L2970" t="str">
            <v>3F</v>
          </cell>
        </row>
        <row r="2971">
          <cell r="D2971" t="str">
            <v>692</v>
          </cell>
          <cell r="K2971" t="str">
            <v>ESTUARY</v>
          </cell>
          <cell r="L2971" t="str">
            <v>3M</v>
          </cell>
        </row>
        <row r="2972">
          <cell r="D2972" t="str">
            <v>3605W</v>
          </cell>
          <cell r="K2972" t="str">
            <v>SPRING</v>
          </cell>
          <cell r="L2972" t="str">
            <v>3F</v>
          </cell>
        </row>
        <row r="2973">
          <cell r="D2973" t="str">
            <v>3678A</v>
          </cell>
          <cell r="K2973" t="str">
            <v>STREAM</v>
          </cell>
          <cell r="L2973" t="str">
            <v>3F</v>
          </cell>
        </row>
        <row r="2974">
          <cell r="D2974" t="str">
            <v>3573</v>
          </cell>
          <cell r="K2974" t="str">
            <v>STREAM</v>
          </cell>
          <cell r="L2974" t="str">
            <v>3F</v>
          </cell>
        </row>
        <row r="2975">
          <cell r="D2975" t="str">
            <v>2541</v>
          </cell>
          <cell r="K2975" t="str">
            <v>LAKE</v>
          </cell>
          <cell r="L2975" t="str">
            <v>3F</v>
          </cell>
        </row>
        <row r="2976">
          <cell r="D2976" t="str">
            <v>3664</v>
          </cell>
          <cell r="K2976" t="str">
            <v>STREAM</v>
          </cell>
          <cell r="L2976" t="str">
            <v>3F</v>
          </cell>
        </row>
        <row r="2977">
          <cell r="D2977" t="str">
            <v>2528A</v>
          </cell>
          <cell r="K2977" t="str">
            <v>LAKE</v>
          </cell>
          <cell r="L2977" t="str">
            <v>3F</v>
          </cell>
        </row>
        <row r="2978">
          <cell r="D2978" t="str">
            <v>2528H</v>
          </cell>
          <cell r="K2978" t="str">
            <v>LAKE</v>
          </cell>
          <cell r="L2978" t="str">
            <v>3F</v>
          </cell>
        </row>
        <row r="2979">
          <cell r="D2979" t="str">
            <v>2543B</v>
          </cell>
          <cell r="K2979" t="str">
            <v>STREAM</v>
          </cell>
          <cell r="L2979" t="str">
            <v>3F</v>
          </cell>
        </row>
        <row r="2980">
          <cell r="D2980" t="str">
            <v>3672</v>
          </cell>
          <cell r="K2980" t="str">
            <v>STREAM</v>
          </cell>
          <cell r="L2980" t="str">
            <v>3F</v>
          </cell>
        </row>
        <row r="2981">
          <cell r="D2981" t="str">
            <v>2688</v>
          </cell>
          <cell r="K2981" t="str">
            <v>STREAM</v>
          </cell>
          <cell r="L2981" t="str">
            <v>3F</v>
          </cell>
        </row>
        <row r="2982">
          <cell r="D2982" t="str">
            <v>3675</v>
          </cell>
          <cell r="K2982" t="str">
            <v>STREAM</v>
          </cell>
          <cell r="L2982" t="str">
            <v>3F</v>
          </cell>
        </row>
        <row r="2983">
          <cell r="D2983" t="str">
            <v>3309</v>
          </cell>
          <cell r="K2983" t="str">
            <v>STREAM</v>
          </cell>
          <cell r="L2983" t="str">
            <v>3F</v>
          </cell>
        </row>
        <row r="2984">
          <cell r="D2984" t="str">
            <v>430</v>
          </cell>
          <cell r="K2984" t="str">
            <v>STREAM</v>
          </cell>
          <cell r="L2984" t="str">
            <v>3F</v>
          </cell>
        </row>
        <row r="2985">
          <cell r="D2985" t="str">
            <v>442</v>
          </cell>
          <cell r="K2985" t="str">
            <v>LAKE</v>
          </cell>
          <cell r="L2985" t="str">
            <v>3F</v>
          </cell>
        </row>
        <row r="2986">
          <cell r="D2986" t="str">
            <v>2509G1</v>
          </cell>
          <cell r="K2986" t="str">
            <v>LAKE</v>
          </cell>
          <cell r="L2986" t="str">
            <v>3F</v>
          </cell>
        </row>
        <row r="2987">
          <cell r="D2987" t="str">
            <v>3668A</v>
          </cell>
          <cell r="K2987" t="str">
            <v>LAKE</v>
          </cell>
          <cell r="L2987" t="str">
            <v>3F</v>
          </cell>
        </row>
        <row r="2988">
          <cell r="D2988" t="str">
            <v>2557</v>
          </cell>
          <cell r="K2988" t="str">
            <v>STREAM</v>
          </cell>
          <cell r="L2988" t="str">
            <v>3F</v>
          </cell>
        </row>
        <row r="2989">
          <cell r="D2989" t="str">
            <v>3682</v>
          </cell>
          <cell r="K2989" t="str">
            <v>STREAM</v>
          </cell>
          <cell r="L2989" t="str">
            <v>3F</v>
          </cell>
        </row>
        <row r="2990">
          <cell r="D2990" t="str">
            <v>2558</v>
          </cell>
          <cell r="K2990" t="str">
            <v>STREAM</v>
          </cell>
          <cell r="L2990" t="str">
            <v>3F</v>
          </cell>
        </row>
        <row r="2991">
          <cell r="D2991" t="str">
            <v>2559</v>
          </cell>
          <cell r="K2991" t="str">
            <v>STREAM</v>
          </cell>
          <cell r="L2991" t="str">
            <v>3F</v>
          </cell>
        </row>
        <row r="2992">
          <cell r="D2992" t="str">
            <v>2686</v>
          </cell>
          <cell r="K2992" t="str">
            <v>STREAM</v>
          </cell>
          <cell r="L2992" t="str">
            <v>3F</v>
          </cell>
        </row>
        <row r="2993">
          <cell r="D2993" t="str">
            <v>2509A1</v>
          </cell>
          <cell r="K2993" t="str">
            <v>LAKE</v>
          </cell>
          <cell r="L2993" t="str">
            <v>3F</v>
          </cell>
        </row>
        <row r="2994">
          <cell r="D2994" t="str">
            <v>2509A2</v>
          </cell>
          <cell r="K2994" t="str">
            <v>LAKE</v>
          </cell>
          <cell r="L2994" t="str">
            <v>3F</v>
          </cell>
        </row>
        <row r="2995">
          <cell r="D2995" t="str">
            <v>2543A</v>
          </cell>
          <cell r="K2995" t="str">
            <v>STREAM</v>
          </cell>
          <cell r="L2995" t="str">
            <v>3F</v>
          </cell>
        </row>
        <row r="2996">
          <cell r="D2996" t="str">
            <v>2509F</v>
          </cell>
          <cell r="K2996" t="str">
            <v>LAKE</v>
          </cell>
          <cell r="L2996" t="str">
            <v>3F</v>
          </cell>
        </row>
        <row r="2997">
          <cell r="D2997" t="str">
            <v>2546</v>
          </cell>
          <cell r="K2997" t="str">
            <v>STREAM</v>
          </cell>
          <cell r="L2997" t="str">
            <v>3F</v>
          </cell>
        </row>
        <row r="2998">
          <cell r="D2998" t="str">
            <v>3677</v>
          </cell>
          <cell r="K2998" t="str">
            <v>STREAM</v>
          </cell>
          <cell r="L2998" t="str">
            <v>3F</v>
          </cell>
        </row>
        <row r="2999">
          <cell r="D2999" t="str">
            <v>3662A</v>
          </cell>
          <cell r="K2999" t="str">
            <v>LAKE</v>
          </cell>
          <cell r="L2999" t="str">
            <v>3F</v>
          </cell>
        </row>
        <row r="3000">
          <cell r="D3000" t="str">
            <v>3679</v>
          </cell>
          <cell r="K3000" t="str">
            <v>STREAM</v>
          </cell>
          <cell r="L3000" t="str">
            <v>3F</v>
          </cell>
        </row>
        <row r="3001">
          <cell r="D3001" t="str">
            <v>2509</v>
          </cell>
          <cell r="K3001" t="str">
            <v>LAKE</v>
          </cell>
          <cell r="L3001" t="str">
            <v>3F</v>
          </cell>
        </row>
        <row r="3002">
          <cell r="D3002" t="str">
            <v>3422K</v>
          </cell>
          <cell r="K3002" t="str">
            <v>SPRING</v>
          </cell>
          <cell r="L3002" t="str">
            <v>3F</v>
          </cell>
        </row>
        <row r="3003">
          <cell r="D3003" t="str">
            <v>2547</v>
          </cell>
          <cell r="K3003" t="str">
            <v>STREAM</v>
          </cell>
          <cell r="L3003" t="str">
            <v>3F</v>
          </cell>
        </row>
        <row r="3004">
          <cell r="D3004" t="str">
            <v>2548</v>
          </cell>
          <cell r="K3004" t="str">
            <v>STREAM</v>
          </cell>
          <cell r="L3004" t="str">
            <v>3F</v>
          </cell>
        </row>
        <row r="3005">
          <cell r="D3005" t="str">
            <v>2689</v>
          </cell>
          <cell r="K3005" t="str">
            <v>STREAM</v>
          </cell>
          <cell r="L3005" t="str">
            <v>3F</v>
          </cell>
        </row>
        <row r="3006">
          <cell r="D3006" t="str">
            <v>2549</v>
          </cell>
          <cell r="K3006" t="str">
            <v>STREAM</v>
          </cell>
          <cell r="L3006" t="str">
            <v>3F</v>
          </cell>
        </row>
        <row r="3007">
          <cell r="D3007" t="str">
            <v>2544</v>
          </cell>
          <cell r="K3007" t="str">
            <v>STREAM</v>
          </cell>
          <cell r="L3007" t="str">
            <v>3F</v>
          </cell>
        </row>
        <row r="3008">
          <cell r="D3008" t="str">
            <v>3674</v>
          </cell>
          <cell r="K3008" t="str">
            <v>STREAM</v>
          </cell>
          <cell r="L3008" t="str">
            <v>3F</v>
          </cell>
        </row>
        <row r="3009">
          <cell r="D3009" t="str">
            <v>2509A</v>
          </cell>
          <cell r="K3009" t="str">
            <v>LAKE</v>
          </cell>
          <cell r="L3009" t="str">
            <v>3F</v>
          </cell>
        </row>
        <row r="3010">
          <cell r="D3010" t="str">
            <v>2687</v>
          </cell>
          <cell r="K3010" t="str">
            <v>STREAM</v>
          </cell>
          <cell r="L3010" t="str">
            <v>3F</v>
          </cell>
        </row>
        <row r="3011">
          <cell r="D3011" t="str">
            <v>3605H</v>
          </cell>
          <cell r="K3011" t="str">
            <v>LAKE</v>
          </cell>
          <cell r="L3011" t="str">
            <v>3F</v>
          </cell>
        </row>
        <row r="3012">
          <cell r="D3012" t="str">
            <v>2509E</v>
          </cell>
          <cell r="K3012" t="str">
            <v>LAKE</v>
          </cell>
          <cell r="L3012" t="str">
            <v>3F</v>
          </cell>
        </row>
        <row r="3013">
          <cell r="D3013" t="str">
            <v>2693</v>
          </cell>
          <cell r="K3013" t="str">
            <v>STREAM</v>
          </cell>
          <cell r="L3013" t="str">
            <v>3F</v>
          </cell>
        </row>
        <row r="3014">
          <cell r="D3014" t="str">
            <v>1951</v>
          </cell>
          <cell r="K3014" t="str">
            <v>ESTUARY</v>
          </cell>
          <cell r="L3014" t="str">
            <v>3M</v>
          </cell>
        </row>
        <row r="3015">
          <cell r="D3015" t="str">
            <v>2707</v>
          </cell>
          <cell r="K3015" t="str">
            <v>STREAM</v>
          </cell>
          <cell r="L3015" t="str">
            <v>3F</v>
          </cell>
        </row>
        <row r="3016">
          <cell r="D3016" t="str">
            <v>3692</v>
          </cell>
          <cell r="K3016" t="str">
            <v>STREAM</v>
          </cell>
          <cell r="L3016" t="str">
            <v>3F</v>
          </cell>
        </row>
        <row r="3017">
          <cell r="D3017" t="str">
            <v>2591</v>
          </cell>
          <cell r="K3017" t="str">
            <v>STREAM</v>
          </cell>
          <cell r="L3017" t="str">
            <v>3F</v>
          </cell>
        </row>
        <row r="3018">
          <cell r="D3018" t="str">
            <v>2611</v>
          </cell>
          <cell r="K3018" t="str">
            <v>STREAM</v>
          </cell>
          <cell r="L3018" t="str">
            <v>3F</v>
          </cell>
        </row>
        <row r="3019">
          <cell r="D3019" t="str">
            <v>2893Z</v>
          </cell>
          <cell r="K3019" t="str">
            <v>STREAM</v>
          </cell>
          <cell r="L3019" t="str">
            <v>3F</v>
          </cell>
        </row>
        <row r="3020">
          <cell r="D3020" t="str">
            <v>2916</v>
          </cell>
          <cell r="K3020" t="str">
            <v>STREAM</v>
          </cell>
          <cell r="L3020" t="str">
            <v>3F</v>
          </cell>
        </row>
        <row r="3021">
          <cell r="D3021" t="str">
            <v>3742</v>
          </cell>
          <cell r="K3021" t="str">
            <v>STREAM</v>
          </cell>
          <cell r="L3021" t="str">
            <v>3F</v>
          </cell>
        </row>
        <row r="3022">
          <cell r="D3022" t="str">
            <v>2905A</v>
          </cell>
          <cell r="K3022" t="str">
            <v>SPRING</v>
          </cell>
          <cell r="L3022" t="str">
            <v>3F</v>
          </cell>
        </row>
        <row r="3023">
          <cell r="D3023" t="str">
            <v>2905Y</v>
          </cell>
          <cell r="K3023" t="str">
            <v>SPRING</v>
          </cell>
          <cell r="L3023" t="str">
            <v>3F</v>
          </cell>
        </row>
        <row r="3024">
          <cell r="D3024" t="str">
            <v>1486</v>
          </cell>
          <cell r="K3024" t="str">
            <v>STREAM</v>
          </cell>
          <cell r="L3024" t="str">
            <v>3F</v>
          </cell>
        </row>
        <row r="3025">
          <cell r="D3025" t="str">
            <v>1474U</v>
          </cell>
          <cell r="K3025" t="str">
            <v>LAKE</v>
          </cell>
          <cell r="L3025" t="str">
            <v>3F</v>
          </cell>
        </row>
        <row r="3026">
          <cell r="D3026" t="str">
            <v>1451Z</v>
          </cell>
          <cell r="K3026" t="str">
            <v>LAKE</v>
          </cell>
          <cell r="L3026" t="str">
            <v>3F</v>
          </cell>
        </row>
        <row r="3027">
          <cell r="D3027" t="str">
            <v>1474T</v>
          </cell>
          <cell r="K3027" t="str">
            <v>LAKE</v>
          </cell>
          <cell r="L3027" t="str">
            <v>3F</v>
          </cell>
        </row>
        <row r="3028">
          <cell r="D3028" t="str">
            <v>2890A</v>
          </cell>
          <cell r="K3028" t="str">
            <v>LAKE</v>
          </cell>
          <cell r="L3028" t="str">
            <v>3F</v>
          </cell>
        </row>
        <row r="3029">
          <cell r="D3029" t="str">
            <v>1487</v>
          </cell>
          <cell r="K3029" t="str">
            <v>STREAM</v>
          </cell>
          <cell r="L3029" t="str">
            <v>3F</v>
          </cell>
        </row>
        <row r="3030">
          <cell r="D3030" t="str">
            <v>1484B</v>
          </cell>
          <cell r="K3030" t="str">
            <v>LAKE</v>
          </cell>
          <cell r="L3030" t="str">
            <v>3F</v>
          </cell>
        </row>
        <row r="3031">
          <cell r="D3031" t="str">
            <v>1463L</v>
          </cell>
          <cell r="K3031" t="str">
            <v>LAKE</v>
          </cell>
          <cell r="L3031" t="str">
            <v>3F</v>
          </cell>
        </row>
        <row r="3032">
          <cell r="D3032" t="str">
            <v>1473X</v>
          </cell>
          <cell r="K3032" t="str">
            <v>LAKE</v>
          </cell>
          <cell r="L3032" t="str">
            <v>3F</v>
          </cell>
        </row>
        <row r="3033">
          <cell r="D3033" t="str">
            <v>2905C</v>
          </cell>
          <cell r="K3033" t="str">
            <v>LAKE</v>
          </cell>
          <cell r="L3033" t="str">
            <v>3F</v>
          </cell>
        </row>
        <row r="3034">
          <cell r="D3034" t="str">
            <v>1325</v>
          </cell>
          <cell r="K3034" t="str">
            <v>STREAM</v>
          </cell>
          <cell r="L3034" t="str">
            <v>3F</v>
          </cell>
        </row>
        <row r="3035">
          <cell r="D3035" t="str">
            <v>2782A</v>
          </cell>
          <cell r="K3035" t="str">
            <v>LAKE</v>
          </cell>
          <cell r="L3035" t="str">
            <v>3F</v>
          </cell>
        </row>
        <row r="3036">
          <cell r="D3036" t="str">
            <v>2781A</v>
          </cell>
          <cell r="K3036" t="str">
            <v>LAKE</v>
          </cell>
          <cell r="L3036" t="str">
            <v>3F</v>
          </cell>
        </row>
        <row r="3037">
          <cell r="D3037" t="str">
            <v>2065G</v>
          </cell>
          <cell r="K3037" t="str">
            <v>ESTUARY</v>
          </cell>
          <cell r="L3037" t="str">
            <v>2</v>
          </cell>
        </row>
        <row r="3038">
          <cell r="D3038" t="str">
            <v>2065F</v>
          </cell>
          <cell r="K3038" t="str">
            <v>ESTUARY</v>
          </cell>
          <cell r="L3038" t="str">
            <v>2</v>
          </cell>
        </row>
        <row r="3039">
          <cell r="D3039" t="str">
            <v>3258B2</v>
          </cell>
          <cell r="K3039" t="str">
            <v>ESTUARY</v>
          </cell>
          <cell r="L3039" t="str">
            <v>3M</v>
          </cell>
        </row>
        <row r="3040">
          <cell r="D3040" t="str">
            <v>2065C</v>
          </cell>
          <cell r="K3040" t="str">
            <v>ESTUARY</v>
          </cell>
          <cell r="L3040" t="str">
            <v>2</v>
          </cell>
        </row>
        <row r="3041">
          <cell r="D3041" t="str">
            <v>3258C4</v>
          </cell>
          <cell r="K3041" t="str">
            <v>ESTUARY</v>
          </cell>
          <cell r="L3041" t="str">
            <v>3M</v>
          </cell>
        </row>
        <row r="3042">
          <cell r="D3042" t="str">
            <v>3245C3</v>
          </cell>
          <cell r="K3042" t="str">
            <v>STREAM</v>
          </cell>
          <cell r="L3042" t="str">
            <v>3F</v>
          </cell>
        </row>
        <row r="3043">
          <cell r="D3043" t="str">
            <v>3245F</v>
          </cell>
          <cell r="K3043" t="str">
            <v>STREAM</v>
          </cell>
          <cell r="L3043" t="str">
            <v>3F</v>
          </cell>
        </row>
        <row r="3044">
          <cell r="D3044" t="str">
            <v>3129B1</v>
          </cell>
          <cell r="K3044" t="str">
            <v>ESTUARY</v>
          </cell>
          <cell r="L3044" t="str">
            <v>3M</v>
          </cell>
        </row>
        <row r="3045">
          <cell r="D3045" t="str">
            <v>3107A</v>
          </cell>
          <cell r="K3045" t="str">
            <v>ESTUARY</v>
          </cell>
          <cell r="L3045" t="str">
            <v>2</v>
          </cell>
        </row>
        <row r="3046">
          <cell r="D3046" t="str">
            <v>2535A</v>
          </cell>
          <cell r="K3046" t="str">
            <v>ESTUARY</v>
          </cell>
          <cell r="L3046" t="str">
            <v>2</v>
          </cell>
        </row>
        <row r="3047">
          <cell r="D3047" t="str">
            <v>2550A</v>
          </cell>
          <cell r="K3047" t="str">
            <v>ESTUARY</v>
          </cell>
          <cell r="L3047" t="str">
            <v>2</v>
          </cell>
        </row>
        <row r="3048">
          <cell r="D3048" t="str">
            <v>2853B</v>
          </cell>
          <cell r="K3048" t="str">
            <v>LAKE</v>
          </cell>
          <cell r="L3048" t="str">
            <v>3F</v>
          </cell>
        </row>
        <row r="3049">
          <cell r="D3049" t="str">
            <v>1946</v>
          </cell>
          <cell r="K3049" t="str">
            <v>STREAM</v>
          </cell>
          <cell r="L3049" t="str">
            <v>3F</v>
          </cell>
        </row>
        <row r="3050">
          <cell r="D3050" t="str">
            <v>2987B</v>
          </cell>
          <cell r="K3050" t="str">
            <v>STREAM</v>
          </cell>
          <cell r="L3050" t="str">
            <v>3F</v>
          </cell>
        </row>
        <row r="3051">
          <cell r="D3051" t="str">
            <v>2857</v>
          </cell>
          <cell r="K3051" t="str">
            <v>STREAM</v>
          </cell>
          <cell r="L3051" t="str">
            <v>3F</v>
          </cell>
        </row>
        <row r="3052">
          <cell r="D3052" t="str">
            <v>3004L</v>
          </cell>
          <cell r="K3052" t="str">
            <v>LAKE</v>
          </cell>
          <cell r="L3052" t="str">
            <v>3F</v>
          </cell>
        </row>
        <row r="3053">
          <cell r="D3053" t="str">
            <v>2987A</v>
          </cell>
          <cell r="K3053" t="str">
            <v>LAKE</v>
          </cell>
          <cell r="L3053" t="str">
            <v>3F</v>
          </cell>
        </row>
        <row r="3054">
          <cell r="D3054" t="str">
            <v>1376</v>
          </cell>
          <cell r="K3054" t="str">
            <v>STREAM</v>
          </cell>
          <cell r="L3054" t="str">
            <v>3F</v>
          </cell>
        </row>
        <row r="3055">
          <cell r="D3055" t="str">
            <v>3004M</v>
          </cell>
          <cell r="K3055" t="str">
            <v>LAKE</v>
          </cell>
          <cell r="L3055" t="str">
            <v>3F</v>
          </cell>
        </row>
        <row r="3056">
          <cell r="D3056" t="str">
            <v>3277C</v>
          </cell>
          <cell r="K3056" t="str">
            <v>STREAM</v>
          </cell>
          <cell r="L3056" t="str">
            <v>3F</v>
          </cell>
        </row>
        <row r="3057">
          <cell r="D3057" t="str">
            <v>8088</v>
          </cell>
          <cell r="K3057" t="str">
            <v>COASTAL</v>
          </cell>
          <cell r="L3057" t="str">
            <v>3M</v>
          </cell>
        </row>
        <row r="3058">
          <cell r="D3058" t="str">
            <v>2997B1</v>
          </cell>
          <cell r="K3058" t="str">
            <v>LAKE</v>
          </cell>
          <cell r="L3058" t="str">
            <v>3F</v>
          </cell>
        </row>
        <row r="3059">
          <cell r="D3059" t="str">
            <v>3011C</v>
          </cell>
          <cell r="K3059" t="str">
            <v>LAKE</v>
          </cell>
          <cell r="L3059" t="str">
            <v>3F</v>
          </cell>
        </row>
        <row r="3060">
          <cell r="D3060" t="str">
            <v>3014</v>
          </cell>
          <cell r="K3060" t="str">
            <v>STREAM</v>
          </cell>
          <cell r="L3060" t="str">
            <v>3F</v>
          </cell>
        </row>
        <row r="3061">
          <cell r="D3061" t="str">
            <v>1966</v>
          </cell>
          <cell r="K3061" t="str">
            <v>STREAM</v>
          </cell>
          <cell r="L3061" t="str">
            <v>3F</v>
          </cell>
        </row>
        <row r="3062">
          <cell r="D3062" t="str">
            <v>1965</v>
          </cell>
          <cell r="K3062" t="str">
            <v>STREAM</v>
          </cell>
          <cell r="L3062" t="str">
            <v>3F</v>
          </cell>
        </row>
        <row r="3063">
          <cell r="D3063" t="str">
            <v>2011</v>
          </cell>
          <cell r="K3063" t="str">
            <v>STREAM</v>
          </cell>
          <cell r="L3063" t="str">
            <v>3F</v>
          </cell>
        </row>
        <row r="3064">
          <cell r="D3064" t="str">
            <v>2012</v>
          </cell>
          <cell r="K3064" t="str">
            <v>STREAM</v>
          </cell>
          <cell r="L3064" t="str">
            <v>3F</v>
          </cell>
        </row>
        <row r="3065">
          <cell r="D3065" t="str">
            <v>2013</v>
          </cell>
          <cell r="K3065" t="str">
            <v>STREAM</v>
          </cell>
          <cell r="L3065" t="str">
            <v>3F</v>
          </cell>
        </row>
        <row r="3066">
          <cell r="D3066" t="str">
            <v>1390A</v>
          </cell>
          <cell r="K3066" t="str">
            <v>LAKE</v>
          </cell>
          <cell r="L3066" t="str">
            <v>3F</v>
          </cell>
        </row>
        <row r="3067">
          <cell r="D3067" t="str">
            <v>2839M</v>
          </cell>
          <cell r="K3067" t="str">
            <v>LAKE</v>
          </cell>
          <cell r="L3067" t="str">
            <v>3F</v>
          </cell>
        </row>
        <row r="3068">
          <cell r="D3068" t="str">
            <v>1392A1</v>
          </cell>
          <cell r="K3068" t="str">
            <v>STREAM</v>
          </cell>
          <cell r="L3068" t="str">
            <v>3F</v>
          </cell>
        </row>
        <row r="3069">
          <cell r="D3069" t="str">
            <v>3169E</v>
          </cell>
          <cell r="K3069" t="str">
            <v>LAKE</v>
          </cell>
          <cell r="L3069" t="str">
            <v>3F</v>
          </cell>
        </row>
        <row r="3070">
          <cell r="D3070" t="str">
            <v>2880</v>
          </cell>
          <cell r="K3070" t="str">
            <v>STREAM</v>
          </cell>
          <cell r="L3070" t="str">
            <v>3F</v>
          </cell>
        </row>
        <row r="3071">
          <cell r="D3071" t="str">
            <v>2879A</v>
          </cell>
          <cell r="K3071" t="str">
            <v>LAKE</v>
          </cell>
          <cell r="L3071" t="str">
            <v>3F</v>
          </cell>
        </row>
        <row r="3072">
          <cell r="D3072" t="str">
            <v>3746</v>
          </cell>
          <cell r="K3072" t="str">
            <v>STREAM</v>
          </cell>
          <cell r="L3072" t="str">
            <v>3F</v>
          </cell>
        </row>
        <row r="3073">
          <cell r="D3073" t="str">
            <v>2916A</v>
          </cell>
          <cell r="K3073" t="str">
            <v>LAKE</v>
          </cell>
          <cell r="L3073" t="str">
            <v>3F</v>
          </cell>
        </row>
        <row r="3074">
          <cell r="D3074" t="str">
            <v>3703</v>
          </cell>
          <cell r="K3074" t="str">
            <v>STREAM</v>
          </cell>
          <cell r="L3074" t="str">
            <v>3F</v>
          </cell>
        </row>
        <row r="3075">
          <cell r="D3075" t="str">
            <v>1331</v>
          </cell>
          <cell r="K3075" t="str">
            <v>STREAM</v>
          </cell>
          <cell r="L3075" t="str">
            <v>3F</v>
          </cell>
        </row>
        <row r="3076">
          <cell r="D3076" t="str">
            <v>3738B</v>
          </cell>
          <cell r="K3076" t="str">
            <v>LAKE</v>
          </cell>
          <cell r="L3076" t="str">
            <v>3F</v>
          </cell>
        </row>
        <row r="3077">
          <cell r="D3077" t="str">
            <v>1335</v>
          </cell>
          <cell r="K3077" t="str">
            <v>ESTUARY</v>
          </cell>
          <cell r="L3077" t="str">
            <v>2</v>
          </cell>
        </row>
        <row r="3078">
          <cell r="D3078" t="str">
            <v>1337C</v>
          </cell>
          <cell r="K3078" t="str">
            <v>STREAM</v>
          </cell>
          <cell r="L3078" t="str">
            <v>3F</v>
          </cell>
        </row>
        <row r="3079">
          <cell r="D3079" t="str">
            <v>1329D</v>
          </cell>
          <cell r="K3079" t="str">
            <v>STREAM</v>
          </cell>
          <cell r="L3079" t="str">
            <v>3F</v>
          </cell>
        </row>
        <row r="3080">
          <cell r="D3080" t="str">
            <v>1340F</v>
          </cell>
          <cell r="K3080" t="str">
            <v>LAKE</v>
          </cell>
          <cell r="L3080" t="str">
            <v>3F</v>
          </cell>
        </row>
        <row r="3081">
          <cell r="D3081" t="str">
            <v>2805</v>
          </cell>
          <cell r="K3081" t="str">
            <v>LAKE</v>
          </cell>
          <cell r="L3081" t="str">
            <v>3F</v>
          </cell>
        </row>
        <row r="3082">
          <cell r="D3082" t="str">
            <v>2801D</v>
          </cell>
          <cell r="K3082" t="str">
            <v>LAKE</v>
          </cell>
          <cell r="L3082" t="str">
            <v>3F</v>
          </cell>
        </row>
        <row r="3083">
          <cell r="D3083" t="str">
            <v>2006</v>
          </cell>
          <cell r="K3083" t="str">
            <v>STREAM</v>
          </cell>
          <cell r="L3083" t="str">
            <v>3F</v>
          </cell>
        </row>
        <row r="3084">
          <cell r="D3084" t="str">
            <v>2008</v>
          </cell>
          <cell r="K3084" t="str">
            <v>STREAM</v>
          </cell>
          <cell r="L3084" t="str">
            <v>3F</v>
          </cell>
        </row>
        <row r="3085">
          <cell r="D3085" t="str">
            <v>2742A</v>
          </cell>
          <cell r="K3085" t="str">
            <v>LAKE</v>
          </cell>
          <cell r="L3085" t="str">
            <v>3F</v>
          </cell>
        </row>
        <row r="3086">
          <cell r="D3086" t="str">
            <v>2617A</v>
          </cell>
          <cell r="K3086" t="str">
            <v>LAKE</v>
          </cell>
          <cell r="L3086" t="str">
            <v>3F</v>
          </cell>
        </row>
        <row r="3087">
          <cell r="D3087" t="str">
            <v>2748X</v>
          </cell>
          <cell r="K3087" t="str">
            <v>LAKE</v>
          </cell>
          <cell r="L3087" t="str">
            <v>3F</v>
          </cell>
        </row>
        <row r="3088">
          <cell r="D3088" t="str">
            <v>2748A</v>
          </cell>
          <cell r="K3088" t="str">
            <v>LAKE</v>
          </cell>
          <cell r="L3088" t="str">
            <v>3F</v>
          </cell>
        </row>
        <row r="3089">
          <cell r="D3089" t="str">
            <v>3709</v>
          </cell>
          <cell r="K3089" t="str">
            <v>STREAM</v>
          </cell>
          <cell r="L3089" t="str">
            <v>3F</v>
          </cell>
        </row>
        <row r="3090">
          <cell r="D3090" t="str">
            <v>2892</v>
          </cell>
          <cell r="K3090" t="str">
            <v>LAKE</v>
          </cell>
          <cell r="L3090" t="str">
            <v>3F</v>
          </cell>
        </row>
        <row r="3091">
          <cell r="D3091" t="str">
            <v>2626</v>
          </cell>
          <cell r="K3091" t="str">
            <v>STREAM</v>
          </cell>
          <cell r="L3091" t="str">
            <v>3F</v>
          </cell>
        </row>
        <row r="3092">
          <cell r="D3092" t="str">
            <v>963</v>
          </cell>
          <cell r="K3092" t="str">
            <v>ESTUARY</v>
          </cell>
          <cell r="L3092" t="str">
            <v>2</v>
          </cell>
        </row>
        <row r="3093">
          <cell r="D3093" t="str">
            <v>1813N</v>
          </cell>
          <cell r="K3093" t="str">
            <v>LAKE</v>
          </cell>
          <cell r="L3093" t="str">
            <v>3F</v>
          </cell>
        </row>
        <row r="3094">
          <cell r="D3094" t="str">
            <v>18511</v>
          </cell>
          <cell r="K3094" t="str">
            <v>LAKE</v>
          </cell>
          <cell r="L3094" t="str">
            <v>3F</v>
          </cell>
        </row>
        <row r="3095">
          <cell r="D3095" t="str">
            <v>1857</v>
          </cell>
          <cell r="K3095" t="str">
            <v>STREAM</v>
          </cell>
          <cell r="L3095" t="str">
            <v>3F</v>
          </cell>
        </row>
        <row r="3096">
          <cell r="D3096" t="str">
            <v>1858</v>
          </cell>
          <cell r="K3096" t="str">
            <v>STREAM</v>
          </cell>
          <cell r="L3096" t="str">
            <v>1</v>
          </cell>
        </row>
        <row r="3097">
          <cell r="D3097" t="str">
            <v>1859</v>
          </cell>
          <cell r="K3097" t="str">
            <v>STREAM</v>
          </cell>
          <cell r="L3097" t="str">
            <v>3F</v>
          </cell>
        </row>
        <row r="3098">
          <cell r="D3098" t="str">
            <v>1813A</v>
          </cell>
          <cell r="K3098" t="str">
            <v>LAKE</v>
          </cell>
          <cell r="L3098" t="str">
            <v>3F</v>
          </cell>
        </row>
        <row r="3099">
          <cell r="D3099" t="str">
            <v>1861</v>
          </cell>
          <cell r="K3099" t="str">
            <v>STREAM</v>
          </cell>
          <cell r="L3099" t="str">
            <v>1</v>
          </cell>
        </row>
        <row r="3100">
          <cell r="D3100" t="str">
            <v>1863</v>
          </cell>
          <cell r="K3100" t="str">
            <v>STREAM</v>
          </cell>
          <cell r="L3100" t="str">
            <v>3F</v>
          </cell>
        </row>
        <row r="3101">
          <cell r="D3101" t="str">
            <v>1864</v>
          </cell>
          <cell r="K3101" t="str">
            <v>STREAM</v>
          </cell>
          <cell r="L3101" t="str">
            <v>1</v>
          </cell>
        </row>
        <row r="3102">
          <cell r="D3102" t="str">
            <v>1865</v>
          </cell>
          <cell r="K3102" t="str">
            <v>STREAM</v>
          </cell>
          <cell r="L3102" t="str">
            <v>1</v>
          </cell>
        </row>
        <row r="3103">
          <cell r="D3103" t="str">
            <v>2754</v>
          </cell>
          <cell r="K3103" t="str">
            <v>STREAM</v>
          </cell>
          <cell r="L3103" t="str">
            <v>3F</v>
          </cell>
        </row>
        <row r="3104">
          <cell r="D3104" t="str">
            <v>2755</v>
          </cell>
          <cell r="K3104" t="str">
            <v>STREAM</v>
          </cell>
          <cell r="L3104" t="str">
            <v>3F</v>
          </cell>
        </row>
        <row r="3105">
          <cell r="D3105" t="str">
            <v>2623A</v>
          </cell>
          <cell r="K3105" t="str">
            <v>STREAM</v>
          </cell>
          <cell r="L3105" t="str">
            <v>3F</v>
          </cell>
        </row>
        <row r="3106">
          <cell r="D3106" t="str">
            <v>2756</v>
          </cell>
          <cell r="K3106" t="str">
            <v>STREAM</v>
          </cell>
          <cell r="L3106" t="str">
            <v>3F</v>
          </cell>
        </row>
        <row r="3107">
          <cell r="D3107" t="str">
            <v>3713</v>
          </cell>
          <cell r="K3107" t="str">
            <v>STREAM</v>
          </cell>
          <cell r="L3107" t="str">
            <v>3F</v>
          </cell>
        </row>
        <row r="3108">
          <cell r="D3108" t="str">
            <v>2747Y</v>
          </cell>
          <cell r="K3108" t="str">
            <v>LAKE</v>
          </cell>
          <cell r="L3108" t="str">
            <v>3F</v>
          </cell>
        </row>
        <row r="3109">
          <cell r="D3109" t="str">
            <v>2757</v>
          </cell>
          <cell r="K3109" t="str">
            <v>STREAM</v>
          </cell>
          <cell r="L3109" t="str">
            <v>3F</v>
          </cell>
        </row>
        <row r="3110">
          <cell r="D3110" t="str">
            <v>2892A</v>
          </cell>
          <cell r="K3110" t="str">
            <v>LAKE</v>
          </cell>
          <cell r="L3110" t="str">
            <v>3F</v>
          </cell>
        </row>
        <row r="3111">
          <cell r="D3111" t="str">
            <v>2753A</v>
          </cell>
          <cell r="K3111" t="str">
            <v>LAKE</v>
          </cell>
          <cell r="L3111" t="str">
            <v>3F</v>
          </cell>
        </row>
        <row r="3112">
          <cell r="D3112" t="str">
            <v>3422R</v>
          </cell>
          <cell r="K3112" t="str">
            <v>SPRING</v>
          </cell>
          <cell r="L3112" t="str">
            <v>3F</v>
          </cell>
        </row>
        <row r="3113">
          <cell r="D3113" t="str">
            <v>2894A</v>
          </cell>
          <cell r="K3113" t="str">
            <v>STREAM</v>
          </cell>
          <cell r="L3113" t="str">
            <v>3F</v>
          </cell>
        </row>
        <row r="3114">
          <cell r="D3114" t="str">
            <v>1411</v>
          </cell>
          <cell r="K3114" t="str">
            <v>STREAM</v>
          </cell>
          <cell r="L3114" t="str">
            <v>3F</v>
          </cell>
        </row>
        <row r="3115">
          <cell r="D3115" t="str">
            <v>2759</v>
          </cell>
          <cell r="K3115" t="str">
            <v>STREAM</v>
          </cell>
          <cell r="L3115" t="str">
            <v>3F</v>
          </cell>
        </row>
        <row r="3116">
          <cell r="D3116" t="str">
            <v>2896A</v>
          </cell>
          <cell r="K3116" t="str">
            <v>STREAM</v>
          </cell>
          <cell r="L3116" t="str">
            <v>3F</v>
          </cell>
        </row>
        <row r="3117">
          <cell r="D3117" t="str">
            <v>2623</v>
          </cell>
          <cell r="K3117" t="str">
            <v>LAKE</v>
          </cell>
          <cell r="L3117" t="str">
            <v>3F</v>
          </cell>
        </row>
        <row r="3118">
          <cell r="D3118" t="str">
            <v>1807F</v>
          </cell>
          <cell r="K3118" t="str">
            <v>ESTUARY</v>
          </cell>
          <cell r="L3118" t="str">
            <v>3M</v>
          </cell>
        </row>
        <row r="3119">
          <cell r="D3119" t="str">
            <v>1253</v>
          </cell>
          <cell r="K3119" t="str">
            <v>STREAM</v>
          </cell>
          <cell r="L3119" t="str">
            <v>3F</v>
          </cell>
        </row>
        <row r="3120">
          <cell r="D3120" t="str">
            <v>1254</v>
          </cell>
          <cell r="K3120" t="str">
            <v>ESTUARY</v>
          </cell>
          <cell r="L3120" t="str">
            <v>3M</v>
          </cell>
        </row>
        <row r="3121">
          <cell r="D3121" t="str">
            <v>1226</v>
          </cell>
          <cell r="K3121" t="str">
            <v>STREAM</v>
          </cell>
          <cell r="L3121" t="str">
            <v>3F</v>
          </cell>
        </row>
        <row r="3122">
          <cell r="D3122" t="str">
            <v>570</v>
          </cell>
          <cell r="K3122" t="str">
            <v>STREAM</v>
          </cell>
          <cell r="L3122" t="str">
            <v>3F</v>
          </cell>
        </row>
        <row r="3123">
          <cell r="D3123" t="str">
            <v>1382B</v>
          </cell>
          <cell r="K3123" t="str">
            <v>SPRING</v>
          </cell>
          <cell r="L3123" t="str">
            <v>3F</v>
          </cell>
        </row>
        <row r="3124">
          <cell r="D3124" t="str">
            <v>1621F</v>
          </cell>
          <cell r="K3124" t="str">
            <v>SPRING</v>
          </cell>
          <cell r="L3124" t="str">
            <v>3F</v>
          </cell>
        </row>
        <row r="3125">
          <cell r="D3125" t="str">
            <v>2893A4</v>
          </cell>
          <cell r="K3125" t="str">
            <v>STREAM</v>
          </cell>
          <cell r="L3125" t="str">
            <v>3F</v>
          </cell>
        </row>
        <row r="3126">
          <cell r="D3126" t="str">
            <v>3235O</v>
          </cell>
          <cell r="K3126" t="str">
            <v>STREAM</v>
          </cell>
          <cell r="L3126" t="str">
            <v>3F</v>
          </cell>
        </row>
        <row r="3127">
          <cell r="D3127" t="str">
            <v>2893A6</v>
          </cell>
          <cell r="K3127" t="str">
            <v>STREAM</v>
          </cell>
          <cell r="L3127" t="str">
            <v>3F</v>
          </cell>
        </row>
        <row r="3128">
          <cell r="D3128" t="str">
            <v>29974</v>
          </cell>
          <cell r="K3128" t="str">
            <v>STREAM</v>
          </cell>
          <cell r="L3128" t="str">
            <v>3F</v>
          </cell>
        </row>
        <row r="3129">
          <cell r="D3129" t="str">
            <v>1443I</v>
          </cell>
          <cell r="K3129" t="str">
            <v>STREAM</v>
          </cell>
          <cell r="L3129" t="str">
            <v>1</v>
          </cell>
        </row>
        <row r="3130">
          <cell r="D3130" t="str">
            <v>1451F</v>
          </cell>
          <cell r="K3130" t="str">
            <v>LAKE</v>
          </cell>
          <cell r="L3130" t="str">
            <v>3F</v>
          </cell>
        </row>
        <row r="3131">
          <cell r="D3131" t="str">
            <v>2893Y1</v>
          </cell>
          <cell r="K3131" t="str">
            <v>STREAM</v>
          </cell>
          <cell r="L3131" t="str">
            <v>3F</v>
          </cell>
        </row>
        <row r="3132">
          <cell r="D3132" t="str">
            <v>2918C</v>
          </cell>
          <cell r="K3132" t="str">
            <v>STREAM</v>
          </cell>
          <cell r="L3132" t="str">
            <v>3F</v>
          </cell>
        </row>
        <row r="3133">
          <cell r="D3133" t="str">
            <v>1021B</v>
          </cell>
          <cell r="K3133" t="str">
            <v>STREAM</v>
          </cell>
          <cell r="L3133" t="str">
            <v>3F</v>
          </cell>
        </row>
        <row r="3134">
          <cell r="D3134" t="str">
            <v>3278D</v>
          </cell>
          <cell r="K3134" t="str">
            <v>STREAM</v>
          </cell>
          <cell r="L3134" t="str">
            <v>3F</v>
          </cell>
        </row>
        <row r="3135">
          <cell r="D3135" t="str">
            <v>3278R1</v>
          </cell>
          <cell r="K3135" t="str">
            <v>ESTUARY</v>
          </cell>
          <cell r="L3135" t="str">
            <v>3M</v>
          </cell>
        </row>
        <row r="3136">
          <cell r="D3136" t="str">
            <v>3278Y</v>
          </cell>
          <cell r="K3136" t="str">
            <v>STREAM</v>
          </cell>
          <cell r="L3136" t="str">
            <v>3F</v>
          </cell>
        </row>
        <row r="3137">
          <cell r="D3137" t="str">
            <v>3278V</v>
          </cell>
          <cell r="K3137" t="str">
            <v>STREAM</v>
          </cell>
          <cell r="L3137" t="str">
            <v>3F</v>
          </cell>
        </row>
        <row r="3138">
          <cell r="D3138" t="str">
            <v>8065</v>
          </cell>
          <cell r="K3138" t="str">
            <v>COASTAL</v>
          </cell>
          <cell r="L3138" t="str">
            <v>2</v>
          </cell>
        </row>
        <row r="3139">
          <cell r="D3139" t="str">
            <v>3278C</v>
          </cell>
          <cell r="K3139" t="str">
            <v>STREAM</v>
          </cell>
          <cell r="L3139" t="str">
            <v>3F</v>
          </cell>
        </row>
        <row r="3140">
          <cell r="D3140" t="str">
            <v>8102</v>
          </cell>
          <cell r="K3140" t="str">
            <v>COASTAL</v>
          </cell>
          <cell r="L3140" t="str">
            <v>3M</v>
          </cell>
        </row>
        <row r="3141">
          <cell r="D3141" t="str">
            <v>8103</v>
          </cell>
          <cell r="K3141" t="str">
            <v>COASTAL</v>
          </cell>
          <cell r="L3141" t="str">
            <v>3M</v>
          </cell>
        </row>
        <row r="3142">
          <cell r="D3142" t="str">
            <v>8105</v>
          </cell>
          <cell r="K3142" t="str">
            <v>COASTAL</v>
          </cell>
          <cell r="L3142" t="str">
            <v>3M</v>
          </cell>
        </row>
        <row r="3143">
          <cell r="D3143" t="str">
            <v>8106</v>
          </cell>
          <cell r="K3143" t="str">
            <v>COASTAL</v>
          </cell>
          <cell r="L3143" t="str">
            <v>3M</v>
          </cell>
        </row>
        <row r="3144">
          <cell r="D3144" t="str">
            <v>60</v>
          </cell>
          <cell r="K3144" t="str">
            <v>LAKE</v>
          </cell>
          <cell r="L3144" t="str">
            <v>3F</v>
          </cell>
        </row>
        <row r="3145">
          <cell r="D3145" t="str">
            <v>2097E</v>
          </cell>
          <cell r="K3145" t="str">
            <v>STREAM</v>
          </cell>
          <cell r="L3145" t="str">
            <v>3F</v>
          </cell>
        </row>
        <row r="3146">
          <cell r="D3146" t="str">
            <v>2146</v>
          </cell>
          <cell r="K3146" t="str">
            <v>STREAM</v>
          </cell>
          <cell r="L3146" t="str">
            <v>3F</v>
          </cell>
        </row>
        <row r="3147">
          <cell r="D3147" t="str">
            <v>3338</v>
          </cell>
          <cell r="K3147" t="str">
            <v>STREAM</v>
          </cell>
          <cell r="L3147" t="str">
            <v>3F</v>
          </cell>
        </row>
        <row r="3148">
          <cell r="D3148" t="str">
            <v>2097M</v>
          </cell>
          <cell r="K3148" t="str">
            <v>ESTUARY</v>
          </cell>
          <cell r="L3148" t="str">
            <v>3M</v>
          </cell>
        </row>
        <row r="3149">
          <cell r="D3149" t="str">
            <v>1432</v>
          </cell>
          <cell r="K3149" t="str">
            <v>STREAM</v>
          </cell>
          <cell r="L3149" t="str">
            <v>3F</v>
          </cell>
        </row>
        <row r="3150">
          <cell r="D3150" t="str">
            <v>778D</v>
          </cell>
          <cell r="K3150" t="str">
            <v>ESTUARY</v>
          </cell>
          <cell r="L3150" t="str">
            <v>2</v>
          </cell>
        </row>
        <row r="3151">
          <cell r="D3151" t="str">
            <v>3703B</v>
          </cell>
          <cell r="K3151" t="str">
            <v>SPRING</v>
          </cell>
          <cell r="L3151" t="str">
            <v>3F</v>
          </cell>
        </row>
        <row r="3152">
          <cell r="D3152" t="str">
            <v>2625C</v>
          </cell>
          <cell r="K3152" t="str">
            <v>LAKE</v>
          </cell>
          <cell r="L3152" t="str">
            <v>3F</v>
          </cell>
        </row>
        <row r="3153">
          <cell r="D3153" t="str">
            <v>3719</v>
          </cell>
          <cell r="K3153" t="str">
            <v>STREAM</v>
          </cell>
          <cell r="L3153" t="str">
            <v>3F</v>
          </cell>
        </row>
        <row r="3154">
          <cell r="D3154" t="str">
            <v>2897A</v>
          </cell>
          <cell r="K3154" t="str">
            <v>STREAM</v>
          </cell>
          <cell r="L3154" t="str">
            <v>3F</v>
          </cell>
        </row>
        <row r="3155">
          <cell r="D3155" t="str">
            <v>2625B</v>
          </cell>
          <cell r="K3155" t="str">
            <v>LAKE</v>
          </cell>
          <cell r="L3155" t="str">
            <v>3F</v>
          </cell>
        </row>
        <row r="3156">
          <cell r="D3156" t="str">
            <v>1329A</v>
          </cell>
          <cell r="K3156" t="str">
            <v>ESTUARY</v>
          </cell>
          <cell r="L3156" t="str">
            <v>3M</v>
          </cell>
        </row>
        <row r="3157">
          <cell r="D3157" t="str">
            <v>2897</v>
          </cell>
          <cell r="K3157" t="str">
            <v>LAKE</v>
          </cell>
          <cell r="L3157" t="str">
            <v>3F</v>
          </cell>
        </row>
        <row r="3158">
          <cell r="D3158" t="str">
            <v>2892C</v>
          </cell>
          <cell r="K3158" t="str">
            <v>LAKE</v>
          </cell>
          <cell r="L3158" t="str">
            <v>3F</v>
          </cell>
        </row>
        <row r="3159">
          <cell r="D3159" t="str">
            <v>2894</v>
          </cell>
          <cell r="K3159" t="str">
            <v>LAKE</v>
          </cell>
          <cell r="L3159" t="str">
            <v>3F</v>
          </cell>
        </row>
        <row r="3160">
          <cell r="D3160" t="str">
            <v>2760</v>
          </cell>
          <cell r="K3160" t="str">
            <v>STREAM</v>
          </cell>
          <cell r="L3160" t="str">
            <v>3F</v>
          </cell>
        </row>
        <row r="3161">
          <cell r="D3161" t="str">
            <v>2615A</v>
          </cell>
          <cell r="K3161" t="str">
            <v>LAKE</v>
          </cell>
          <cell r="L3161" t="str">
            <v>3F</v>
          </cell>
        </row>
        <row r="3162">
          <cell r="D3162" t="str">
            <v>3722</v>
          </cell>
          <cell r="K3162" t="str">
            <v>STREAM</v>
          </cell>
          <cell r="L3162" t="str">
            <v>3F</v>
          </cell>
        </row>
        <row r="3163">
          <cell r="D3163" t="str">
            <v>2896</v>
          </cell>
          <cell r="K3163" t="str">
            <v>LAKE</v>
          </cell>
          <cell r="L3163" t="str">
            <v>3F</v>
          </cell>
        </row>
        <row r="3164">
          <cell r="D3164" t="str">
            <v>2893A3</v>
          </cell>
          <cell r="K3164" t="str">
            <v>STREAM</v>
          </cell>
          <cell r="L3164" t="str">
            <v>3F</v>
          </cell>
        </row>
        <row r="3165">
          <cell r="D3165" t="str">
            <v>2893A</v>
          </cell>
          <cell r="K3165" t="str">
            <v>LAKE</v>
          </cell>
          <cell r="L3165" t="str">
            <v>3F</v>
          </cell>
        </row>
        <row r="3166">
          <cell r="D3166" t="str">
            <v>2899C</v>
          </cell>
          <cell r="K3166" t="str">
            <v>LAKE</v>
          </cell>
          <cell r="L3166" t="str">
            <v>3F</v>
          </cell>
        </row>
        <row r="3167">
          <cell r="D3167" t="str">
            <v>2740C</v>
          </cell>
          <cell r="K3167" t="str">
            <v>STREAM</v>
          </cell>
          <cell r="L3167" t="str">
            <v>3F</v>
          </cell>
        </row>
        <row r="3168">
          <cell r="D3168" t="str">
            <v>2767</v>
          </cell>
          <cell r="K3168" t="str">
            <v>STREAM</v>
          </cell>
          <cell r="L3168" t="str">
            <v>3F</v>
          </cell>
        </row>
        <row r="3169">
          <cell r="D3169" t="str">
            <v>2632</v>
          </cell>
          <cell r="K3169" t="str">
            <v>STREAM</v>
          </cell>
          <cell r="L3169" t="str">
            <v>3F</v>
          </cell>
        </row>
        <row r="3170">
          <cell r="D3170" t="str">
            <v>2633</v>
          </cell>
          <cell r="K3170" t="str">
            <v>STREAM</v>
          </cell>
          <cell r="L3170" t="str">
            <v>3F</v>
          </cell>
        </row>
        <row r="3171">
          <cell r="D3171" t="str">
            <v>1497E</v>
          </cell>
          <cell r="K3171" t="str">
            <v>LAKE</v>
          </cell>
          <cell r="L3171" t="str">
            <v>3F</v>
          </cell>
        </row>
        <row r="3172">
          <cell r="D3172" t="str">
            <v>1542</v>
          </cell>
          <cell r="K3172" t="str">
            <v>STREAM</v>
          </cell>
          <cell r="L3172" t="str">
            <v>3F</v>
          </cell>
        </row>
        <row r="3173">
          <cell r="D3173" t="str">
            <v>2043</v>
          </cell>
          <cell r="K3173" t="str">
            <v>ESTUARY</v>
          </cell>
          <cell r="L3173" t="str">
            <v>3M</v>
          </cell>
        </row>
        <row r="3174">
          <cell r="D3174" t="str">
            <v>2044</v>
          </cell>
          <cell r="K3174" t="str">
            <v>STREAM</v>
          </cell>
          <cell r="L3174" t="str">
            <v>1</v>
          </cell>
        </row>
        <row r="3175">
          <cell r="D3175" t="str">
            <v>1536A</v>
          </cell>
          <cell r="K3175" t="str">
            <v>STREAM</v>
          </cell>
          <cell r="L3175" t="str">
            <v>3F</v>
          </cell>
        </row>
        <row r="3176">
          <cell r="D3176" t="str">
            <v>2045</v>
          </cell>
          <cell r="K3176" t="str">
            <v>ESTUARY</v>
          </cell>
          <cell r="L3176" t="str">
            <v>3M</v>
          </cell>
        </row>
        <row r="3177">
          <cell r="D3177" t="str">
            <v>1551</v>
          </cell>
          <cell r="K3177" t="str">
            <v>STREAM</v>
          </cell>
          <cell r="L3177" t="str">
            <v>3F</v>
          </cell>
        </row>
        <row r="3178">
          <cell r="D3178" t="str">
            <v>1552</v>
          </cell>
          <cell r="K3178" t="str">
            <v>STREAM</v>
          </cell>
          <cell r="L3178" t="str">
            <v>3F</v>
          </cell>
        </row>
        <row r="3179">
          <cell r="D3179" t="str">
            <v>1677C1</v>
          </cell>
          <cell r="K3179" t="str">
            <v>LAKE</v>
          </cell>
          <cell r="L3179" t="str">
            <v>3F</v>
          </cell>
        </row>
        <row r="3180">
          <cell r="D3180" t="str">
            <v>1698A</v>
          </cell>
          <cell r="K3180" t="str">
            <v>STREAM</v>
          </cell>
          <cell r="L3180" t="str">
            <v>3F</v>
          </cell>
        </row>
        <row r="3181">
          <cell r="D3181" t="str">
            <v>1618</v>
          </cell>
          <cell r="K3181" t="str">
            <v>LAKE</v>
          </cell>
          <cell r="L3181" t="str">
            <v>3F</v>
          </cell>
        </row>
        <row r="3182">
          <cell r="D3182" t="str">
            <v>1683</v>
          </cell>
          <cell r="K3182" t="str">
            <v>ESTUARY</v>
          </cell>
          <cell r="L3182" t="str">
            <v>2</v>
          </cell>
        </row>
        <row r="3183">
          <cell r="D3183" t="str">
            <v>1684</v>
          </cell>
          <cell r="K3183" t="str">
            <v>STREAM</v>
          </cell>
          <cell r="L3183" t="str">
            <v>3F</v>
          </cell>
        </row>
        <row r="3184">
          <cell r="D3184" t="str">
            <v>314</v>
          </cell>
          <cell r="K3184" t="str">
            <v>STREAM</v>
          </cell>
          <cell r="L3184" t="str">
            <v>3F</v>
          </cell>
        </row>
        <row r="3185">
          <cell r="D3185" t="str">
            <v>315</v>
          </cell>
          <cell r="K3185" t="str">
            <v>STREAM</v>
          </cell>
          <cell r="L3185" t="str">
            <v>3F</v>
          </cell>
        </row>
        <row r="3186">
          <cell r="D3186" t="str">
            <v>316</v>
          </cell>
          <cell r="K3186" t="str">
            <v>STREAM</v>
          </cell>
          <cell r="L3186" t="str">
            <v>3F</v>
          </cell>
        </row>
        <row r="3187">
          <cell r="D3187" t="str">
            <v>319</v>
          </cell>
          <cell r="K3187" t="str">
            <v>STREAM</v>
          </cell>
          <cell r="L3187" t="str">
            <v>3F</v>
          </cell>
        </row>
        <row r="3188">
          <cell r="D3188" t="str">
            <v>322</v>
          </cell>
          <cell r="K3188" t="str">
            <v>STREAM</v>
          </cell>
          <cell r="L3188" t="str">
            <v>3F</v>
          </cell>
        </row>
        <row r="3189">
          <cell r="D3189" t="str">
            <v>325</v>
          </cell>
          <cell r="K3189" t="str">
            <v>STREAM</v>
          </cell>
          <cell r="L3189" t="str">
            <v>3F</v>
          </cell>
        </row>
        <row r="3190">
          <cell r="D3190" t="str">
            <v>326</v>
          </cell>
          <cell r="K3190" t="str">
            <v>STREAM</v>
          </cell>
          <cell r="L3190" t="str">
            <v>3F</v>
          </cell>
        </row>
        <row r="3191">
          <cell r="D3191" t="str">
            <v>328</v>
          </cell>
          <cell r="K3191" t="str">
            <v>STREAM</v>
          </cell>
          <cell r="L3191" t="str">
            <v>3F</v>
          </cell>
        </row>
        <row r="3192">
          <cell r="D3192" t="str">
            <v>331</v>
          </cell>
          <cell r="K3192" t="str">
            <v>STREAM</v>
          </cell>
          <cell r="L3192" t="str">
            <v>3F</v>
          </cell>
        </row>
        <row r="3193">
          <cell r="D3193" t="str">
            <v>334</v>
          </cell>
          <cell r="K3193" t="str">
            <v>STREAM</v>
          </cell>
          <cell r="L3193" t="str">
            <v>3F</v>
          </cell>
        </row>
        <row r="3194">
          <cell r="D3194" t="str">
            <v>335</v>
          </cell>
          <cell r="K3194" t="str">
            <v>STREAM</v>
          </cell>
          <cell r="L3194" t="str">
            <v>3F</v>
          </cell>
        </row>
        <row r="3195">
          <cell r="D3195" t="str">
            <v>336</v>
          </cell>
          <cell r="K3195" t="str">
            <v>STREAM</v>
          </cell>
          <cell r="L3195" t="str">
            <v>3F</v>
          </cell>
        </row>
        <row r="3196">
          <cell r="D3196" t="str">
            <v>30B</v>
          </cell>
          <cell r="K3196" t="str">
            <v>STREAM</v>
          </cell>
          <cell r="L3196" t="str">
            <v>3F</v>
          </cell>
        </row>
        <row r="3197">
          <cell r="D3197" t="str">
            <v>374</v>
          </cell>
          <cell r="K3197" t="str">
            <v>STREAM</v>
          </cell>
          <cell r="L3197" t="str">
            <v>3F</v>
          </cell>
        </row>
        <row r="3198">
          <cell r="D3198" t="str">
            <v>387</v>
          </cell>
          <cell r="K3198" t="str">
            <v>STREAM</v>
          </cell>
          <cell r="L3198" t="str">
            <v>3F</v>
          </cell>
        </row>
        <row r="3199">
          <cell r="D3199" t="str">
            <v>389</v>
          </cell>
          <cell r="K3199" t="str">
            <v>STREAM</v>
          </cell>
          <cell r="L3199" t="str">
            <v>3F</v>
          </cell>
        </row>
        <row r="3200">
          <cell r="D3200" t="str">
            <v>1300</v>
          </cell>
          <cell r="K3200" t="str">
            <v>STREAM</v>
          </cell>
          <cell r="L3200" t="str">
            <v>3F</v>
          </cell>
        </row>
        <row r="3201">
          <cell r="D3201" t="str">
            <v>487</v>
          </cell>
          <cell r="K3201" t="str">
            <v>STREAM</v>
          </cell>
          <cell r="L3201" t="str">
            <v>3F</v>
          </cell>
        </row>
        <row r="3202">
          <cell r="D3202" t="str">
            <v>2150</v>
          </cell>
          <cell r="K3202" t="str">
            <v>STREAM</v>
          </cell>
          <cell r="L3202" t="str">
            <v>3F</v>
          </cell>
        </row>
        <row r="3203">
          <cell r="D3203" t="str">
            <v>180</v>
          </cell>
          <cell r="K3203" t="str">
            <v>STREAM</v>
          </cell>
          <cell r="L3203" t="str">
            <v>3F</v>
          </cell>
        </row>
        <row r="3204">
          <cell r="D3204" t="str">
            <v>309</v>
          </cell>
          <cell r="K3204" t="str">
            <v>STREAM</v>
          </cell>
          <cell r="L3204" t="str">
            <v>3F</v>
          </cell>
        </row>
        <row r="3205">
          <cell r="D3205" t="str">
            <v>2113</v>
          </cell>
          <cell r="K3205" t="str">
            <v>STREAM</v>
          </cell>
          <cell r="L3205" t="str">
            <v>3F</v>
          </cell>
        </row>
        <row r="3206">
          <cell r="D3206" t="str">
            <v>216</v>
          </cell>
          <cell r="K3206" t="str">
            <v>STREAM</v>
          </cell>
          <cell r="L3206" t="str">
            <v>3F</v>
          </cell>
        </row>
        <row r="3207">
          <cell r="D3207" t="str">
            <v>2098</v>
          </cell>
          <cell r="K3207" t="str">
            <v>STREAM</v>
          </cell>
          <cell r="L3207" t="str">
            <v>3F</v>
          </cell>
        </row>
        <row r="3208">
          <cell r="D3208" t="str">
            <v>2100</v>
          </cell>
          <cell r="K3208" t="str">
            <v>STREAM</v>
          </cell>
          <cell r="L3208" t="str">
            <v>3F</v>
          </cell>
        </row>
        <row r="3209">
          <cell r="D3209" t="str">
            <v>2108</v>
          </cell>
          <cell r="K3209" t="str">
            <v>STREAM</v>
          </cell>
          <cell r="L3209" t="str">
            <v>3F</v>
          </cell>
        </row>
        <row r="3210">
          <cell r="D3210" t="str">
            <v>2109</v>
          </cell>
          <cell r="K3210" t="str">
            <v>STREAM</v>
          </cell>
          <cell r="L3210" t="str">
            <v>3F</v>
          </cell>
        </row>
        <row r="3211">
          <cell r="D3211" t="str">
            <v>2110</v>
          </cell>
          <cell r="K3211" t="str">
            <v>STREAM</v>
          </cell>
          <cell r="L3211" t="str">
            <v>3F</v>
          </cell>
        </row>
        <row r="3212">
          <cell r="D3212" t="str">
            <v>2105</v>
          </cell>
          <cell r="K3212" t="str">
            <v>STREAM</v>
          </cell>
          <cell r="L3212" t="str">
            <v>3F</v>
          </cell>
        </row>
        <row r="3213">
          <cell r="D3213" t="str">
            <v>2111</v>
          </cell>
          <cell r="K3213" t="str">
            <v>STREAM</v>
          </cell>
          <cell r="L3213" t="str">
            <v>3F</v>
          </cell>
        </row>
        <row r="3214">
          <cell r="D3214" t="str">
            <v>2112</v>
          </cell>
          <cell r="K3214" t="str">
            <v>STREAM</v>
          </cell>
          <cell r="L3214" t="str">
            <v>3F</v>
          </cell>
        </row>
        <row r="3215">
          <cell r="D3215" t="str">
            <v>2205B</v>
          </cell>
          <cell r="K3215" t="str">
            <v>ESTUARY</v>
          </cell>
          <cell r="L3215" t="str">
            <v>3M</v>
          </cell>
        </row>
        <row r="3216">
          <cell r="D3216" t="str">
            <v>2266</v>
          </cell>
          <cell r="K3216" t="str">
            <v>ESTUARY</v>
          </cell>
          <cell r="L3216" t="str">
            <v>3M</v>
          </cell>
        </row>
        <row r="3217">
          <cell r="D3217" t="str">
            <v>2082B</v>
          </cell>
          <cell r="K3217" t="str">
            <v>STREAM</v>
          </cell>
          <cell r="L3217" t="str">
            <v>3F</v>
          </cell>
        </row>
        <row r="3218">
          <cell r="D3218" t="str">
            <v>1716D</v>
          </cell>
          <cell r="K3218" t="str">
            <v>ESTUARY</v>
          </cell>
          <cell r="L3218" t="str">
            <v>3M</v>
          </cell>
        </row>
        <row r="3219">
          <cell r="D3219" t="str">
            <v>5003B2</v>
          </cell>
          <cell r="K3219" t="str">
            <v>ESTUARY</v>
          </cell>
          <cell r="L3219" t="str">
            <v>2</v>
          </cell>
        </row>
        <row r="3220">
          <cell r="D3220" t="str">
            <v>8054</v>
          </cell>
          <cell r="K3220" t="str">
            <v>COASTAL</v>
          </cell>
          <cell r="L3220" t="str">
            <v>3M</v>
          </cell>
        </row>
        <row r="3221">
          <cell r="D3221" t="str">
            <v>1037A</v>
          </cell>
          <cell r="K3221" t="str">
            <v>STREAM</v>
          </cell>
          <cell r="L3221" t="str">
            <v>3F</v>
          </cell>
        </row>
        <row r="3222">
          <cell r="D3222" t="str">
            <v>1040A</v>
          </cell>
          <cell r="K3222" t="str">
            <v>ESTUARY</v>
          </cell>
          <cell r="L3222" t="str">
            <v>3M</v>
          </cell>
        </row>
        <row r="3223">
          <cell r="D3223" t="str">
            <v>1040C</v>
          </cell>
          <cell r="K3223" t="str">
            <v>STREAM</v>
          </cell>
          <cell r="L3223" t="str">
            <v>3F</v>
          </cell>
        </row>
        <row r="3224">
          <cell r="D3224" t="str">
            <v>1244</v>
          </cell>
          <cell r="K3224" t="str">
            <v>STREAM</v>
          </cell>
          <cell r="L3224" t="str">
            <v>3F</v>
          </cell>
        </row>
        <row r="3225">
          <cell r="D3225" t="str">
            <v>1570A</v>
          </cell>
          <cell r="K3225" t="str">
            <v>ESTUARY</v>
          </cell>
          <cell r="L3225" t="str">
            <v>3M</v>
          </cell>
        </row>
        <row r="3226">
          <cell r="D3226" t="str">
            <v>1603E</v>
          </cell>
          <cell r="K3226" t="str">
            <v>LAKE</v>
          </cell>
          <cell r="L3226" t="str">
            <v>3F</v>
          </cell>
        </row>
        <row r="3227">
          <cell r="D3227" t="str">
            <v>1521A1</v>
          </cell>
          <cell r="K3227" t="str">
            <v>LAKE</v>
          </cell>
          <cell r="L3227" t="str">
            <v>3F</v>
          </cell>
        </row>
        <row r="3228">
          <cell r="D3228" t="str">
            <v>2645</v>
          </cell>
          <cell r="K3228" t="str">
            <v>STREAM</v>
          </cell>
          <cell r="L3228" t="str">
            <v>3F</v>
          </cell>
        </row>
        <row r="3229">
          <cell r="D3229" t="str">
            <v>2646</v>
          </cell>
          <cell r="K3229" t="str">
            <v>STREAM</v>
          </cell>
          <cell r="L3229" t="str">
            <v>3F</v>
          </cell>
        </row>
        <row r="3230">
          <cell r="D3230" t="str">
            <v>2468</v>
          </cell>
          <cell r="K3230" t="str">
            <v>ESTUARY</v>
          </cell>
          <cell r="L3230" t="str">
            <v>2</v>
          </cell>
        </row>
        <row r="3231">
          <cell r="D3231" t="str">
            <v>2958</v>
          </cell>
          <cell r="K3231" t="str">
            <v>STREAM</v>
          </cell>
          <cell r="L3231" t="str">
            <v>3F</v>
          </cell>
        </row>
        <row r="3232">
          <cell r="D3232" t="str">
            <v>2659</v>
          </cell>
          <cell r="K3232" t="str">
            <v>STREAM</v>
          </cell>
          <cell r="L3232" t="str">
            <v>3F</v>
          </cell>
        </row>
        <row r="3233">
          <cell r="D3233" t="str">
            <v>IND01</v>
          </cell>
          <cell r="K3233" t="str">
            <v>NA</v>
          </cell>
          <cell r="L3233" t="str">
            <v>NA</v>
          </cell>
        </row>
        <row r="3234">
          <cell r="D3234" t="str">
            <v>2170</v>
          </cell>
          <cell r="K3234" t="str">
            <v>ESTUARY</v>
          </cell>
          <cell r="L3234" t="str">
            <v>2</v>
          </cell>
        </row>
        <row r="3235">
          <cell r="D3235" t="str">
            <v>1103</v>
          </cell>
          <cell r="K3235" t="str">
            <v>STREAM</v>
          </cell>
          <cell r="L3235" t="str">
            <v>3F</v>
          </cell>
        </row>
        <row r="3236">
          <cell r="D3236" t="str">
            <v>3278F</v>
          </cell>
          <cell r="K3236" t="str">
            <v>STREAM</v>
          </cell>
          <cell r="L3236" t="str">
            <v>3F</v>
          </cell>
        </row>
        <row r="3237">
          <cell r="D3237" t="str">
            <v>3289P</v>
          </cell>
          <cell r="K3237" t="str">
            <v>ESTUARY</v>
          </cell>
          <cell r="L3237" t="str">
            <v>2</v>
          </cell>
        </row>
        <row r="3238">
          <cell r="D3238" t="str">
            <v>3278H</v>
          </cell>
          <cell r="K3238" t="str">
            <v>STREAM</v>
          </cell>
          <cell r="L3238" t="str">
            <v>3F</v>
          </cell>
        </row>
        <row r="3239">
          <cell r="D3239" t="str">
            <v>2893Y</v>
          </cell>
          <cell r="K3239" t="str">
            <v>LAKE</v>
          </cell>
          <cell r="L3239" t="str">
            <v>3F</v>
          </cell>
        </row>
        <row r="3240">
          <cell r="D3240" t="str">
            <v>3073</v>
          </cell>
          <cell r="K3240" t="str">
            <v>STREAM</v>
          </cell>
          <cell r="L3240" t="str">
            <v>3F</v>
          </cell>
        </row>
        <row r="3241">
          <cell r="D3241" t="str">
            <v>3017</v>
          </cell>
          <cell r="K3241" t="str">
            <v>LAKE</v>
          </cell>
          <cell r="L3241" t="str">
            <v>3F</v>
          </cell>
        </row>
        <row r="3242">
          <cell r="D3242" t="str">
            <v>2997H</v>
          </cell>
          <cell r="K3242" t="str">
            <v>STREAM</v>
          </cell>
          <cell r="L3242" t="str">
            <v>3F</v>
          </cell>
        </row>
        <row r="3243">
          <cell r="D3243" t="str">
            <v>3024A</v>
          </cell>
          <cell r="K3243" t="str">
            <v>STREAM</v>
          </cell>
          <cell r="L3243" t="str">
            <v>3F</v>
          </cell>
        </row>
        <row r="3244">
          <cell r="D3244" t="str">
            <v>2893P</v>
          </cell>
          <cell r="K3244" t="str">
            <v>STREAM</v>
          </cell>
          <cell r="L3244" t="str">
            <v>1</v>
          </cell>
        </row>
        <row r="3245">
          <cell r="D3245" t="str">
            <v>2677</v>
          </cell>
          <cell r="K3245" t="str">
            <v>STREAM</v>
          </cell>
          <cell r="L3245" t="str">
            <v>3F</v>
          </cell>
        </row>
        <row r="3246">
          <cell r="D3246" t="str">
            <v>2674B</v>
          </cell>
          <cell r="K3246" t="str">
            <v>ESTUARY</v>
          </cell>
          <cell r="L3246" t="str">
            <v>3M</v>
          </cell>
        </row>
        <row r="3247">
          <cell r="D3247" t="str">
            <v>2622A</v>
          </cell>
          <cell r="K3247" t="str">
            <v>STREAM</v>
          </cell>
          <cell r="L3247" t="str">
            <v>3F</v>
          </cell>
        </row>
        <row r="3248">
          <cell r="D3248" t="str">
            <v>2487</v>
          </cell>
          <cell r="K3248" t="str">
            <v>ESTUARY</v>
          </cell>
          <cell r="L3248" t="str">
            <v>2</v>
          </cell>
        </row>
        <row r="3249">
          <cell r="D3249" t="str">
            <v>2909A</v>
          </cell>
          <cell r="K3249" t="str">
            <v>LAKE</v>
          </cell>
          <cell r="L3249" t="str">
            <v>3F</v>
          </cell>
        </row>
        <row r="3250">
          <cell r="D3250" t="str">
            <v>2655</v>
          </cell>
          <cell r="K3250" t="str">
            <v>STREAM</v>
          </cell>
          <cell r="L3250" t="str">
            <v>3F</v>
          </cell>
        </row>
        <row r="3251">
          <cell r="D3251" t="str">
            <v>2643</v>
          </cell>
          <cell r="K3251" t="str">
            <v>STREAM</v>
          </cell>
          <cell r="L3251" t="str">
            <v>3F</v>
          </cell>
        </row>
        <row r="3252">
          <cell r="D3252" t="str">
            <v>2634</v>
          </cell>
          <cell r="K3252" t="str">
            <v>STREAM</v>
          </cell>
          <cell r="L3252" t="str">
            <v>3F</v>
          </cell>
        </row>
        <row r="3253">
          <cell r="D3253" t="str">
            <v>2630C</v>
          </cell>
          <cell r="K3253" t="str">
            <v>STREAM</v>
          </cell>
          <cell r="L3253" t="str">
            <v>3F</v>
          </cell>
        </row>
        <row r="3254">
          <cell r="D3254" t="str">
            <v>3084B</v>
          </cell>
          <cell r="K3254" t="str">
            <v>STREAM</v>
          </cell>
          <cell r="L3254" t="str">
            <v>3F</v>
          </cell>
        </row>
        <row r="3255">
          <cell r="D3255" t="str">
            <v>3094</v>
          </cell>
          <cell r="K3255" t="str">
            <v>STREAM</v>
          </cell>
          <cell r="L3255" t="str">
            <v>3F</v>
          </cell>
        </row>
        <row r="3256">
          <cell r="D3256" t="str">
            <v>1813R</v>
          </cell>
          <cell r="K3256" t="str">
            <v>STREAM</v>
          </cell>
          <cell r="L3256" t="str">
            <v>3F</v>
          </cell>
        </row>
        <row r="3257">
          <cell r="D3257" t="str">
            <v>1876A</v>
          </cell>
          <cell r="K3257" t="str">
            <v>ESTUARY</v>
          </cell>
          <cell r="L3257" t="str">
            <v>3M</v>
          </cell>
        </row>
        <row r="3258">
          <cell r="D3258" t="str">
            <v>876A</v>
          </cell>
          <cell r="K3258" t="str">
            <v>STREAM</v>
          </cell>
          <cell r="L3258" t="str">
            <v>3F</v>
          </cell>
        </row>
        <row r="3259">
          <cell r="D3259" t="str">
            <v>795</v>
          </cell>
          <cell r="K3259" t="str">
            <v>STREAM</v>
          </cell>
          <cell r="L3259" t="str">
            <v>1</v>
          </cell>
        </row>
        <row r="3260">
          <cell r="D3260" t="str">
            <v>263</v>
          </cell>
          <cell r="K3260" t="str">
            <v>STREAM</v>
          </cell>
          <cell r="L3260" t="str">
            <v>3F</v>
          </cell>
        </row>
        <row r="3261">
          <cell r="D3261" t="str">
            <v>264</v>
          </cell>
          <cell r="K3261" t="str">
            <v>STREAM</v>
          </cell>
          <cell r="L3261" t="str">
            <v>3F</v>
          </cell>
        </row>
        <row r="3262">
          <cell r="D3262" t="str">
            <v>423</v>
          </cell>
          <cell r="K3262" t="str">
            <v>STREAM</v>
          </cell>
          <cell r="L3262" t="str">
            <v>3F</v>
          </cell>
        </row>
        <row r="3263">
          <cell r="D3263" t="str">
            <v>1154</v>
          </cell>
          <cell r="K3263" t="str">
            <v>STREAM</v>
          </cell>
          <cell r="L3263" t="str">
            <v>3F</v>
          </cell>
        </row>
        <row r="3264">
          <cell r="D3264" t="str">
            <v>1155</v>
          </cell>
          <cell r="K3264" t="str">
            <v>STREAM</v>
          </cell>
          <cell r="L3264" t="str">
            <v>3F</v>
          </cell>
        </row>
        <row r="3265">
          <cell r="D3265" t="str">
            <v>35B</v>
          </cell>
          <cell r="K3265" t="str">
            <v>STREAM</v>
          </cell>
          <cell r="L3265" t="str">
            <v>3F</v>
          </cell>
        </row>
        <row r="3266">
          <cell r="D3266" t="str">
            <v>167A</v>
          </cell>
          <cell r="K3266" t="str">
            <v>STREAM</v>
          </cell>
          <cell r="L3266" t="str">
            <v>3F</v>
          </cell>
        </row>
        <row r="3267">
          <cell r="D3267" t="str">
            <v>266</v>
          </cell>
          <cell r="K3267" t="str">
            <v>STREAM</v>
          </cell>
          <cell r="L3267" t="str">
            <v>3F</v>
          </cell>
        </row>
        <row r="3268">
          <cell r="D3268" t="str">
            <v>450</v>
          </cell>
          <cell r="K3268" t="str">
            <v>STREAM</v>
          </cell>
          <cell r="L3268" t="str">
            <v>3F</v>
          </cell>
        </row>
        <row r="3269">
          <cell r="D3269" t="str">
            <v>892</v>
          </cell>
          <cell r="K3269" t="str">
            <v>STREAM</v>
          </cell>
          <cell r="L3269" t="str">
            <v>3F</v>
          </cell>
        </row>
        <row r="3270">
          <cell r="D3270" t="str">
            <v>553X</v>
          </cell>
          <cell r="K3270" t="str">
            <v>SPRING</v>
          </cell>
          <cell r="L3270" t="str">
            <v>1</v>
          </cell>
        </row>
        <row r="3271">
          <cell r="D3271" t="str">
            <v>578</v>
          </cell>
          <cell r="K3271" t="str">
            <v>STREAM</v>
          </cell>
          <cell r="L3271" t="str">
            <v>3F</v>
          </cell>
        </row>
        <row r="3272">
          <cell r="D3272" t="str">
            <v>266A</v>
          </cell>
          <cell r="K3272" t="str">
            <v>LAKE</v>
          </cell>
          <cell r="L3272" t="str">
            <v>3F</v>
          </cell>
        </row>
        <row r="3273">
          <cell r="D3273" t="str">
            <v>273</v>
          </cell>
          <cell r="K3273" t="str">
            <v>STREAM</v>
          </cell>
          <cell r="L3273" t="str">
            <v>3F</v>
          </cell>
        </row>
        <row r="3274">
          <cell r="D3274" t="str">
            <v>280</v>
          </cell>
          <cell r="K3274" t="str">
            <v>STREAM</v>
          </cell>
          <cell r="L3274" t="str">
            <v>3F</v>
          </cell>
        </row>
        <row r="3275">
          <cell r="D3275" t="str">
            <v>281</v>
          </cell>
          <cell r="K3275" t="str">
            <v>STREAM</v>
          </cell>
          <cell r="L3275" t="str">
            <v>3F</v>
          </cell>
        </row>
        <row r="3276">
          <cell r="D3276" t="str">
            <v>282</v>
          </cell>
          <cell r="K3276" t="str">
            <v>STREAM</v>
          </cell>
          <cell r="L3276" t="str">
            <v>3F</v>
          </cell>
        </row>
        <row r="3277">
          <cell r="D3277" t="str">
            <v>283A</v>
          </cell>
          <cell r="K3277" t="str">
            <v>STREAM</v>
          </cell>
          <cell r="L3277" t="str">
            <v>3F</v>
          </cell>
        </row>
        <row r="3278">
          <cell r="D3278" t="str">
            <v>266B</v>
          </cell>
          <cell r="K3278" t="str">
            <v>LAKE</v>
          </cell>
          <cell r="L3278" t="str">
            <v>3F</v>
          </cell>
        </row>
        <row r="3279">
          <cell r="D3279" t="str">
            <v>285</v>
          </cell>
          <cell r="K3279" t="str">
            <v>STREAM</v>
          </cell>
          <cell r="L3279" t="str">
            <v>3F</v>
          </cell>
        </row>
        <row r="3280">
          <cell r="D3280" t="str">
            <v>283</v>
          </cell>
          <cell r="K3280" t="str">
            <v>LAKE</v>
          </cell>
          <cell r="L3280" t="str">
            <v>3F</v>
          </cell>
        </row>
        <row r="3281">
          <cell r="D3281" t="str">
            <v>289</v>
          </cell>
          <cell r="K3281" t="str">
            <v>STREAM</v>
          </cell>
          <cell r="L3281" t="str">
            <v>3F</v>
          </cell>
        </row>
        <row r="3282">
          <cell r="D3282" t="str">
            <v>293</v>
          </cell>
          <cell r="K3282" t="str">
            <v>STREAM</v>
          </cell>
          <cell r="L3282" t="str">
            <v>3F</v>
          </cell>
        </row>
        <row r="3283">
          <cell r="D3283" t="str">
            <v>298</v>
          </cell>
          <cell r="K3283" t="str">
            <v>STREAM</v>
          </cell>
          <cell r="L3283" t="str">
            <v>3F</v>
          </cell>
        </row>
        <row r="3284">
          <cell r="D3284" t="str">
            <v>302A</v>
          </cell>
          <cell r="K3284" t="str">
            <v>STREAM</v>
          </cell>
          <cell r="L3284" t="str">
            <v>3F</v>
          </cell>
        </row>
        <row r="3285">
          <cell r="D3285" t="str">
            <v>304</v>
          </cell>
          <cell r="K3285" t="str">
            <v>STREAM</v>
          </cell>
          <cell r="L3285" t="str">
            <v>3F</v>
          </cell>
        </row>
        <row r="3286">
          <cell r="D3286" t="str">
            <v>305</v>
          </cell>
          <cell r="K3286" t="str">
            <v>STREAM</v>
          </cell>
          <cell r="L3286" t="str">
            <v>3F</v>
          </cell>
        </row>
        <row r="3287">
          <cell r="D3287" t="str">
            <v>527</v>
          </cell>
          <cell r="K3287" t="str">
            <v>STREAM</v>
          </cell>
          <cell r="L3287" t="str">
            <v>3F</v>
          </cell>
        </row>
        <row r="3288">
          <cell r="D3288" t="str">
            <v>2186</v>
          </cell>
          <cell r="K3288" t="str">
            <v>STREAM</v>
          </cell>
          <cell r="L3288" t="str">
            <v>3F</v>
          </cell>
        </row>
        <row r="3289">
          <cell r="D3289" t="str">
            <v>582D</v>
          </cell>
          <cell r="K3289" t="str">
            <v>STREAM</v>
          </cell>
          <cell r="L3289" t="str">
            <v>3F</v>
          </cell>
        </row>
        <row r="3290">
          <cell r="D3290" t="str">
            <v>1932I</v>
          </cell>
          <cell r="K3290" t="str">
            <v>LAKE</v>
          </cell>
          <cell r="L3290" t="str">
            <v>3F</v>
          </cell>
        </row>
        <row r="3291">
          <cell r="D3291" t="str">
            <v>2187</v>
          </cell>
          <cell r="K3291" t="str">
            <v>STREAM</v>
          </cell>
          <cell r="L3291" t="str">
            <v>3F</v>
          </cell>
        </row>
        <row r="3292">
          <cell r="D3292" t="str">
            <v>3366</v>
          </cell>
          <cell r="K3292" t="str">
            <v>STREAM</v>
          </cell>
          <cell r="L3292" t="str">
            <v>3F</v>
          </cell>
        </row>
        <row r="3293">
          <cell r="D3293" t="str">
            <v>2339A</v>
          </cell>
          <cell r="K3293" t="str">
            <v>STREAM</v>
          </cell>
          <cell r="L3293" t="str">
            <v>3F</v>
          </cell>
        </row>
        <row r="3294">
          <cell r="D3294" t="str">
            <v>2343</v>
          </cell>
          <cell r="K3294" t="str">
            <v>STREAM</v>
          </cell>
          <cell r="L3294" t="str">
            <v>3F</v>
          </cell>
        </row>
        <row r="3295">
          <cell r="D3295" t="str">
            <v>2207</v>
          </cell>
          <cell r="K3295" t="str">
            <v>STREAM</v>
          </cell>
          <cell r="L3295" t="str">
            <v>3F</v>
          </cell>
        </row>
        <row r="3296">
          <cell r="D3296" t="str">
            <v>3384</v>
          </cell>
          <cell r="K3296" t="str">
            <v>STREAM</v>
          </cell>
          <cell r="L3296" t="str">
            <v>3F</v>
          </cell>
        </row>
        <row r="3297">
          <cell r="D3297" t="str">
            <v>3383</v>
          </cell>
          <cell r="K3297" t="str">
            <v>STREAM</v>
          </cell>
          <cell r="L3297" t="str">
            <v>3F</v>
          </cell>
        </row>
        <row r="3298">
          <cell r="D3298" t="str">
            <v>3385</v>
          </cell>
          <cell r="K3298" t="str">
            <v>STREAM</v>
          </cell>
          <cell r="L3298" t="str">
            <v>3F</v>
          </cell>
        </row>
        <row r="3299">
          <cell r="D3299" t="str">
            <v>3386</v>
          </cell>
          <cell r="K3299" t="str">
            <v>STREAM</v>
          </cell>
          <cell r="L3299" t="str">
            <v>3F</v>
          </cell>
        </row>
        <row r="3300">
          <cell r="D3300" t="str">
            <v>3389</v>
          </cell>
          <cell r="K3300" t="str">
            <v>STREAM</v>
          </cell>
          <cell r="L3300" t="str">
            <v>3F</v>
          </cell>
        </row>
        <row r="3301">
          <cell r="D3301" t="str">
            <v>3390</v>
          </cell>
          <cell r="K3301" t="str">
            <v>STREAM</v>
          </cell>
          <cell r="L3301" t="str">
            <v>3F</v>
          </cell>
        </row>
        <row r="3302">
          <cell r="D3302" t="str">
            <v>3364A</v>
          </cell>
          <cell r="K3302" t="str">
            <v>LAKE</v>
          </cell>
          <cell r="L3302" t="str">
            <v>3F</v>
          </cell>
        </row>
        <row r="3303">
          <cell r="D3303" t="str">
            <v>862</v>
          </cell>
          <cell r="K3303" t="str">
            <v>STREAM</v>
          </cell>
          <cell r="L3303" t="str">
            <v>3F</v>
          </cell>
        </row>
        <row r="3304">
          <cell r="D3304" t="str">
            <v>226A</v>
          </cell>
          <cell r="K3304" t="str">
            <v>STREAM</v>
          </cell>
          <cell r="L3304" t="str">
            <v>3F</v>
          </cell>
        </row>
        <row r="3305">
          <cell r="D3305" t="str">
            <v>227A</v>
          </cell>
          <cell r="K3305" t="str">
            <v>STREAM</v>
          </cell>
          <cell r="L3305" t="str">
            <v>3F</v>
          </cell>
        </row>
        <row r="3306">
          <cell r="D3306" t="str">
            <v>230</v>
          </cell>
          <cell r="K3306" t="str">
            <v>STREAM</v>
          </cell>
          <cell r="L3306" t="str">
            <v>3F</v>
          </cell>
        </row>
        <row r="3307">
          <cell r="D3307" t="str">
            <v>163</v>
          </cell>
          <cell r="K3307" t="str">
            <v>STREAM</v>
          </cell>
          <cell r="L3307" t="str">
            <v>3F</v>
          </cell>
        </row>
        <row r="3308">
          <cell r="D3308" t="str">
            <v>164</v>
          </cell>
          <cell r="K3308" t="str">
            <v>STREAM</v>
          </cell>
          <cell r="L3308" t="str">
            <v>3F</v>
          </cell>
        </row>
        <row r="3309">
          <cell r="D3309" t="str">
            <v>167</v>
          </cell>
          <cell r="K3309" t="str">
            <v>STREAM</v>
          </cell>
          <cell r="L3309" t="str">
            <v>3F</v>
          </cell>
        </row>
        <row r="3310">
          <cell r="D3310" t="str">
            <v>178</v>
          </cell>
          <cell r="K3310" t="str">
            <v>STREAM</v>
          </cell>
          <cell r="L3310" t="str">
            <v>3F</v>
          </cell>
        </row>
        <row r="3311">
          <cell r="D3311" t="str">
            <v>127</v>
          </cell>
          <cell r="K3311" t="str">
            <v>STREAM</v>
          </cell>
          <cell r="L3311" t="str">
            <v>3F</v>
          </cell>
        </row>
        <row r="3312">
          <cell r="D3312" t="str">
            <v>129</v>
          </cell>
          <cell r="K3312" t="str">
            <v>STREAM</v>
          </cell>
          <cell r="L3312" t="str">
            <v>3F</v>
          </cell>
        </row>
        <row r="3313">
          <cell r="D3313" t="str">
            <v>132</v>
          </cell>
          <cell r="K3313" t="str">
            <v>STREAM</v>
          </cell>
          <cell r="L3313" t="str">
            <v>3F</v>
          </cell>
        </row>
        <row r="3314">
          <cell r="D3314" t="str">
            <v>148</v>
          </cell>
          <cell r="K3314" t="str">
            <v>STREAM</v>
          </cell>
          <cell r="L3314" t="str">
            <v>3F</v>
          </cell>
        </row>
        <row r="3315">
          <cell r="D3315" t="str">
            <v>149</v>
          </cell>
          <cell r="K3315" t="str">
            <v>STREAM</v>
          </cell>
          <cell r="L3315" t="str">
            <v>3F</v>
          </cell>
        </row>
        <row r="3316">
          <cell r="D3316" t="str">
            <v>152</v>
          </cell>
          <cell r="K3316" t="str">
            <v>STREAM</v>
          </cell>
          <cell r="L3316" t="str">
            <v>3F</v>
          </cell>
        </row>
        <row r="3317">
          <cell r="D3317" t="str">
            <v>3103</v>
          </cell>
          <cell r="K3317" t="str">
            <v>STREAM</v>
          </cell>
          <cell r="L3317" t="str">
            <v>3F</v>
          </cell>
        </row>
        <row r="3318">
          <cell r="D3318" t="str">
            <v>3102</v>
          </cell>
          <cell r="K3318" t="str">
            <v>STREAM</v>
          </cell>
          <cell r="L3318" t="str">
            <v>3F</v>
          </cell>
        </row>
        <row r="3319">
          <cell r="D3319" t="str">
            <v>28931</v>
          </cell>
          <cell r="K3319" t="str">
            <v>LAKE</v>
          </cell>
          <cell r="L3319" t="str">
            <v>1</v>
          </cell>
        </row>
        <row r="3320">
          <cell r="D3320" t="str">
            <v>3092</v>
          </cell>
          <cell r="K3320" t="str">
            <v>STREAM</v>
          </cell>
          <cell r="L3320" t="str">
            <v>3F</v>
          </cell>
        </row>
        <row r="3321">
          <cell r="D3321" t="str">
            <v>3093</v>
          </cell>
          <cell r="K3321" t="str">
            <v>STREAM</v>
          </cell>
          <cell r="L3321" t="str">
            <v>3F</v>
          </cell>
        </row>
        <row r="3322">
          <cell r="D3322" t="str">
            <v>3211</v>
          </cell>
          <cell r="K3322" t="str">
            <v>ESTUARY</v>
          </cell>
          <cell r="L3322" t="str">
            <v>3M</v>
          </cell>
        </row>
        <row r="3323">
          <cell r="D3323" t="str">
            <v>3210D</v>
          </cell>
          <cell r="K3323" t="str">
            <v>STREAM</v>
          </cell>
          <cell r="L3323" t="str">
            <v>3F</v>
          </cell>
        </row>
        <row r="3324">
          <cell r="D3324" t="str">
            <v>1848B</v>
          </cell>
          <cell r="K3324" t="str">
            <v>ESTUARY</v>
          </cell>
          <cell r="L3324" t="str">
            <v>3M</v>
          </cell>
        </row>
        <row r="3325">
          <cell r="D3325" t="str">
            <v>1849</v>
          </cell>
          <cell r="K3325" t="str">
            <v>STREAM</v>
          </cell>
          <cell r="L3325" t="str">
            <v>3F</v>
          </cell>
        </row>
        <row r="3326">
          <cell r="D3326" t="str">
            <v>1850</v>
          </cell>
          <cell r="K3326" t="str">
            <v>STREAM</v>
          </cell>
          <cell r="L3326" t="str">
            <v>3F</v>
          </cell>
        </row>
        <row r="3327">
          <cell r="D3327" t="str">
            <v>667</v>
          </cell>
          <cell r="K3327" t="str">
            <v>STREAM</v>
          </cell>
          <cell r="L3327" t="str">
            <v>3F</v>
          </cell>
        </row>
        <row r="3328">
          <cell r="D3328" t="str">
            <v>608</v>
          </cell>
          <cell r="K3328" t="str">
            <v>STREAM</v>
          </cell>
          <cell r="L3328" t="str">
            <v>3F</v>
          </cell>
        </row>
        <row r="3329">
          <cell r="D3329" t="str">
            <v>1051</v>
          </cell>
          <cell r="K3329" t="str">
            <v>STREAM</v>
          </cell>
          <cell r="L3329" t="str">
            <v>3F</v>
          </cell>
        </row>
        <row r="3330">
          <cell r="D3330" t="str">
            <v>923</v>
          </cell>
          <cell r="K3330" t="str">
            <v>STREAM</v>
          </cell>
          <cell r="L3330" t="str">
            <v>3F</v>
          </cell>
        </row>
        <row r="3331">
          <cell r="D3331" t="str">
            <v>1491B</v>
          </cell>
          <cell r="K3331" t="str">
            <v>LAKE</v>
          </cell>
          <cell r="L3331" t="str">
            <v>3F</v>
          </cell>
        </row>
        <row r="3332">
          <cell r="D3332" t="str">
            <v>1463F</v>
          </cell>
          <cell r="K3332" t="str">
            <v>LAKE</v>
          </cell>
          <cell r="L3332" t="str">
            <v>3F</v>
          </cell>
        </row>
        <row r="3333">
          <cell r="D3333" t="str">
            <v>1478B</v>
          </cell>
          <cell r="K3333" t="str">
            <v>LAKE</v>
          </cell>
          <cell r="L3333" t="str">
            <v>3F</v>
          </cell>
        </row>
        <row r="3334">
          <cell r="D3334" t="str">
            <v>1502A</v>
          </cell>
          <cell r="K3334" t="str">
            <v>LAKE</v>
          </cell>
          <cell r="L3334" t="str">
            <v>3F</v>
          </cell>
        </row>
        <row r="3335">
          <cell r="D3335" t="str">
            <v>1449A</v>
          </cell>
          <cell r="K3335" t="str">
            <v>LAKE</v>
          </cell>
          <cell r="L3335" t="str">
            <v>3F</v>
          </cell>
        </row>
        <row r="3336">
          <cell r="D3336" t="str">
            <v>1509</v>
          </cell>
          <cell r="K3336" t="str">
            <v>STREAM</v>
          </cell>
          <cell r="L3336" t="str">
            <v>3F</v>
          </cell>
        </row>
        <row r="3337">
          <cell r="D3337" t="str">
            <v>1498C</v>
          </cell>
          <cell r="K3337" t="str">
            <v>LAKE</v>
          </cell>
          <cell r="L3337" t="str">
            <v>3F</v>
          </cell>
        </row>
        <row r="3338">
          <cell r="D3338" t="str">
            <v>1501C</v>
          </cell>
          <cell r="K3338" t="str">
            <v>LAKE</v>
          </cell>
          <cell r="L3338" t="str">
            <v>3F</v>
          </cell>
        </row>
        <row r="3339">
          <cell r="D3339" t="str">
            <v>1488D</v>
          </cell>
          <cell r="K3339" t="str">
            <v>LAKE</v>
          </cell>
          <cell r="L3339" t="str">
            <v>3F</v>
          </cell>
        </row>
        <row r="3340">
          <cell r="D3340" t="str">
            <v>1463G</v>
          </cell>
          <cell r="K3340" t="str">
            <v>LAKE</v>
          </cell>
          <cell r="L3340" t="str">
            <v>3F</v>
          </cell>
        </row>
        <row r="3341">
          <cell r="D3341" t="str">
            <v>1493A</v>
          </cell>
          <cell r="K3341" t="str">
            <v>LAKE</v>
          </cell>
          <cell r="L3341" t="str">
            <v>3F</v>
          </cell>
        </row>
        <row r="3342">
          <cell r="D3342" t="str">
            <v>1497D1</v>
          </cell>
          <cell r="K3342" t="str">
            <v>LAKE</v>
          </cell>
          <cell r="L3342" t="str">
            <v>3F</v>
          </cell>
        </row>
        <row r="3343">
          <cell r="D3343" t="str">
            <v>1516G</v>
          </cell>
          <cell r="K3343" t="str">
            <v>LAKE</v>
          </cell>
          <cell r="L3343" t="str">
            <v>3F</v>
          </cell>
        </row>
        <row r="3344">
          <cell r="D3344" t="str">
            <v>3170S</v>
          </cell>
          <cell r="K3344" t="str">
            <v>LAKE</v>
          </cell>
          <cell r="L3344" t="str">
            <v>3F</v>
          </cell>
        </row>
        <row r="3345">
          <cell r="D3345" t="str">
            <v>3170S1</v>
          </cell>
          <cell r="K3345" t="str">
            <v>LAKE</v>
          </cell>
          <cell r="L3345" t="str">
            <v>3F</v>
          </cell>
        </row>
        <row r="3346">
          <cell r="D3346" t="str">
            <v>3170G</v>
          </cell>
          <cell r="K3346" t="str">
            <v>STREAM</v>
          </cell>
          <cell r="L3346" t="str">
            <v>3F</v>
          </cell>
        </row>
        <row r="3347">
          <cell r="D3347" t="str">
            <v>3531A</v>
          </cell>
          <cell r="K3347" t="str">
            <v>SPRING</v>
          </cell>
          <cell r="L3347" t="str">
            <v>3F</v>
          </cell>
        </row>
        <row r="3348">
          <cell r="D3348" t="str">
            <v>269</v>
          </cell>
          <cell r="K3348" t="str">
            <v>STREAM</v>
          </cell>
          <cell r="L3348" t="str">
            <v>3F</v>
          </cell>
        </row>
        <row r="3349">
          <cell r="D3349" t="str">
            <v>555B</v>
          </cell>
          <cell r="K3349" t="str">
            <v>STREAM</v>
          </cell>
          <cell r="L3349" t="str">
            <v>3F</v>
          </cell>
        </row>
        <row r="3350">
          <cell r="D3350" t="str">
            <v>557</v>
          </cell>
          <cell r="K3350" t="str">
            <v>STREAM</v>
          </cell>
          <cell r="L3350" t="str">
            <v>3F</v>
          </cell>
        </row>
        <row r="3351">
          <cell r="D3351" t="str">
            <v>553Z</v>
          </cell>
          <cell r="K3351" t="str">
            <v>SPRING</v>
          </cell>
          <cell r="L3351" t="str">
            <v>1</v>
          </cell>
        </row>
        <row r="3352">
          <cell r="D3352" t="str">
            <v>1137</v>
          </cell>
          <cell r="K3352" t="str">
            <v>STREAM</v>
          </cell>
          <cell r="L3352" t="str">
            <v>3F</v>
          </cell>
        </row>
        <row r="3353">
          <cell r="D3353" t="str">
            <v>651</v>
          </cell>
          <cell r="K3353" t="str">
            <v>STREAM</v>
          </cell>
          <cell r="L3353" t="str">
            <v>3F</v>
          </cell>
        </row>
        <row r="3354">
          <cell r="D3354" t="str">
            <v>1066</v>
          </cell>
          <cell r="K3354" t="str">
            <v>STREAM</v>
          </cell>
          <cell r="L3354" t="str">
            <v>3F</v>
          </cell>
        </row>
        <row r="3355">
          <cell r="D3355" t="str">
            <v>3183B2</v>
          </cell>
          <cell r="K3355" t="str">
            <v>STREAM</v>
          </cell>
          <cell r="L3355" t="str">
            <v>3F</v>
          </cell>
        </row>
        <row r="3356">
          <cell r="D3356" t="str">
            <v>1663A</v>
          </cell>
          <cell r="K3356" t="str">
            <v>STREAM</v>
          </cell>
          <cell r="L3356" t="str">
            <v>3F</v>
          </cell>
        </row>
        <row r="3357">
          <cell r="D3357" t="str">
            <v>1668D</v>
          </cell>
          <cell r="K3357" t="str">
            <v>STREAM</v>
          </cell>
          <cell r="L3357" t="str">
            <v>3F</v>
          </cell>
        </row>
        <row r="3358">
          <cell r="D3358" t="str">
            <v>2097D</v>
          </cell>
          <cell r="K3358" t="str">
            <v>STREAM</v>
          </cell>
          <cell r="L3358" t="str">
            <v>3F</v>
          </cell>
        </row>
        <row r="3359">
          <cell r="D3359" t="str">
            <v>2054</v>
          </cell>
          <cell r="K3359" t="str">
            <v>STREAM</v>
          </cell>
          <cell r="L3359" t="str">
            <v>3F</v>
          </cell>
        </row>
        <row r="3360">
          <cell r="D3360" t="str">
            <v>2053</v>
          </cell>
          <cell r="K3360" t="str">
            <v>ESTUARY</v>
          </cell>
          <cell r="L3360" t="str">
            <v>2</v>
          </cell>
        </row>
        <row r="3361">
          <cell r="D3361" t="str">
            <v>1623G</v>
          </cell>
          <cell r="K3361" t="str">
            <v>STREAM</v>
          </cell>
          <cell r="L3361" t="str">
            <v>3F</v>
          </cell>
        </row>
        <row r="3362">
          <cell r="D3362" t="str">
            <v>1810</v>
          </cell>
          <cell r="K3362" t="str">
            <v>STREAM</v>
          </cell>
          <cell r="L3362" t="str">
            <v>3F</v>
          </cell>
        </row>
        <row r="3363">
          <cell r="D3363" t="str">
            <v>1758A</v>
          </cell>
          <cell r="K3363" t="str">
            <v>LAKE</v>
          </cell>
          <cell r="L3363" t="str">
            <v>3F</v>
          </cell>
        </row>
        <row r="3364">
          <cell r="D3364" t="str">
            <v>1913</v>
          </cell>
          <cell r="K3364" t="str">
            <v>STREAM</v>
          </cell>
          <cell r="L3364" t="str">
            <v>1</v>
          </cell>
        </row>
        <row r="3365">
          <cell r="D3365" t="str">
            <v>1911</v>
          </cell>
          <cell r="K3365" t="str">
            <v>LAKE</v>
          </cell>
          <cell r="L3365" t="str">
            <v>3F</v>
          </cell>
        </row>
        <row r="3366">
          <cell r="D3366" t="str">
            <v>367</v>
          </cell>
          <cell r="K3366" t="str">
            <v>STREAM</v>
          </cell>
          <cell r="L3366" t="str">
            <v>3F</v>
          </cell>
        </row>
        <row r="3367">
          <cell r="D3367" t="str">
            <v>370</v>
          </cell>
          <cell r="K3367" t="str">
            <v>STREAM</v>
          </cell>
          <cell r="L3367" t="str">
            <v>3F</v>
          </cell>
        </row>
        <row r="3368">
          <cell r="D3368" t="str">
            <v>2959A</v>
          </cell>
          <cell r="K3368" t="str">
            <v>LAKE</v>
          </cell>
          <cell r="L3368" t="str">
            <v>3F</v>
          </cell>
        </row>
        <row r="3369">
          <cell r="D3369" t="str">
            <v>2961A</v>
          </cell>
          <cell r="K3369" t="str">
            <v>STREAM</v>
          </cell>
          <cell r="L3369" t="str">
            <v>3F</v>
          </cell>
        </row>
        <row r="3370">
          <cell r="D3370" t="str">
            <v>2962</v>
          </cell>
          <cell r="K3370" t="str">
            <v>STREAM</v>
          </cell>
          <cell r="L3370" t="str">
            <v>3F</v>
          </cell>
        </row>
        <row r="3371">
          <cell r="D3371" t="str">
            <v>2893H</v>
          </cell>
          <cell r="K3371" t="str">
            <v>LAKE</v>
          </cell>
          <cell r="L3371" t="str">
            <v>3F</v>
          </cell>
        </row>
        <row r="3372">
          <cell r="D3372" t="str">
            <v>2964A</v>
          </cell>
          <cell r="K3372" t="str">
            <v>LAKE</v>
          </cell>
          <cell r="L3372" t="str">
            <v>3F</v>
          </cell>
        </row>
        <row r="3373">
          <cell r="D3373" t="str">
            <v>2973</v>
          </cell>
          <cell r="K3373" t="str">
            <v>STREAM</v>
          </cell>
          <cell r="L3373" t="str">
            <v>3F</v>
          </cell>
        </row>
        <row r="3374">
          <cell r="D3374" t="str">
            <v>3168Q</v>
          </cell>
          <cell r="K3374" t="str">
            <v>LAKE</v>
          </cell>
          <cell r="L3374" t="str">
            <v>3F</v>
          </cell>
        </row>
        <row r="3375">
          <cell r="D3375" t="str">
            <v>3056</v>
          </cell>
          <cell r="K3375" t="str">
            <v>STREAM</v>
          </cell>
          <cell r="L3375" t="str">
            <v>3F</v>
          </cell>
        </row>
        <row r="3376">
          <cell r="D3376" t="str">
            <v>1573Z</v>
          </cell>
          <cell r="K3376" t="str">
            <v>STREAM</v>
          </cell>
          <cell r="L3376" t="str">
            <v>3F</v>
          </cell>
        </row>
        <row r="3377">
          <cell r="D3377" t="str">
            <v>1573A</v>
          </cell>
          <cell r="K3377" t="str">
            <v>LAKE</v>
          </cell>
          <cell r="L3377" t="str">
            <v>3F</v>
          </cell>
        </row>
        <row r="3378">
          <cell r="D3378" t="str">
            <v>3033C</v>
          </cell>
          <cell r="K3378" t="str">
            <v>LAKE</v>
          </cell>
          <cell r="L3378" t="str">
            <v>3F</v>
          </cell>
        </row>
        <row r="3379">
          <cell r="D3379" t="str">
            <v>71</v>
          </cell>
          <cell r="K3379" t="str">
            <v>STREAM</v>
          </cell>
          <cell r="L3379" t="str">
            <v>3F</v>
          </cell>
        </row>
        <row r="3380">
          <cell r="D3380" t="str">
            <v>73</v>
          </cell>
          <cell r="K3380" t="str">
            <v>STREAM</v>
          </cell>
          <cell r="L3380" t="str">
            <v>3F</v>
          </cell>
        </row>
        <row r="3381">
          <cell r="D3381" t="str">
            <v>74</v>
          </cell>
          <cell r="K3381" t="str">
            <v>STREAM</v>
          </cell>
          <cell r="L3381" t="str">
            <v>3F</v>
          </cell>
        </row>
        <row r="3382">
          <cell r="D3382" t="str">
            <v>75</v>
          </cell>
          <cell r="K3382" t="str">
            <v>STREAM</v>
          </cell>
          <cell r="L3382" t="str">
            <v>3F</v>
          </cell>
        </row>
        <row r="3383">
          <cell r="D3383" t="str">
            <v>79</v>
          </cell>
          <cell r="K3383" t="str">
            <v>STREAM</v>
          </cell>
          <cell r="L3383" t="str">
            <v>3F</v>
          </cell>
        </row>
        <row r="3384">
          <cell r="D3384" t="str">
            <v>3</v>
          </cell>
          <cell r="K3384" t="str">
            <v>STREAM</v>
          </cell>
          <cell r="L3384" t="str">
            <v>3F</v>
          </cell>
        </row>
        <row r="3385">
          <cell r="D3385" t="str">
            <v>5</v>
          </cell>
          <cell r="K3385" t="str">
            <v>STREAM</v>
          </cell>
          <cell r="L3385" t="str">
            <v>3F</v>
          </cell>
        </row>
        <row r="3386">
          <cell r="D3386" t="str">
            <v>7</v>
          </cell>
          <cell r="K3386" t="str">
            <v>STREAM</v>
          </cell>
          <cell r="L3386" t="str">
            <v>3F</v>
          </cell>
        </row>
        <row r="3387">
          <cell r="D3387" t="str">
            <v>8</v>
          </cell>
          <cell r="K3387" t="str">
            <v>STREAM</v>
          </cell>
          <cell r="L3387" t="str">
            <v>3F</v>
          </cell>
        </row>
        <row r="3388">
          <cell r="D3388" t="str">
            <v>9</v>
          </cell>
          <cell r="K3388" t="str">
            <v>STREAM</v>
          </cell>
          <cell r="L3388" t="str">
            <v>3F</v>
          </cell>
        </row>
        <row r="3389">
          <cell r="D3389" t="str">
            <v>11</v>
          </cell>
          <cell r="K3389" t="str">
            <v>STREAM</v>
          </cell>
          <cell r="L3389" t="str">
            <v>3F</v>
          </cell>
        </row>
        <row r="3390">
          <cell r="D3390" t="str">
            <v>12</v>
          </cell>
          <cell r="K3390" t="str">
            <v>STREAM</v>
          </cell>
          <cell r="L3390" t="str">
            <v>3F</v>
          </cell>
        </row>
        <row r="3391">
          <cell r="D3391" t="str">
            <v>14</v>
          </cell>
          <cell r="K3391" t="str">
            <v>STREAM</v>
          </cell>
          <cell r="L3391" t="str">
            <v>3F</v>
          </cell>
        </row>
        <row r="3392">
          <cell r="D3392" t="str">
            <v>15</v>
          </cell>
          <cell r="K3392" t="str">
            <v>STREAM</v>
          </cell>
          <cell r="L3392" t="str">
            <v>3F</v>
          </cell>
        </row>
        <row r="3393">
          <cell r="D3393" t="str">
            <v>16</v>
          </cell>
          <cell r="K3393" t="str">
            <v>STREAM</v>
          </cell>
          <cell r="L3393" t="str">
            <v>3F</v>
          </cell>
        </row>
        <row r="3394">
          <cell r="D3394" t="str">
            <v>2997X</v>
          </cell>
          <cell r="K3394" t="str">
            <v>LAKE</v>
          </cell>
          <cell r="L3394" t="str">
            <v>3F</v>
          </cell>
        </row>
        <row r="3395">
          <cell r="D3395" t="str">
            <v>3018A</v>
          </cell>
          <cell r="K3395" t="str">
            <v>STREAM</v>
          </cell>
          <cell r="L3395" t="str">
            <v>3F</v>
          </cell>
        </row>
        <row r="3396">
          <cell r="D3396" t="str">
            <v>3310</v>
          </cell>
          <cell r="K3396" t="str">
            <v>STREAM</v>
          </cell>
          <cell r="L3396" t="str">
            <v>3F</v>
          </cell>
        </row>
        <row r="3397">
          <cell r="D3397" t="str">
            <v>3421</v>
          </cell>
          <cell r="K3397" t="str">
            <v>STREAM</v>
          </cell>
          <cell r="L3397" t="str">
            <v>3F</v>
          </cell>
        </row>
        <row r="3398">
          <cell r="D3398" t="str">
            <v>2272</v>
          </cell>
          <cell r="K3398" t="str">
            <v>STREAM</v>
          </cell>
          <cell r="L3398" t="str">
            <v>3F</v>
          </cell>
        </row>
        <row r="3399">
          <cell r="D3399" t="str">
            <v>2117</v>
          </cell>
          <cell r="K3399" t="str">
            <v>STREAM</v>
          </cell>
          <cell r="L3399" t="str">
            <v>3F</v>
          </cell>
        </row>
        <row r="3400">
          <cell r="D3400" t="str">
            <v>2118</v>
          </cell>
          <cell r="K3400" t="str">
            <v>STREAM</v>
          </cell>
          <cell r="L3400" t="str">
            <v>3F</v>
          </cell>
        </row>
        <row r="3401">
          <cell r="D3401" t="str">
            <v>661</v>
          </cell>
          <cell r="K3401" t="str">
            <v>STREAM</v>
          </cell>
          <cell r="L3401" t="str">
            <v>3F</v>
          </cell>
        </row>
        <row r="3402">
          <cell r="D3402" t="str">
            <v>564A</v>
          </cell>
          <cell r="K3402" t="str">
            <v>LAKE</v>
          </cell>
          <cell r="L3402" t="str">
            <v>3F</v>
          </cell>
        </row>
        <row r="3403">
          <cell r="D3403" t="str">
            <v>3349A</v>
          </cell>
          <cell r="K3403" t="str">
            <v>LAKE</v>
          </cell>
          <cell r="L3403" t="str">
            <v>3F</v>
          </cell>
        </row>
        <row r="3404">
          <cell r="D3404" t="str">
            <v>3356</v>
          </cell>
          <cell r="K3404" t="str">
            <v>STREAM</v>
          </cell>
          <cell r="L3404" t="str">
            <v>3F</v>
          </cell>
        </row>
        <row r="3405">
          <cell r="D3405" t="str">
            <v>588</v>
          </cell>
          <cell r="K3405" t="str">
            <v>STREAM</v>
          </cell>
          <cell r="L3405" t="str">
            <v>3F</v>
          </cell>
        </row>
        <row r="3406">
          <cell r="D3406" t="str">
            <v>3346</v>
          </cell>
          <cell r="K3406" t="str">
            <v>STREAM</v>
          </cell>
          <cell r="L3406" t="str">
            <v>3F</v>
          </cell>
        </row>
        <row r="3407">
          <cell r="D3407" t="str">
            <v>2238</v>
          </cell>
          <cell r="K3407" t="str">
            <v>STREAM</v>
          </cell>
          <cell r="L3407" t="str">
            <v>3F</v>
          </cell>
        </row>
        <row r="3408">
          <cell r="D3408" t="str">
            <v>605</v>
          </cell>
          <cell r="K3408" t="str">
            <v>STREAM</v>
          </cell>
          <cell r="L3408" t="str">
            <v>3F</v>
          </cell>
        </row>
        <row r="3409">
          <cell r="D3409" t="str">
            <v>2162</v>
          </cell>
          <cell r="K3409" t="str">
            <v>STREAM</v>
          </cell>
          <cell r="L3409" t="str">
            <v>3F</v>
          </cell>
        </row>
        <row r="3410">
          <cell r="D3410" t="str">
            <v>609</v>
          </cell>
          <cell r="K3410" t="str">
            <v>STREAM</v>
          </cell>
          <cell r="L3410" t="str">
            <v>3F</v>
          </cell>
        </row>
        <row r="3411">
          <cell r="D3411" t="str">
            <v>564C</v>
          </cell>
          <cell r="K3411" t="str">
            <v>LAKE</v>
          </cell>
          <cell r="L3411" t="str">
            <v>3F</v>
          </cell>
        </row>
        <row r="3412">
          <cell r="D3412" t="str">
            <v>1842A</v>
          </cell>
          <cell r="K3412" t="str">
            <v>LAKE</v>
          </cell>
          <cell r="L3412" t="str">
            <v>3F</v>
          </cell>
        </row>
        <row r="3413">
          <cell r="D3413" t="str">
            <v>1852</v>
          </cell>
          <cell r="K3413" t="str">
            <v>STREAM</v>
          </cell>
          <cell r="L3413" t="str">
            <v>3F</v>
          </cell>
        </row>
        <row r="3414">
          <cell r="D3414" t="str">
            <v>1853</v>
          </cell>
          <cell r="K3414" t="str">
            <v>STREAM</v>
          </cell>
          <cell r="L3414" t="str">
            <v>1</v>
          </cell>
        </row>
        <row r="3415">
          <cell r="D3415" t="str">
            <v>1854</v>
          </cell>
          <cell r="K3415" t="str">
            <v>STREAM</v>
          </cell>
          <cell r="L3415" t="str">
            <v>3F</v>
          </cell>
        </row>
        <row r="3416">
          <cell r="D3416" t="str">
            <v>1855</v>
          </cell>
          <cell r="K3416" t="str">
            <v>STREAM</v>
          </cell>
          <cell r="L3416" t="str">
            <v>1</v>
          </cell>
        </row>
        <row r="3417">
          <cell r="D3417" t="str">
            <v>1842</v>
          </cell>
          <cell r="K3417" t="str">
            <v>LAKE</v>
          </cell>
          <cell r="L3417" t="str">
            <v>3F</v>
          </cell>
        </row>
        <row r="3418">
          <cell r="D3418" t="str">
            <v>414</v>
          </cell>
          <cell r="K3418" t="str">
            <v>STREAM</v>
          </cell>
          <cell r="L3418" t="str">
            <v>3F</v>
          </cell>
        </row>
        <row r="3419">
          <cell r="D3419" t="str">
            <v>348Z</v>
          </cell>
          <cell r="K3419" t="str">
            <v>SPRING</v>
          </cell>
          <cell r="L3419" t="str">
            <v>3F</v>
          </cell>
        </row>
        <row r="3420">
          <cell r="D3420" t="str">
            <v>536</v>
          </cell>
          <cell r="K3420" t="str">
            <v>STREAM</v>
          </cell>
          <cell r="L3420" t="str">
            <v>3F</v>
          </cell>
        </row>
        <row r="3421">
          <cell r="D3421" t="str">
            <v>375C</v>
          </cell>
          <cell r="K3421" t="str">
            <v>STREAM</v>
          </cell>
          <cell r="L3421" t="str">
            <v>3F</v>
          </cell>
        </row>
        <row r="3422">
          <cell r="D3422" t="str">
            <v>425</v>
          </cell>
          <cell r="K3422" t="str">
            <v>STREAM</v>
          </cell>
          <cell r="L3422" t="str">
            <v>3F</v>
          </cell>
        </row>
        <row r="3423">
          <cell r="D3423" t="str">
            <v>436</v>
          </cell>
          <cell r="K3423" t="str">
            <v>STREAM</v>
          </cell>
          <cell r="L3423" t="str">
            <v>3F</v>
          </cell>
        </row>
        <row r="3424">
          <cell r="D3424" t="str">
            <v>438</v>
          </cell>
          <cell r="K3424" t="str">
            <v>STREAM</v>
          </cell>
          <cell r="L3424" t="str">
            <v>3F</v>
          </cell>
        </row>
        <row r="3425">
          <cell r="D3425" t="str">
            <v>441</v>
          </cell>
          <cell r="K3425" t="str">
            <v>STREAM</v>
          </cell>
          <cell r="L3425" t="str">
            <v>3F</v>
          </cell>
        </row>
        <row r="3426">
          <cell r="D3426" t="str">
            <v>456</v>
          </cell>
          <cell r="K3426" t="str">
            <v>STREAM</v>
          </cell>
          <cell r="L3426" t="str">
            <v>3F</v>
          </cell>
        </row>
        <row r="3427">
          <cell r="D3427" t="str">
            <v>457</v>
          </cell>
          <cell r="K3427" t="str">
            <v>STREAM</v>
          </cell>
          <cell r="L3427" t="str">
            <v>3F</v>
          </cell>
        </row>
        <row r="3428">
          <cell r="D3428" t="str">
            <v>212Z</v>
          </cell>
          <cell r="K3428" t="str">
            <v>SPRING</v>
          </cell>
          <cell r="L3428" t="str">
            <v>3F</v>
          </cell>
        </row>
        <row r="3429">
          <cell r="D3429" t="str">
            <v>470</v>
          </cell>
          <cell r="K3429" t="str">
            <v>STREAM</v>
          </cell>
          <cell r="L3429" t="str">
            <v>3F</v>
          </cell>
        </row>
        <row r="3430">
          <cell r="D3430" t="str">
            <v>59Y</v>
          </cell>
          <cell r="K3430" t="str">
            <v>SPRING</v>
          </cell>
          <cell r="L3430" t="str">
            <v>3F</v>
          </cell>
        </row>
        <row r="3431">
          <cell r="D3431" t="str">
            <v>498</v>
          </cell>
          <cell r="K3431" t="str">
            <v>STREAM</v>
          </cell>
          <cell r="L3431" t="str">
            <v>3F</v>
          </cell>
        </row>
        <row r="3432">
          <cell r="D3432" t="str">
            <v>2991</v>
          </cell>
          <cell r="K3432" t="str">
            <v>STREAM</v>
          </cell>
          <cell r="L3432" t="str">
            <v>3F</v>
          </cell>
        </row>
        <row r="3433">
          <cell r="D3433" t="str">
            <v>3237A</v>
          </cell>
          <cell r="K3433" t="str">
            <v>STREAM</v>
          </cell>
          <cell r="L3433" t="str">
            <v>3F</v>
          </cell>
        </row>
        <row r="3434">
          <cell r="D3434" t="str">
            <v>3240O</v>
          </cell>
          <cell r="K3434" t="str">
            <v>ESTUARY</v>
          </cell>
          <cell r="L3434" t="str">
            <v>2</v>
          </cell>
        </row>
        <row r="3435">
          <cell r="D3435" t="str">
            <v>3098A</v>
          </cell>
          <cell r="K3435" t="str">
            <v>ESTUARY</v>
          </cell>
          <cell r="L3435" t="str">
            <v>3M</v>
          </cell>
        </row>
        <row r="3436">
          <cell r="D3436" t="str">
            <v>3288B</v>
          </cell>
          <cell r="K3436" t="str">
            <v>ESTUARY</v>
          </cell>
          <cell r="L3436" t="str">
            <v>3M</v>
          </cell>
        </row>
        <row r="3437">
          <cell r="D3437" t="str">
            <v>3288</v>
          </cell>
          <cell r="K3437" t="str">
            <v>ESTUARY</v>
          </cell>
          <cell r="L3437" t="str">
            <v>3M</v>
          </cell>
        </row>
        <row r="3438">
          <cell r="D3438" t="str">
            <v>3264</v>
          </cell>
          <cell r="K3438" t="str">
            <v>STREAM</v>
          </cell>
          <cell r="L3438" t="str">
            <v>3F</v>
          </cell>
        </row>
        <row r="3439">
          <cell r="D3439" t="str">
            <v>3291</v>
          </cell>
          <cell r="K3439" t="str">
            <v>ESTUARY</v>
          </cell>
          <cell r="L3439" t="str">
            <v>3M</v>
          </cell>
        </row>
        <row r="3440">
          <cell r="D3440" t="str">
            <v>3288A</v>
          </cell>
          <cell r="K3440" t="str">
            <v>ESTUARY</v>
          </cell>
          <cell r="L3440" t="str">
            <v>3M</v>
          </cell>
        </row>
        <row r="3441">
          <cell r="D3441" t="str">
            <v>2627</v>
          </cell>
          <cell r="K3441" t="str">
            <v>STREAM</v>
          </cell>
          <cell r="L3441" t="str">
            <v>3F</v>
          </cell>
        </row>
        <row r="3442">
          <cell r="D3442" t="str">
            <v>2634A</v>
          </cell>
          <cell r="K3442" t="str">
            <v>ESTUARY</v>
          </cell>
          <cell r="L3442" t="str">
            <v>3M</v>
          </cell>
        </row>
        <row r="3443">
          <cell r="D3443" t="str">
            <v>2267</v>
          </cell>
          <cell r="K3443" t="str">
            <v>STREAM</v>
          </cell>
          <cell r="L3443" t="str">
            <v>3F</v>
          </cell>
        </row>
        <row r="3444">
          <cell r="D3444" t="str">
            <v>3446</v>
          </cell>
          <cell r="K3444" t="str">
            <v>STREAM</v>
          </cell>
          <cell r="L3444" t="str">
            <v>3F</v>
          </cell>
        </row>
        <row r="3445">
          <cell r="D3445" t="str">
            <v>3341Z</v>
          </cell>
          <cell r="K3445" t="str">
            <v>SPRING</v>
          </cell>
          <cell r="L3445" t="str">
            <v>3F</v>
          </cell>
        </row>
        <row r="3446">
          <cell r="D3446" t="str">
            <v>3459</v>
          </cell>
          <cell r="K3446" t="str">
            <v>STREAM</v>
          </cell>
          <cell r="L3446" t="str">
            <v>3F</v>
          </cell>
        </row>
        <row r="3447">
          <cell r="D3447" t="str">
            <v>195</v>
          </cell>
          <cell r="K3447" t="str">
            <v>STREAM</v>
          </cell>
          <cell r="L3447" t="str">
            <v>3F</v>
          </cell>
        </row>
        <row r="3448">
          <cell r="D3448" t="str">
            <v>199</v>
          </cell>
          <cell r="K3448" t="str">
            <v>STREAM</v>
          </cell>
          <cell r="L3448" t="str">
            <v>3F</v>
          </cell>
        </row>
        <row r="3449">
          <cell r="D3449" t="str">
            <v>206</v>
          </cell>
          <cell r="K3449" t="str">
            <v>STREAM</v>
          </cell>
          <cell r="L3449" t="str">
            <v>3F</v>
          </cell>
        </row>
        <row r="3450">
          <cell r="D3450" t="str">
            <v>2157</v>
          </cell>
          <cell r="K3450" t="str">
            <v>STREAM</v>
          </cell>
          <cell r="L3450" t="str">
            <v>3F</v>
          </cell>
        </row>
        <row r="3451">
          <cell r="D3451" t="str">
            <v>3322</v>
          </cell>
          <cell r="K3451" t="str">
            <v>STREAM</v>
          </cell>
          <cell r="L3451" t="str">
            <v>3F</v>
          </cell>
        </row>
        <row r="3452">
          <cell r="D3452" t="str">
            <v>791N</v>
          </cell>
          <cell r="K3452" t="str">
            <v>LAKE</v>
          </cell>
          <cell r="L3452" t="str">
            <v>3F</v>
          </cell>
        </row>
        <row r="3453">
          <cell r="D3453" t="str">
            <v>564</v>
          </cell>
          <cell r="K3453" t="str">
            <v>STREAM</v>
          </cell>
          <cell r="L3453" t="str">
            <v>3F</v>
          </cell>
        </row>
        <row r="3454">
          <cell r="D3454" t="str">
            <v>1305</v>
          </cell>
          <cell r="K3454" t="str">
            <v>STREAM</v>
          </cell>
          <cell r="L3454" t="str">
            <v>3F</v>
          </cell>
        </row>
        <row r="3455">
          <cell r="D3455" t="str">
            <v>566</v>
          </cell>
          <cell r="K3455" t="str">
            <v>STREAM</v>
          </cell>
          <cell r="L3455" t="str">
            <v>3F</v>
          </cell>
        </row>
        <row r="3456">
          <cell r="D3456" t="str">
            <v>2166</v>
          </cell>
          <cell r="K3456" t="str">
            <v>STREAM</v>
          </cell>
          <cell r="L3456" t="str">
            <v>3F</v>
          </cell>
        </row>
        <row r="3457">
          <cell r="D3457" t="str">
            <v>185</v>
          </cell>
          <cell r="K3457" t="str">
            <v>STREAM</v>
          </cell>
          <cell r="L3457" t="str">
            <v>3F</v>
          </cell>
        </row>
        <row r="3458">
          <cell r="D3458" t="str">
            <v>1128</v>
          </cell>
          <cell r="K3458" t="str">
            <v>ESTUARY</v>
          </cell>
          <cell r="L3458" t="str">
            <v>2</v>
          </cell>
        </row>
        <row r="3459">
          <cell r="D3459" t="str">
            <v>1131</v>
          </cell>
          <cell r="K3459" t="str">
            <v>ESTUARY</v>
          </cell>
          <cell r="L3459" t="str">
            <v>2</v>
          </cell>
        </row>
        <row r="3460">
          <cell r="D3460" t="str">
            <v>1043</v>
          </cell>
          <cell r="K3460" t="str">
            <v>ESTUARY</v>
          </cell>
          <cell r="L3460" t="str">
            <v>2</v>
          </cell>
        </row>
        <row r="3461">
          <cell r="D3461" t="str">
            <v>1061H</v>
          </cell>
          <cell r="K3461" t="str">
            <v>ESTUARY</v>
          </cell>
          <cell r="L3461" t="str">
            <v>2</v>
          </cell>
        </row>
        <row r="3462">
          <cell r="D3462" t="str">
            <v>1061G</v>
          </cell>
          <cell r="K3462" t="str">
            <v>ESTUARY</v>
          </cell>
          <cell r="L3462" t="str">
            <v>2</v>
          </cell>
        </row>
        <row r="3463">
          <cell r="D3463" t="str">
            <v>1084</v>
          </cell>
          <cell r="K3463" t="str">
            <v>ESTUARY</v>
          </cell>
          <cell r="L3463" t="str">
            <v>2</v>
          </cell>
        </row>
        <row r="3464">
          <cell r="D3464" t="str">
            <v>1086</v>
          </cell>
          <cell r="K3464" t="str">
            <v>ESTUARY</v>
          </cell>
          <cell r="L3464" t="str">
            <v>2</v>
          </cell>
        </row>
        <row r="3465">
          <cell r="D3465" t="str">
            <v>1105</v>
          </cell>
          <cell r="K3465" t="str">
            <v>ESTUARY</v>
          </cell>
          <cell r="L3465" t="str">
            <v>2</v>
          </cell>
        </row>
        <row r="3466">
          <cell r="D3466" t="str">
            <v>1106</v>
          </cell>
          <cell r="K3466" t="str">
            <v>ESTUARY</v>
          </cell>
          <cell r="L3466" t="str">
            <v>3M</v>
          </cell>
        </row>
        <row r="3467">
          <cell r="D3467" t="str">
            <v>1528C</v>
          </cell>
          <cell r="K3467" t="str">
            <v>ESTUARY</v>
          </cell>
          <cell r="L3467" t="str">
            <v>3M</v>
          </cell>
        </row>
        <row r="3468">
          <cell r="D3468" t="str">
            <v>1666A</v>
          </cell>
          <cell r="K3468" t="str">
            <v>ESTUARY</v>
          </cell>
          <cell r="L3468" t="str">
            <v>3M</v>
          </cell>
        </row>
        <row r="3469">
          <cell r="D3469" t="str">
            <v>1579A</v>
          </cell>
          <cell r="K3469" t="str">
            <v>LAKE</v>
          </cell>
          <cell r="L3469" t="str">
            <v>3F</v>
          </cell>
        </row>
        <row r="3470">
          <cell r="D3470" t="str">
            <v>1539F</v>
          </cell>
          <cell r="K3470" t="str">
            <v>LAKE</v>
          </cell>
          <cell r="L3470" t="str">
            <v>3F</v>
          </cell>
        </row>
        <row r="3471">
          <cell r="D3471" t="str">
            <v>1547C</v>
          </cell>
          <cell r="K3471" t="str">
            <v>LAKE</v>
          </cell>
          <cell r="L3471" t="str">
            <v>3F</v>
          </cell>
        </row>
        <row r="3472">
          <cell r="D3472" t="str">
            <v>2917A</v>
          </cell>
          <cell r="K3472" t="str">
            <v>STREAM</v>
          </cell>
          <cell r="L3472" t="str">
            <v>3F</v>
          </cell>
        </row>
        <row r="3473">
          <cell r="D3473" t="str">
            <v>2780A</v>
          </cell>
          <cell r="K3473" t="str">
            <v>LAKE</v>
          </cell>
          <cell r="L3473" t="str">
            <v>3F</v>
          </cell>
        </row>
        <row r="3474">
          <cell r="D3474" t="str">
            <v>2916B</v>
          </cell>
          <cell r="K3474" t="str">
            <v>LAKE</v>
          </cell>
          <cell r="L3474" t="str">
            <v>3F</v>
          </cell>
        </row>
        <row r="3475">
          <cell r="D3475" t="str">
            <v>3738A</v>
          </cell>
          <cell r="K3475" t="str">
            <v>LAKE</v>
          </cell>
          <cell r="L3475" t="str">
            <v>3F</v>
          </cell>
        </row>
        <row r="3476">
          <cell r="D3476" t="str">
            <v>1329B1</v>
          </cell>
          <cell r="K3476" t="str">
            <v>STREAM</v>
          </cell>
          <cell r="L3476" t="str">
            <v>3F</v>
          </cell>
        </row>
        <row r="3477">
          <cell r="D3477" t="str">
            <v>2921</v>
          </cell>
          <cell r="K3477" t="str">
            <v>LAKE</v>
          </cell>
          <cell r="L3477" t="str">
            <v>3F</v>
          </cell>
        </row>
        <row r="3478">
          <cell r="D3478" t="str">
            <v>2784</v>
          </cell>
          <cell r="K3478" t="str">
            <v>STREAM</v>
          </cell>
          <cell r="L3478" t="str">
            <v>3F</v>
          </cell>
        </row>
        <row r="3479">
          <cell r="D3479" t="str">
            <v>2784A</v>
          </cell>
          <cell r="K3479" t="str">
            <v>LAKE</v>
          </cell>
          <cell r="L3479" t="str">
            <v>3F</v>
          </cell>
        </row>
        <row r="3480">
          <cell r="D3480" t="str">
            <v>2783J</v>
          </cell>
          <cell r="K3480" t="str">
            <v>LAKE</v>
          </cell>
          <cell r="L3480" t="str">
            <v>3F</v>
          </cell>
        </row>
        <row r="3481">
          <cell r="D3481" t="str">
            <v>1329C</v>
          </cell>
          <cell r="K3481" t="str">
            <v>STREAM</v>
          </cell>
          <cell r="L3481" t="str">
            <v>3F</v>
          </cell>
        </row>
        <row r="3482">
          <cell r="D3482" t="str">
            <v>2783H</v>
          </cell>
          <cell r="K3482" t="str">
            <v>LAKE</v>
          </cell>
          <cell r="L3482" t="str">
            <v>3F</v>
          </cell>
        </row>
        <row r="3483">
          <cell r="D3483" t="str">
            <v>2918Z</v>
          </cell>
          <cell r="K3483" t="str">
            <v>SPRING</v>
          </cell>
          <cell r="L3483" t="str">
            <v>3F</v>
          </cell>
        </row>
        <row r="3484">
          <cell r="D3484" t="str">
            <v>2783G</v>
          </cell>
          <cell r="K3484" t="str">
            <v>LAKE</v>
          </cell>
          <cell r="L3484" t="str">
            <v>3F</v>
          </cell>
        </row>
        <row r="3485">
          <cell r="D3485" t="str">
            <v>2926</v>
          </cell>
          <cell r="K3485" t="str">
            <v>STREAM</v>
          </cell>
          <cell r="L3485" t="str">
            <v>3F</v>
          </cell>
        </row>
        <row r="3486">
          <cell r="D3486" t="str">
            <v>2785</v>
          </cell>
          <cell r="K3486" t="str">
            <v>STREAM</v>
          </cell>
          <cell r="L3486" t="str">
            <v>3F</v>
          </cell>
        </row>
        <row r="3487">
          <cell r="D3487" t="str">
            <v>2927</v>
          </cell>
          <cell r="K3487" t="str">
            <v>STREAM</v>
          </cell>
          <cell r="L3487" t="str">
            <v>3F</v>
          </cell>
        </row>
        <row r="3488">
          <cell r="D3488" t="str">
            <v>1339</v>
          </cell>
          <cell r="K3488" t="str">
            <v>ESTUARY</v>
          </cell>
          <cell r="L3488" t="str">
            <v>2</v>
          </cell>
        </row>
        <row r="3489">
          <cell r="D3489" t="str">
            <v>2783I</v>
          </cell>
          <cell r="K3489" t="str">
            <v>LAKE</v>
          </cell>
          <cell r="L3489" t="str">
            <v>3F</v>
          </cell>
        </row>
        <row r="3490">
          <cell r="D3490" t="str">
            <v>2740Q</v>
          </cell>
          <cell r="K3490" t="str">
            <v>LAKE</v>
          </cell>
          <cell r="L3490" t="str">
            <v>3F</v>
          </cell>
        </row>
        <row r="3491">
          <cell r="D3491" t="str">
            <v>2786</v>
          </cell>
          <cell r="K3491" t="str">
            <v>STREAM</v>
          </cell>
          <cell r="L3491" t="str">
            <v>3F</v>
          </cell>
        </row>
        <row r="3492">
          <cell r="D3492" t="str">
            <v>2928</v>
          </cell>
          <cell r="K3492" t="str">
            <v>STREAM</v>
          </cell>
          <cell r="L3492" t="str">
            <v>3F</v>
          </cell>
        </row>
        <row r="3493">
          <cell r="D3493" t="str">
            <v>1336</v>
          </cell>
          <cell r="K3493" t="str">
            <v>STREAM</v>
          </cell>
          <cell r="L3493" t="str">
            <v>3F</v>
          </cell>
        </row>
        <row r="3494">
          <cell r="D3494" t="str">
            <v>2785A</v>
          </cell>
          <cell r="K3494" t="str">
            <v>LAKE</v>
          </cell>
          <cell r="L3494" t="str">
            <v>3F</v>
          </cell>
        </row>
        <row r="3495">
          <cell r="D3495" t="str">
            <v>1334A</v>
          </cell>
          <cell r="K3495" t="str">
            <v>LAKE</v>
          </cell>
          <cell r="L3495" t="str">
            <v>3F</v>
          </cell>
        </row>
        <row r="3496">
          <cell r="D3496" t="str">
            <v>2893B1</v>
          </cell>
          <cell r="K3496" t="str">
            <v>LAKE</v>
          </cell>
          <cell r="L3496" t="str">
            <v>3F</v>
          </cell>
        </row>
        <row r="3497">
          <cell r="D3497" t="str">
            <v>1329K</v>
          </cell>
          <cell r="K3497" t="str">
            <v>LAKE</v>
          </cell>
          <cell r="L3497" t="str">
            <v>3F</v>
          </cell>
        </row>
        <row r="3498">
          <cell r="D3498" t="str">
            <v>2783D</v>
          </cell>
          <cell r="K3498" t="str">
            <v>LAKE</v>
          </cell>
          <cell r="L3498" t="str">
            <v>3F</v>
          </cell>
        </row>
        <row r="3499">
          <cell r="D3499" t="str">
            <v>1348A</v>
          </cell>
          <cell r="K3499" t="str">
            <v>SPRING</v>
          </cell>
          <cell r="L3499" t="str">
            <v>3F</v>
          </cell>
        </row>
        <row r="3500">
          <cell r="D3500" t="str">
            <v>2929Z</v>
          </cell>
          <cell r="K3500" t="str">
            <v>STREAM</v>
          </cell>
          <cell r="L3500" t="str">
            <v>3F</v>
          </cell>
        </row>
        <row r="3501">
          <cell r="D3501" t="str">
            <v>1619A</v>
          </cell>
          <cell r="K3501" t="str">
            <v>LAKE</v>
          </cell>
          <cell r="L3501" t="str">
            <v>3F</v>
          </cell>
        </row>
        <row r="3502">
          <cell r="D3502" t="str">
            <v>1635B</v>
          </cell>
          <cell r="K3502" t="str">
            <v>STREAM</v>
          </cell>
          <cell r="L3502" t="str">
            <v>3F</v>
          </cell>
        </row>
        <row r="3503">
          <cell r="D3503" t="str">
            <v>1629A</v>
          </cell>
          <cell r="K3503" t="str">
            <v>LAKE</v>
          </cell>
          <cell r="L3503" t="str">
            <v>3F</v>
          </cell>
        </row>
        <row r="3504">
          <cell r="D3504" t="str">
            <v>1627A</v>
          </cell>
          <cell r="K3504" t="str">
            <v>LAKE</v>
          </cell>
          <cell r="L3504" t="str">
            <v>3F</v>
          </cell>
        </row>
        <row r="3505">
          <cell r="D3505" t="str">
            <v>1633A</v>
          </cell>
          <cell r="K3505" t="str">
            <v>LAKE</v>
          </cell>
          <cell r="L3505" t="str">
            <v>3F</v>
          </cell>
        </row>
        <row r="3506">
          <cell r="D3506" t="str">
            <v>1639</v>
          </cell>
          <cell r="K3506" t="str">
            <v>STREAM</v>
          </cell>
          <cell r="L3506" t="str">
            <v>3F</v>
          </cell>
        </row>
        <row r="3507">
          <cell r="D3507" t="str">
            <v>1641</v>
          </cell>
          <cell r="K3507" t="str">
            <v>ESTUARY</v>
          </cell>
          <cell r="L3507" t="str">
            <v>3M</v>
          </cell>
        </row>
        <row r="3508">
          <cell r="D3508" t="str">
            <v>1578A</v>
          </cell>
          <cell r="K3508" t="str">
            <v>STREAM</v>
          </cell>
          <cell r="L3508" t="str">
            <v>3F</v>
          </cell>
        </row>
        <row r="3509">
          <cell r="D3509" t="str">
            <v>1573F</v>
          </cell>
          <cell r="K3509" t="str">
            <v>LAKE</v>
          </cell>
          <cell r="L3509" t="str">
            <v>3F</v>
          </cell>
        </row>
        <row r="3510">
          <cell r="D3510" t="str">
            <v>1613B</v>
          </cell>
          <cell r="K3510" t="str">
            <v>LAKE</v>
          </cell>
          <cell r="L3510" t="str">
            <v>3F</v>
          </cell>
        </row>
        <row r="3511">
          <cell r="D3511" t="str">
            <v>1665A</v>
          </cell>
          <cell r="K3511" t="str">
            <v>STREAM</v>
          </cell>
          <cell r="L3511" t="str">
            <v>3F</v>
          </cell>
        </row>
        <row r="3512">
          <cell r="D3512" t="str">
            <v>966</v>
          </cell>
          <cell r="K3512" t="str">
            <v>LAKE</v>
          </cell>
          <cell r="L3512" t="str">
            <v>3F</v>
          </cell>
        </row>
        <row r="3513">
          <cell r="D3513" t="str">
            <v>970</v>
          </cell>
          <cell r="K3513" t="str">
            <v>STREAM</v>
          </cell>
          <cell r="L3513" t="str">
            <v>3F</v>
          </cell>
        </row>
        <row r="3514">
          <cell r="D3514" t="str">
            <v>1013</v>
          </cell>
          <cell r="K3514" t="str">
            <v>STREAM</v>
          </cell>
          <cell r="L3514" t="str">
            <v>3F</v>
          </cell>
        </row>
        <row r="3515">
          <cell r="D3515" t="str">
            <v>1019</v>
          </cell>
          <cell r="K3515" t="str">
            <v>STREAM</v>
          </cell>
          <cell r="L3515" t="str">
            <v>3F</v>
          </cell>
        </row>
        <row r="3516">
          <cell r="D3516" t="str">
            <v>1026</v>
          </cell>
          <cell r="K3516" t="str">
            <v>ESTUARY</v>
          </cell>
          <cell r="L3516" t="str">
            <v>3M</v>
          </cell>
        </row>
        <row r="3517">
          <cell r="D3517" t="str">
            <v>1031</v>
          </cell>
          <cell r="K3517" t="str">
            <v>STREAM</v>
          </cell>
          <cell r="L3517" t="str">
            <v>3F</v>
          </cell>
        </row>
        <row r="3518">
          <cell r="D3518" t="str">
            <v>1056</v>
          </cell>
          <cell r="K3518" t="str">
            <v>STREAM</v>
          </cell>
          <cell r="L3518" t="str">
            <v>1</v>
          </cell>
        </row>
        <row r="3519">
          <cell r="D3519" t="str">
            <v>1057</v>
          </cell>
          <cell r="K3519" t="str">
            <v>ESTUARY</v>
          </cell>
          <cell r="L3519" t="str">
            <v>2</v>
          </cell>
        </row>
        <row r="3520">
          <cell r="D3520" t="str">
            <v>3740</v>
          </cell>
          <cell r="K3520" t="str">
            <v>ESTUARY</v>
          </cell>
          <cell r="L3520" t="str">
            <v>2</v>
          </cell>
        </row>
        <row r="3521">
          <cell r="D3521" t="str">
            <v>1070</v>
          </cell>
          <cell r="K3521" t="str">
            <v>STREAM</v>
          </cell>
          <cell r="L3521" t="str">
            <v>3F</v>
          </cell>
        </row>
        <row r="3522">
          <cell r="D3522" t="str">
            <v>1074</v>
          </cell>
          <cell r="K3522" t="str">
            <v>STREAM</v>
          </cell>
          <cell r="L3522" t="str">
            <v>3F</v>
          </cell>
        </row>
        <row r="3523">
          <cell r="D3523" t="str">
            <v>1075</v>
          </cell>
          <cell r="K3523" t="str">
            <v>STREAM</v>
          </cell>
          <cell r="L3523" t="str">
            <v>3F</v>
          </cell>
        </row>
        <row r="3524">
          <cell r="D3524" t="str">
            <v>51A</v>
          </cell>
          <cell r="K3524" t="str">
            <v>LAKE</v>
          </cell>
          <cell r="L3524" t="str">
            <v>3F</v>
          </cell>
        </row>
        <row r="3525">
          <cell r="D3525" t="str">
            <v>1079</v>
          </cell>
          <cell r="K3525" t="str">
            <v>STREAM</v>
          </cell>
          <cell r="L3525" t="str">
            <v>3F</v>
          </cell>
        </row>
        <row r="3526">
          <cell r="D3526" t="str">
            <v>1204</v>
          </cell>
          <cell r="K3526" t="str">
            <v>STREAM</v>
          </cell>
          <cell r="L3526" t="str">
            <v>3F</v>
          </cell>
        </row>
        <row r="3527">
          <cell r="D3527" t="str">
            <v>1207</v>
          </cell>
          <cell r="K3527" t="str">
            <v>STREAM</v>
          </cell>
          <cell r="L3527" t="str">
            <v>3F</v>
          </cell>
        </row>
        <row r="3528">
          <cell r="D3528" t="str">
            <v>1797B</v>
          </cell>
          <cell r="K3528" t="str">
            <v>ESTUARY</v>
          </cell>
          <cell r="L3528" t="str">
            <v>2</v>
          </cell>
        </row>
        <row r="3529">
          <cell r="D3529" t="str">
            <v>1205</v>
          </cell>
          <cell r="K3529" t="str">
            <v>STREAM</v>
          </cell>
          <cell r="L3529" t="str">
            <v>3F</v>
          </cell>
        </row>
        <row r="3530">
          <cell r="D3530" t="str">
            <v>1217</v>
          </cell>
          <cell r="K3530" t="str">
            <v>STREAM</v>
          </cell>
          <cell r="L3530" t="str">
            <v>3F</v>
          </cell>
        </row>
        <row r="3531">
          <cell r="D3531" t="str">
            <v>1218</v>
          </cell>
          <cell r="K3531" t="str">
            <v>STREAM</v>
          </cell>
          <cell r="L3531" t="str">
            <v>3F</v>
          </cell>
        </row>
        <row r="3532">
          <cell r="D3532" t="str">
            <v>375I</v>
          </cell>
          <cell r="K3532" t="str">
            <v>STREAM</v>
          </cell>
          <cell r="L3532" t="str">
            <v>3F</v>
          </cell>
        </row>
        <row r="3533">
          <cell r="D3533" t="str">
            <v>1249</v>
          </cell>
          <cell r="K3533" t="str">
            <v>STREAM</v>
          </cell>
          <cell r="L3533" t="str">
            <v>3F</v>
          </cell>
        </row>
        <row r="3534">
          <cell r="D3534" t="str">
            <v>2016</v>
          </cell>
          <cell r="K3534" t="str">
            <v>STREAM</v>
          </cell>
          <cell r="L3534" t="str">
            <v>3F</v>
          </cell>
        </row>
        <row r="3535">
          <cell r="D3535" t="str">
            <v>2019</v>
          </cell>
          <cell r="K3535" t="str">
            <v>STREAM</v>
          </cell>
          <cell r="L3535" t="str">
            <v>3F</v>
          </cell>
        </row>
        <row r="3536">
          <cell r="D3536" t="str">
            <v>2036</v>
          </cell>
          <cell r="K3536" t="str">
            <v>STREAM</v>
          </cell>
          <cell r="L3536" t="str">
            <v>3F</v>
          </cell>
        </row>
        <row r="3537">
          <cell r="D3537" t="str">
            <v>1088</v>
          </cell>
          <cell r="K3537" t="str">
            <v>ESTUARY</v>
          </cell>
          <cell r="L3537" t="str">
            <v>2</v>
          </cell>
        </row>
        <row r="3538">
          <cell r="D3538" t="str">
            <v>3004R</v>
          </cell>
          <cell r="K3538" t="str">
            <v>LAKE</v>
          </cell>
          <cell r="L3538" t="str">
            <v>3F</v>
          </cell>
        </row>
        <row r="3539">
          <cell r="D3539" t="str">
            <v>1761D3</v>
          </cell>
          <cell r="K3539" t="str">
            <v>STREAM</v>
          </cell>
          <cell r="L3539" t="str">
            <v>3F</v>
          </cell>
        </row>
        <row r="3540">
          <cell r="D3540" t="str">
            <v>1462C</v>
          </cell>
          <cell r="K3540" t="str">
            <v>STREAM</v>
          </cell>
          <cell r="L3540" t="str">
            <v>3F</v>
          </cell>
        </row>
        <row r="3541">
          <cell r="D3541" t="str">
            <v>1497F</v>
          </cell>
          <cell r="K3541" t="str">
            <v>LAKE</v>
          </cell>
          <cell r="L3541" t="str">
            <v>3F</v>
          </cell>
        </row>
        <row r="3542">
          <cell r="D3542" t="str">
            <v>1497H</v>
          </cell>
          <cell r="K3542" t="str">
            <v>LAKE</v>
          </cell>
          <cell r="L3542" t="str">
            <v>3F</v>
          </cell>
        </row>
        <row r="3543">
          <cell r="D3543" t="str">
            <v>1497G</v>
          </cell>
          <cell r="K3543" t="str">
            <v>LAKE</v>
          </cell>
          <cell r="L3543" t="str">
            <v>3F</v>
          </cell>
        </row>
        <row r="3544">
          <cell r="D3544" t="str">
            <v>399</v>
          </cell>
          <cell r="K3544" t="str">
            <v>STREAM</v>
          </cell>
          <cell r="L3544" t="str">
            <v>3F</v>
          </cell>
        </row>
        <row r="3545">
          <cell r="D3545" t="str">
            <v>2921F</v>
          </cell>
          <cell r="K3545" t="str">
            <v>STREAM</v>
          </cell>
          <cell r="L3545" t="str">
            <v>3F</v>
          </cell>
        </row>
        <row r="3546">
          <cell r="D3546" t="str">
            <v>1621H</v>
          </cell>
          <cell r="K3546" t="str">
            <v>STREAM</v>
          </cell>
          <cell r="L3546" t="str">
            <v>3F</v>
          </cell>
        </row>
        <row r="3547">
          <cell r="D3547" t="str">
            <v>178Z</v>
          </cell>
          <cell r="K3547" t="str">
            <v>SPRING</v>
          </cell>
          <cell r="L3547" t="str">
            <v>3F</v>
          </cell>
        </row>
        <row r="3548">
          <cell r="D3548" t="str">
            <v>2932</v>
          </cell>
          <cell r="K3548" t="str">
            <v>STREAM</v>
          </cell>
          <cell r="L3548" t="str">
            <v>3F</v>
          </cell>
        </row>
        <row r="3549">
          <cell r="D3549" t="str">
            <v>2801A</v>
          </cell>
          <cell r="K3549" t="str">
            <v>STREAM</v>
          </cell>
          <cell r="L3549" t="str">
            <v>3F</v>
          </cell>
        </row>
        <row r="3550">
          <cell r="D3550" t="str">
            <v>2790A</v>
          </cell>
          <cell r="K3550" t="str">
            <v>LAKE</v>
          </cell>
          <cell r="L3550" t="str">
            <v>3F</v>
          </cell>
        </row>
        <row r="3551">
          <cell r="D3551" t="str">
            <v>3473A1</v>
          </cell>
          <cell r="K3551" t="str">
            <v>ESTUARY</v>
          </cell>
          <cell r="L3551" t="str">
            <v>3M</v>
          </cell>
        </row>
        <row r="3552">
          <cell r="D3552" t="str">
            <v>2509N</v>
          </cell>
          <cell r="K3552" t="str">
            <v>LAKE</v>
          </cell>
          <cell r="L3552" t="str">
            <v>3F</v>
          </cell>
        </row>
        <row r="3553">
          <cell r="D3553" t="str">
            <v>2956G</v>
          </cell>
          <cell r="K3553" t="str">
            <v>LAKE</v>
          </cell>
          <cell r="L3553" t="str">
            <v>3F</v>
          </cell>
        </row>
        <row r="3554">
          <cell r="D3554" t="str">
            <v>1938C</v>
          </cell>
          <cell r="K3554" t="str">
            <v>LAKE</v>
          </cell>
          <cell r="L3554" t="str">
            <v>3F</v>
          </cell>
        </row>
        <row r="3555">
          <cell r="D3555" t="str">
            <v>2791A</v>
          </cell>
          <cell r="K3555" t="str">
            <v>LAKE</v>
          </cell>
          <cell r="L3555" t="str">
            <v>3F</v>
          </cell>
        </row>
        <row r="3556">
          <cell r="D3556" t="str">
            <v>1329J</v>
          </cell>
          <cell r="K3556" t="str">
            <v>LAKE</v>
          </cell>
          <cell r="L3556" t="str">
            <v>3F</v>
          </cell>
        </row>
        <row r="3557">
          <cell r="D3557" t="str">
            <v>2934</v>
          </cell>
          <cell r="K3557" t="str">
            <v>STREAM</v>
          </cell>
          <cell r="L3557" t="str">
            <v>3F</v>
          </cell>
        </row>
        <row r="3558">
          <cell r="D3558" t="str">
            <v>2934A</v>
          </cell>
          <cell r="K3558" t="str">
            <v>LAKE</v>
          </cell>
          <cell r="L3558" t="str">
            <v>3F</v>
          </cell>
        </row>
        <row r="3559">
          <cell r="D3559" t="str">
            <v>2929C1</v>
          </cell>
          <cell r="K3559" t="str">
            <v>LAKE</v>
          </cell>
          <cell r="L3559" t="str">
            <v>3F</v>
          </cell>
        </row>
        <row r="3560">
          <cell r="D3560" t="str">
            <v>2783</v>
          </cell>
          <cell r="K3560" t="str">
            <v>LAKE</v>
          </cell>
          <cell r="L3560" t="str">
            <v>3F</v>
          </cell>
        </row>
        <row r="3561">
          <cell r="D3561" t="str">
            <v>2929</v>
          </cell>
          <cell r="K3561" t="str">
            <v>STREAM</v>
          </cell>
          <cell r="L3561" t="str">
            <v>3F</v>
          </cell>
        </row>
        <row r="3562">
          <cell r="D3562" t="str">
            <v>2929C</v>
          </cell>
          <cell r="K3562" t="str">
            <v>LAKE</v>
          </cell>
          <cell r="L3562" t="str">
            <v>3F</v>
          </cell>
        </row>
        <row r="3563">
          <cell r="D3563" t="str">
            <v>1340H</v>
          </cell>
          <cell r="K3563" t="str">
            <v>LAKE</v>
          </cell>
          <cell r="L3563" t="str">
            <v>3F</v>
          </cell>
        </row>
        <row r="3564">
          <cell r="D3564" t="str">
            <v>2812</v>
          </cell>
          <cell r="K3564" t="str">
            <v>STREAM</v>
          </cell>
          <cell r="L3564" t="str">
            <v>3F</v>
          </cell>
        </row>
        <row r="3565">
          <cell r="D3565" t="str">
            <v>1392</v>
          </cell>
          <cell r="K3565" t="str">
            <v>LAKE</v>
          </cell>
          <cell r="L3565" t="str">
            <v>3F</v>
          </cell>
        </row>
        <row r="3566">
          <cell r="D3566" t="str">
            <v>3169N</v>
          </cell>
          <cell r="K3566" t="str">
            <v>LAKE</v>
          </cell>
          <cell r="L3566" t="str">
            <v>3F</v>
          </cell>
        </row>
        <row r="3567">
          <cell r="D3567" t="str">
            <v>2815</v>
          </cell>
          <cell r="K3567" t="str">
            <v>STREAM</v>
          </cell>
          <cell r="L3567" t="str">
            <v>3F</v>
          </cell>
        </row>
        <row r="3568">
          <cell r="D3568" t="str">
            <v>1341F</v>
          </cell>
          <cell r="K3568" t="str">
            <v>SPRING</v>
          </cell>
          <cell r="L3568" t="str">
            <v>3F</v>
          </cell>
        </row>
        <row r="3569">
          <cell r="D3569" t="str">
            <v>2823X</v>
          </cell>
          <cell r="K3569" t="str">
            <v>LAKE</v>
          </cell>
          <cell r="L3569" t="str">
            <v>3F</v>
          </cell>
        </row>
        <row r="3570">
          <cell r="D3570" t="str">
            <v>2825A</v>
          </cell>
          <cell r="K3570" t="str">
            <v>LAKE</v>
          </cell>
          <cell r="L3570" t="str">
            <v>3F</v>
          </cell>
        </row>
        <row r="3571">
          <cell r="D3571" t="str">
            <v>2826</v>
          </cell>
          <cell r="K3571" t="str">
            <v>STREAM</v>
          </cell>
          <cell r="L3571" t="str">
            <v>3F</v>
          </cell>
        </row>
        <row r="3572">
          <cell r="D3572" t="str">
            <v>2965</v>
          </cell>
          <cell r="K3572" t="str">
            <v>STREAM</v>
          </cell>
          <cell r="L3572" t="str">
            <v>3F</v>
          </cell>
        </row>
        <row r="3573">
          <cell r="D3573" t="str">
            <v>1340N</v>
          </cell>
          <cell r="K3573" t="str">
            <v>LAKE</v>
          </cell>
          <cell r="L3573" t="str">
            <v>3F</v>
          </cell>
        </row>
        <row r="3574">
          <cell r="D3574" t="str">
            <v>2823Y</v>
          </cell>
          <cell r="K3574" t="str">
            <v>LAKE</v>
          </cell>
          <cell r="L3574" t="str">
            <v>3F</v>
          </cell>
        </row>
        <row r="3575">
          <cell r="D3575" t="str">
            <v>2826A</v>
          </cell>
          <cell r="K3575" t="str">
            <v>LAKE</v>
          </cell>
          <cell r="L3575" t="str">
            <v>3F</v>
          </cell>
        </row>
        <row r="3576">
          <cell r="D3576" t="str">
            <v>2827</v>
          </cell>
          <cell r="K3576" t="str">
            <v>STREAM</v>
          </cell>
          <cell r="L3576" t="str">
            <v>3F</v>
          </cell>
        </row>
        <row r="3577">
          <cell r="D3577" t="str">
            <v>1351B</v>
          </cell>
          <cell r="K3577" t="str">
            <v>LAKE</v>
          </cell>
          <cell r="L3577" t="str">
            <v>3F</v>
          </cell>
        </row>
        <row r="3578">
          <cell r="D3578" t="str">
            <v>1354</v>
          </cell>
          <cell r="K3578" t="str">
            <v>STREAM</v>
          </cell>
          <cell r="L3578" t="str">
            <v>3F</v>
          </cell>
        </row>
        <row r="3579">
          <cell r="D3579" t="str">
            <v>2838G1</v>
          </cell>
          <cell r="K3579" t="str">
            <v>STREAM</v>
          </cell>
          <cell r="L3579" t="str">
            <v>3F</v>
          </cell>
        </row>
        <row r="3580">
          <cell r="D3580" t="str">
            <v>2823A</v>
          </cell>
          <cell r="K3580" t="str">
            <v>LAKE</v>
          </cell>
          <cell r="L3580" t="str">
            <v>3F</v>
          </cell>
        </row>
        <row r="3581">
          <cell r="D3581" t="str">
            <v>2965A</v>
          </cell>
          <cell r="K3581" t="str">
            <v>LAKE</v>
          </cell>
          <cell r="L3581" t="str">
            <v>3F</v>
          </cell>
        </row>
        <row r="3582">
          <cell r="D3582" t="str">
            <v>1352A</v>
          </cell>
          <cell r="K3582" t="str">
            <v>LAKE</v>
          </cell>
          <cell r="L3582" t="str">
            <v>3F</v>
          </cell>
        </row>
        <row r="3583">
          <cell r="D3583" t="str">
            <v>2967</v>
          </cell>
          <cell r="K3583" t="str">
            <v>STREAM</v>
          </cell>
          <cell r="L3583" t="str">
            <v>3F</v>
          </cell>
        </row>
        <row r="3584">
          <cell r="D3584" t="str">
            <v>2830A</v>
          </cell>
          <cell r="K3584" t="str">
            <v>LAKE</v>
          </cell>
          <cell r="L3584" t="str">
            <v>3F</v>
          </cell>
        </row>
        <row r="3585">
          <cell r="D3585" t="str">
            <v>1340A</v>
          </cell>
          <cell r="K3585" t="str">
            <v>LAKE</v>
          </cell>
          <cell r="L3585" t="str">
            <v>3F</v>
          </cell>
        </row>
        <row r="3586">
          <cell r="D3586" t="str">
            <v>2838A</v>
          </cell>
          <cell r="K3586" t="str">
            <v>LAKE</v>
          </cell>
          <cell r="L3586" t="str">
            <v>3F</v>
          </cell>
        </row>
        <row r="3587">
          <cell r="D3587" t="str">
            <v>2970A</v>
          </cell>
          <cell r="K3587" t="str">
            <v>STREAM</v>
          </cell>
          <cell r="L3587" t="str">
            <v>3F</v>
          </cell>
        </row>
        <row r="3588">
          <cell r="D3588" t="str">
            <v>1678</v>
          </cell>
          <cell r="K3588" t="str">
            <v>STREAM</v>
          </cell>
          <cell r="L3588" t="str">
            <v>3F</v>
          </cell>
        </row>
        <row r="3589">
          <cell r="D3589" t="str">
            <v>1679A</v>
          </cell>
          <cell r="K3589" t="str">
            <v>STREAM</v>
          </cell>
          <cell r="L3589" t="str">
            <v>3F</v>
          </cell>
        </row>
        <row r="3590">
          <cell r="D3590" t="str">
            <v>1329L</v>
          </cell>
          <cell r="K3590" t="str">
            <v>LAKE</v>
          </cell>
          <cell r="L3590" t="str">
            <v>3F</v>
          </cell>
        </row>
        <row r="3591">
          <cell r="D3591" t="str">
            <v>2862B</v>
          </cell>
          <cell r="K3591" t="str">
            <v>STREAM</v>
          </cell>
          <cell r="L3591" t="str">
            <v>3F</v>
          </cell>
        </row>
        <row r="3592">
          <cell r="D3592" t="str">
            <v>1626</v>
          </cell>
          <cell r="K3592" t="str">
            <v>STREAM</v>
          </cell>
          <cell r="L3592" t="str">
            <v>3F</v>
          </cell>
        </row>
        <row r="3593">
          <cell r="D3593" t="str">
            <v>1782</v>
          </cell>
          <cell r="K3593" t="str">
            <v>STREAM</v>
          </cell>
          <cell r="L3593" t="str">
            <v>3F</v>
          </cell>
        </row>
        <row r="3594">
          <cell r="D3594" t="str">
            <v>1895</v>
          </cell>
          <cell r="K3594" t="str">
            <v>STREAM</v>
          </cell>
          <cell r="L3594" t="str">
            <v>1</v>
          </cell>
        </row>
        <row r="3595">
          <cell r="D3595" t="str">
            <v>1898A</v>
          </cell>
          <cell r="K3595" t="str">
            <v>STREAM</v>
          </cell>
          <cell r="L3595" t="str">
            <v>3F</v>
          </cell>
        </row>
        <row r="3596">
          <cell r="D3596" t="str">
            <v>1523E</v>
          </cell>
          <cell r="K3596" t="str">
            <v>LAKE</v>
          </cell>
          <cell r="L3596" t="str">
            <v>3F</v>
          </cell>
        </row>
        <row r="3597">
          <cell r="D3597" t="str">
            <v>1524</v>
          </cell>
          <cell r="K3597" t="str">
            <v>STREAM</v>
          </cell>
          <cell r="L3597" t="str">
            <v>3F</v>
          </cell>
        </row>
        <row r="3598">
          <cell r="D3598" t="str">
            <v>1488W</v>
          </cell>
          <cell r="K3598" t="str">
            <v>LAKE</v>
          </cell>
          <cell r="L3598" t="str">
            <v>3F</v>
          </cell>
        </row>
        <row r="3599">
          <cell r="D3599" t="str">
            <v>1513Y</v>
          </cell>
          <cell r="K3599" t="str">
            <v>LAKE</v>
          </cell>
          <cell r="L3599" t="str">
            <v>3F</v>
          </cell>
        </row>
        <row r="3600">
          <cell r="D3600" t="str">
            <v>1525</v>
          </cell>
          <cell r="K3600" t="str">
            <v>STREAM</v>
          </cell>
          <cell r="L3600" t="str">
            <v>3F</v>
          </cell>
        </row>
        <row r="3601">
          <cell r="D3601" t="str">
            <v>1488B</v>
          </cell>
          <cell r="K3601" t="str">
            <v>LAKE</v>
          </cell>
          <cell r="L3601" t="str">
            <v>3F</v>
          </cell>
        </row>
        <row r="3602">
          <cell r="D3602" t="str">
            <v>15001</v>
          </cell>
          <cell r="K3602" t="str">
            <v>LAKE</v>
          </cell>
          <cell r="L3602" t="str">
            <v>3F</v>
          </cell>
        </row>
        <row r="3603">
          <cell r="D3603" t="str">
            <v>1516B</v>
          </cell>
          <cell r="K3603" t="str">
            <v>LAKE</v>
          </cell>
          <cell r="L3603" t="str">
            <v>3F</v>
          </cell>
        </row>
        <row r="3604">
          <cell r="D3604" t="str">
            <v>1663B</v>
          </cell>
          <cell r="K3604" t="str">
            <v>LAKE</v>
          </cell>
          <cell r="L3604" t="str">
            <v>3F</v>
          </cell>
        </row>
        <row r="3605">
          <cell r="D3605" t="str">
            <v>2868B</v>
          </cell>
          <cell r="K3605" t="str">
            <v>LAKE</v>
          </cell>
          <cell r="L3605" t="str">
            <v>3F</v>
          </cell>
        </row>
        <row r="3606">
          <cell r="D3606" t="str">
            <v>2868A</v>
          </cell>
          <cell r="K3606" t="str">
            <v>LAKE</v>
          </cell>
          <cell r="L3606" t="str">
            <v>3F</v>
          </cell>
        </row>
        <row r="3607">
          <cell r="D3607" t="str">
            <v>3009J</v>
          </cell>
          <cell r="K3607" t="str">
            <v>LAKE</v>
          </cell>
          <cell r="L3607" t="str">
            <v>3F</v>
          </cell>
        </row>
        <row r="3608">
          <cell r="D3608" t="str">
            <v>3009I</v>
          </cell>
          <cell r="K3608" t="str">
            <v>LAKE</v>
          </cell>
          <cell r="L3608" t="str">
            <v>3F</v>
          </cell>
        </row>
        <row r="3609">
          <cell r="D3609" t="str">
            <v>29973A</v>
          </cell>
          <cell r="K3609" t="str">
            <v>LAKE</v>
          </cell>
          <cell r="L3609" t="str">
            <v>3F</v>
          </cell>
        </row>
        <row r="3610">
          <cell r="D3610" t="str">
            <v>1488X</v>
          </cell>
          <cell r="K3610" t="str">
            <v>LAKE</v>
          </cell>
          <cell r="L3610" t="str">
            <v>3F</v>
          </cell>
        </row>
        <row r="3611">
          <cell r="D3611" t="str">
            <v>1526</v>
          </cell>
          <cell r="K3611" t="str">
            <v>STREAM</v>
          </cell>
          <cell r="L3611" t="str">
            <v>3F</v>
          </cell>
        </row>
        <row r="3612">
          <cell r="D3612" t="str">
            <v>2056B</v>
          </cell>
          <cell r="K3612" t="str">
            <v>ESTUARY</v>
          </cell>
          <cell r="L3612" t="str">
            <v>3M</v>
          </cell>
        </row>
        <row r="3613">
          <cell r="D3613" t="str">
            <v>2058</v>
          </cell>
          <cell r="K3613" t="str">
            <v>STREAM</v>
          </cell>
          <cell r="L3613" t="str">
            <v>1</v>
          </cell>
        </row>
        <row r="3614">
          <cell r="D3614" t="str">
            <v>1667</v>
          </cell>
          <cell r="K3614" t="str">
            <v>STREAM</v>
          </cell>
          <cell r="L3614" t="str">
            <v>3F</v>
          </cell>
        </row>
        <row r="3615">
          <cell r="D3615" t="str">
            <v>1669</v>
          </cell>
          <cell r="K3615" t="str">
            <v>STREAM</v>
          </cell>
          <cell r="L3615" t="str">
            <v>3F</v>
          </cell>
        </row>
        <row r="3616">
          <cell r="D3616" t="str">
            <v>1670A</v>
          </cell>
          <cell r="K3616" t="str">
            <v>STREAM</v>
          </cell>
          <cell r="L3616" t="str">
            <v>3F</v>
          </cell>
        </row>
        <row r="3617">
          <cell r="D3617" t="str">
            <v>1902</v>
          </cell>
          <cell r="K3617" t="str">
            <v>STREAM</v>
          </cell>
          <cell r="L3617" t="str">
            <v>3F</v>
          </cell>
        </row>
        <row r="3618">
          <cell r="D3618" t="str">
            <v>1904</v>
          </cell>
          <cell r="K3618" t="str">
            <v>STREAM</v>
          </cell>
          <cell r="L3618" t="str">
            <v>3F</v>
          </cell>
        </row>
        <row r="3619">
          <cell r="D3619" t="str">
            <v>2839</v>
          </cell>
          <cell r="K3619" t="str">
            <v>STREAM</v>
          </cell>
          <cell r="L3619" t="str">
            <v>3F</v>
          </cell>
        </row>
        <row r="3620">
          <cell r="D3620" t="str">
            <v>2836B</v>
          </cell>
          <cell r="K3620" t="str">
            <v>LAKE</v>
          </cell>
          <cell r="L3620" t="str">
            <v>3F</v>
          </cell>
        </row>
        <row r="3621">
          <cell r="D3621" t="str">
            <v>2987</v>
          </cell>
          <cell r="K3621" t="str">
            <v>STREAM</v>
          </cell>
          <cell r="L3621" t="str">
            <v>3F</v>
          </cell>
        </row>
        <row r="3622">
          <cell r="D3622" t="str">
            <v>1362</v>
          </cell>
          <cell r="K3622" t="str">
            <v>STREAM</v>
          </cell>
          <cell r="L3622" t="str">
            <v>3F</v>
          </cell>
        </row>
        <row r="3623">
          <cell r="D3623" t="str">
            <v>2841</v>
          </cell>
          <cell r="K3623" t="str">
            <v>STREAM</v>
          </cell>
          <cell r="L3623" t="str">
            <v>3F</v>
          </cell>
        </row>
        <row r="3624">
          <cell r="D3624" t="str">
            <v>2989</v>
          </cell>
          <cell r="K3624" t="str">
            <v>STREAM</v>
          </cell>
          <cell r="L3624" t="str">
            <v>3F</v>
          </cell>
        </row>
        <row r="3625">
          <cell r="D3625" t="str">
            <v>2838B</v>
          </cell>
          <cell r="K3625" t="str">
            <v>LAKE</v>
          </cell>
          <cell r="L3625" t="str">
            <v>3F</v>
          </cell>
        </row>
        <row r="3626">
          <cell r="D3626" t="str">
            <v>2854</v>
          </cell>
          <cell r="K3626" t="str">
            <v>STREAM</v>
          </cell>
          <cell r="L3626" t="str">
            <v>3F</v>
          </cell>
        </row>
        <row r="3627">
          <cell r="D3627" t="str">
            <v>1369</v>
          </cell>
          <cell r="K3627" t="str">
            <v>STREAM</v>
          </cell>
          <cell r="L3627" t="str">
            <v>3F</v>
          </cell>
        </row>
        <row r="3628">
          <cell r="D3628" t="str">
            <v>1366</v>
          </cell>
          <cell r="K3628" t="str">
            <v>STREAM</v>
          </cell>
          <cell r="L3628" t="str">
            <v>3F</v>
          </cell>
        </row>
        <row r="3629">
          <cell r="D3629" t="str">
            <v>1367A</v>
          </cell>
          <cell r="K3629" t="str">
            <v>STREAM</v>
          </cell>
          <cell r="L3629" t="str">
            <v>3F</v>
          </cell>
        </row>
        <row r="3630">
          <cell r="D3630" t="str">
            <v>2835A1</v>
          </cell>
          <cell r="K3630" t="str">
            <v>STREAM</v>
          </cell>
          <cell r="L3630" t="str">
            <v>3F</v>
          </cell>
        </row>
        <row r="3631">
          <cell r="D3631" t="str">
            <v>1348Z</v>
          </cell>
          <cell r="K3631" t="str">
            <v>SPRING</v>
          </cell>
          <cell r="L3631" t="str">
            <v>3M</v>
          </cell>
        </row>
        <row r="3632">
          <cell r="D3632" t="str">
            <v>2987X</v>
          </cell>
          <cell r="K3632" t="str">
            <v>SPRING</v>
          </cell>
          <cell r="L3632" t="str">
            <v>3F</v>
          </cell>
        </row>
        <row r="3633">
          <cell r="D3633" t="str">
            <v>2956F</v>
          </cell>
          <cell r="K3633" t="str">
            <v>LAKE</v>
          </cell>
          <cell r="L3633" t="str">
            <v>3F</v>
          </cell>
        </row>
        <row r="3634">
          <cell r="D3634" t="str">
            <v>2852</v>
          </cell>
          <cell r="K3634" t="str">
            <v>STREAM</v>
          </cell>
          <cell r="L3634" t="str">
            <v>3F</v>
          </cell>
        </row>
        <row r="3635">
          <cell r="D3635" t="str">
            <v>3002A1</v>
          </cell>
          <cell r="K3635" t="str">
            <v>STREAM</v>
          </cell>
          <cell r="L3635" t="str">
            <v>3F</v>
          </cell>
        </row>
        <row r="3636">
          <cell r="D3636" t="str">
            <v>2835D</v>
          </cell>
          <cell r="K3636" t="str">
            <v>LAKE</v>
          </cell>
          <cell r="L3636" t="str">
            <v>3F</v>
          </cell>
        </row>
        <row r="3637">
          <cell r="D3637" t="str">
            <v>2854A</v>
          </cell>
          <cell r="K3637" t="str">
            <v>LAKE</v>
          </cell>
          <cell r="L3637" t="str">
            <v>3F</v>
          </cell>
        </row>
        <row r="3638">
          <cell r="D3638" t="str">
            <v>2856</v>
          </cell>
          <cell r="K3638" t="str">
            <v>STREAM</v>
          </cell>
          <cell r="L3638" t="str">
            <v>3F</v>
          </cell>
        </row>
        <row r="3639">
          <cell r="D3639" t="str">
            <v>3000B</v>
          </cell>
          <cell r="K3639" t="str">
            <v>LAKE</v>
          </cell>
          <cell r="L3639" t="str">
            <v>3F</v>
          </cell>
        </row>
        <row r="3640">
          <cell r="D3640" t="str">
            <v>1761G</v>
          </cell>
          <cell r="K3640" t="str">
            <v>LAKE</v>
          </cell>
          <cell r="L3640" t="str">
            <v>3F</v>
          </cell>
        </row>
        <row r="3641">
          <cell r="D3641" t="str">
            <v>1763C</v>
          </cell>
          <cell r="K3641" t="str">
            <v>STREAM</v>
          </cell>
          <cell r="L3641" t="str">
            <v>3F</v>
          </cell>
        </row>
        <row r="3642">
          <cell r="D3642" t="str">
            <v>1911A</v>
          </cell>
          <cell r="K3642" t="str">
            <v>STREAM</v>
          </cell>
          <cell r="L3642" t="str">
            <v>3F</v>
          </cell>
        </row>
        <row r="3643">
          <cell r="D3643" t="str">
            <v>1876B</v>
          </cell>
          <cell r="K3643" t="str">
            <v>ESTUARY</v>
          </cell>
          <cell r="L3643" t="str">
            <v>3M</v>
          </cell>
        </row>
        <row r="3644">
          <cell r="D3644" t="str">
            <v>1912</v>
          </cell>
          <cell r="K3644" t="str">
            <v>STREAM</v>
          </cell>
          <cell r="L3644" t="str">
            <v>1</v>
          </cell>
        </row>
        <row r="3645">
          <cell r="D3645" t="str">
            <v>1906</v>
          </cell>
          <cell r="K3645" t="str">
            <v>LAKE</v>
          </cell>
          <cell r="L3645" t="str">
            <v>3F</v>
          </cell>
        </row>
        <row r="3646">
          <cell r="D3646" t="str">
            <v>1848D2</v>
          </cell>
          <cell r="K3646" t="str">
            <v>STREAM</v>
          </cell>
          <cell r="L3646" t="str">
            <v>3F</v>
          </cell>
        </row>
        <row r="3647">
          <cell r="D3647" t="str">
            <v>2107</v>
          </cell>
          <cell r="K3647" t="str">
            <v>STREAM</v>
          </cell>
          <cell r="L3647" t="str">
            <v>3F</v>
          </cell>
        </row>
        <row r="3648">
          <cell r="D3648" t="str">
            <v>1807C</v>
          </cell>
          <cell r="K3648" t="str">
            <v>STREAM</v>
          </cell>
          <cell r="L3648" t="str">
            <v>1</v>
          </cell>
        </row>
        <row r="3649">
          <cell r="D3649" t="str">
            <v>1884</v>
          </cell>
          <cell r="K3649" t="str">
            <v>STREAM</v>
          </cell>
          <cell r="L3649" t="str">
            <v>3F</v>
          </cell>
        </row>
        <row r="3650">
          <cell r="D3650" t="str">
            <v>3004P</v>
          </cell>
          <cell r="K3650" t="str">
            <v>LAKE</v>
          </cell>
          <cell r="L3650" t="str">
            <v>3F</v>
          </cell>
        </row>
        <row r="3651">
          <cell r="D3651" t="str">
            <v>1329H</v>
          </cell>
          <cell r="K3651" t="str">
            <v>LAKE</v>
          </cell>
          <cell r="L3651" t="str">
            <v>3F</v>
          </cell>
        </row>
        <row r="3652">
          <cell r="D3652" t="str">
            <v>3011A</v>
          </cell>
          <cell r="K3652" t="str">
            <v>LAKE</v>
          </cell>
          <cell r="L3652" t="str">
            <v>3F</v>
          </cell>
        </row>
        <row r="3653">
          <cell r="D3653" t="str">
            <v>2861</v>
          </cell>
          <cell r="K3653" t="str">
            <v>STREAM</v>
          </cell>
          <cell r="L3653" t="str">
            <v>3F</v>
          </cell>
        </row>
        <row r="3654">
          <cell r="D3654" t="str">
            <v>1474B</v>
          </cell>
          <cell r="K3654" t="str">
            <v>LAKE</v>
          </cell>
          <cell r="L3654" t="str">
            <v>3F</v>
          </cell>
        </row>
        <row r="3655">
          <cell r="D3655" t="str">
            <v>1484A</v>
          </cell>
          <cell r="K3655" t="str">
            <v>LAKE</v>
          </cell>
          <cell r="L3655" t="str">
            <v>3F</v>
          </cell>
        </row>
        <row r="3656">
          <cell r="D3656" t="str">
            <v>1474X</v>
          </cell>
          <cell r="K3656" t="str">
            <v>LAKE</v>
          </cell>
          <cell r="L3656" t="str">
            <v>3F</v>
          </cell>
        </row>
        <row r="3657">
          <cell r="D3657" t="str">
            <v>1485</v>
          </cell>
          <cell r="K3657" t="str">
            <v>STREAM</v>
          </cell>
          <cell r="L3657" t="str">
            <v>3F</v>
          </cell>
        </row>
        <row r="3658">
          <cell r="D3658" t="str">
            <v>2865</v>
          </cell>
          <cell r="K3658" t="str">
            <v>STREAM</v>
          </cell>
          <cell r="L3658" t="str">
            <v>3F</v>
          </cell>
        </row>
        <row r="3659">
          <cell r="D3659" t="str">
            <v>2864A</v>
          </cell>
          <cell r="K3659" t="str">
            <v>LAKE</v>
          </cell>
          <cell r="L3659" t="str">
            <v>3F</v>
          </cell>
        </row>
        <row r="3660">
          <cell r="D3660" t="str">
            <v>1379</v>
          </cell>
          <cell r="K3660" t="str">
            <v>STREAM</v>
          </cell>
          <cell r="L3660" t="str">
            <v>3F</v>
          </cell>
        </row>
        <row r="3661">
          <cell r="D3661" t="str">
            <v>2839D</v>
          </cell>
          <cell r="K3661" t="str">
            <v>LAKE</v>
          </cell>
          <cell r="L3661" t="str">
            <v>3F</v>
          </cell>
        </row>
        <row r="3662">
          <cell r="D3662" t="str">
            <v>2863A</v>
          </cell>
          <cell r="K3662" t="str">
            <v>LAKE</v>
          </cell>
          <cell r="L3662" t="str">
            <v>3F</v>
          </cell>
        </row>
        <row r="3663">
          <cell r="D3663" t="str">
            <v>2545</v>
          </cell>
          <cell r="K3663" t="str">
            <v>STREAM</v>
          </cell>
          <cell r="L3663" t="str">
            <v>3F</v>
          </cell>
        </row>
        <row r="3664">
          <cell r="D3664" t="str">
            <v>1874</v>
          </cell>
          <cell r="K3664" t="str">
            <v>STREAM</v>
          </cell>
          <cell r="L3664" t="str">
            <v>3F</v>
          </cell>
        </row>
        <row r="3665">
          <cell r="D3665" t="str">
            <v>1875</v>
          </cell>
          <cell r="K3665" t="str">
            <v>STREAM</v>
          </cell>
          <cell r="L3665" t="str">
            <v>3F</v>
          </cell>
        </row>
        <row r="3666">
          <cell r="D3666" t="str">
            <v>1514</v>
          </cell>
          <cell r="K3666" t="str">
            <v>STREAM</v>
          </cell>
          <cell r="L3666" t="str">
            <v>3F</v>
          </cell>
        </row>
        <row r="3667">
          <cell r="D3667" t="str">
            <v>1515</v>
          </cell>
          <cell r="K3667" t="str">
            <v>LAKE</v>
          </cell>
          <cell r="L3667" t="str">
            <v>3F</v>
          </cell>
        </row>
        <row r="3668">
          <cell r="D3668" t="str">
            <v>1409C</v>
          </cell>
          <cell r="K3668" t="str">
            <v>ESTUARY</v>
          </cell>
          <cell r="L3668" t="str">
            <v>3M</v>
          </cell>
        </row>
        <row r="3669">
          <cell r="D3669" t="str">
            <v>1519B</v>
          </cell>
          <cell r="K3669" t="str">
            <v>LAKE</v>
          </cell>
          <cell r="L3669" t="str">
            <v>3F</v>
          </cell>
        </row>
        <row r="3670">
          <cell r="D3670" t="str">
            <v>1519D</v>
          </cell>
          <cell r="K3670" t="str">
            <v>LAKE</v>
          </cell>
          <cell r="L3670" t="str">
            <v>3F</v>
          </cell>
        </row>
        <row r="3671">
          <cell r="D3671" t="str">
            <v>1513B</v>
          </cell>
          <cell r="K3671" t="str">
            <v>LAKE</v>
          </cell>
          <cell r="L3671" t="str">
            <v>3F</v>
          </cell>
        </row>
        <row r="3672">
          <cell r="D3672" t="str">
            <v>1516</v>
          </cell>
          <cell r="K3672" t="str">
            <v>STREAM</v>
          </cell>
          <cell r="L3672" t="str">
            <v>3F</v>
          </cell>
        </row>
        <row r="3673">
          <cell r="D3673" t="str">
            <v>1521N</v>
          </cell>
          <cell r="K3673" t="str">
            <v>LAKE</v>
          </cell>
          <cell r="L3673" t="str">
            <v>3F</v>
          </cell>
        </row>
        <row r="3674">
          <cell r="D3674" t="str">
            <v>1603A</v>
          </cell>
          <cell r="K3674" t="str">
            <v>STREAM</v>
          </cell>
          <cell r="L3674" t="str">
            <v>3F</v>
          </cell>
        </row>
        <row r="3675">
          <cell r="D3675" t="str">
            <v>1570Y</v>
          </cell>
          <cell r="K3675" t="str">
            <v>LAKE</v>
          </cell>
          <cell r="L3675" t="str">
            <v>3F</v>
          </cell>
        </row>
        <row r="3676">
          <cell r="D3676" t="str">
            <v>1623N</v>
          </cell>
          <cell r="K3676" t="str">
            <v>STREAM</v>
          </cell>
          <cell r="L3676" t="str">
            <v>3F</v>
          </cell>
        </row>
        <row r="3677">
          <cell r="D3677" t="str">
            <v>1565A</v>
          </cell>
          <cell r="K3677" t="str">
            <v>LAKE</v>
          </cell>
          <cell r="L3677" t="str">
            <v>3F</v>
          </cell>
        </row>
        <row r="3678">
          <cell r="D3678" t="str">
            <v>1501V</v>
          </cell>
          <cell r="K3678" t="str">
            <v>LAKE</v>
          </cell>
          <cell r="L3678" t="str">
            <v>3F</v>
          </cell>
        </row>
        <row r="3679">
          <cell r="D3679" t="str">
            <v>1521M</v>
          </cell>
          <cell r="K3679" t="str">
            <v>LAKE</v>
          </cell>
          <cell r="L3679" t="str">
            <v>3F</v>
          </cell>
        </row>
        <row r="3680">
          <cell r="D3680" t="str">
            <v>1539C</v>
          </cell>
          <cell r="K3680" t="str">
            <v>LAKE</v>
          </cell>
          <cell r="L3680" t="str">
            <v>3F</v>
          </cell>
        </row>
        <row r="3681">
          <cell r="D3681" t="str">
            <v>1539R</v>
          </cell>
          <cell r="K3681" t="str">
            <v>LAKE</v>
          </cell>
          <cell r="L3681" t="str">
            <v>3F</v>
          </cell>
        </row>
        <row r="3682">
          <cell r="D3682" t="str">
            <v>1539Q</v>
          </cell>
          <cell r="K3682" t="str">
            <v>LAKE</v>
          </cell>
          <cell r="L3682" t="str">
            <v>3F</v>
          </cell>
        </row>
        <row r="3683">
          <cell r="D3683" t="str">
            <v>1570</v>
          </cell>
          <cell r="K3683" t="str">
            <v>STREAM</v>
          </cell>
          <cell r="L3683" t="str">
            <v>3F</v>
          </cell>
        </row>
        <row r="3684">
          <cell r="D3684" t="str">
            <v>1773</v>
          </cell>
          <cell r="K3684" t="str">
            <v>STREAM</v>
          </cell>
          <cell r="L3684" t="str">
            <v>3F</v>
          </cell>
        </row>
        <row r="3685">
          <cell r="D3685" t="str">
            <v>1774</v>
          </cell>
          <cell r="K3685" t="str">
            <v>STREAM</v>
          </cell>
          <cell r="L3685" t="str">
            <v>3F</v>
          </cell>
        </row>
        <row r="3686">
          <cell r="D3686" t="str">
            <v>1356A</v>
          </cell>
          <cell r="K3686" t="str">
            <v>SPRING</v>
          </cell>
          <cell r="L3686" t="str">
            <v>3F</v>
          </cell>
        </row>
        <row r="3687">
          <cell r="D3687" t="str">
            <v>1784</v>
          </cell>
          <cell r="K3687" t="str">
            <v>ESTUARY</v>
          </cell>
          <cell r="L3687" t="str">
            <v>3M</v>
          </cell>
        </row>
        <row r="3688">
          <cell r="D3688" t="str">
            <v>1787B</v>
          </cell>
          <cell r="K3688" t="str">
            <v>STREAM</v>
          </cell>
          <cell r="L3688" t="str">
            <v>3F</v>
          </cell>
        </row>
        <row r="3689">
          <cell r="D3689" t="str">
            <v>1805</v>
          </cell>
          <cell r="K3689" t="str">
            <v>STREAM</v>
          </cell>
          <cell r="L3689" t="str">
            <v>3F</v>
          </cell>
        </row>
        <row r="3690">
          <cell r="D3690" t="str">
            <v>1815</v>
          </cell>
          <cell r="K3690" t="str">
            <v>STREAM</v>
          </cell>
          <cell r="L3690" t="str">
            <v>3F</v>
          </cell>
        </row>
        <row r="3691">
          <cell r="D3691" t="str">
            <v>3258C2</v>
          </cell>
          <cell r="K3691" t="str">
            <v>STREAM</v>
          </cell>
          <cell r="L3691" t="str">
            <v>3F</v>
          </cell>
        </row>
        <row r="3692">
          <cell r="D3692" t="str">
            <v>2862D</v>
          </cell>
          <cell r="K3692" t="str">
            <v>LAKE</v>
          </cell>
          <cell r="L3692" t="str">
            <v>3F</v>
          </cell>
        </row>
        <row r="3693">
          <cell r="D3693" t="str">
            <v>2839H</v>
          </cell>
          <cell r="K3693" t="str">
            <v>STREAM</v>
          </cell>
          <cell r="L3693" t="str">
            <v>3F</v>
          </cell>
        </row>
        <row r="3694">
          <cell r="D3694" t="str">
            <v>3169Q</v>
          </cell>
          <cell r="K3694" t="str">
            <v>LAKE</v>
          </cell>
          <cell r="L3694" t="str">
            <v>3F</v>
          </cell>
        </row>
        <row r="3695">
          <cell r="D3695" t="str">
            <v>2839G</v>
          </cell>
          <cell r="K3695" t="str">
            <v>LAKE</v>
          </cell>
          <cell r="L3695" t="str">
            <v>3F</v>
          </cell>
        </row>
        <row r="3696">
          <cell r="D3696" t="str">
            <v>1488S</v>
          </cell>
          <cell r="K3696" t="str">
            <v>LAKE</v>
          </cell>
          <cell r="L3696" t="str">
            <v>3F</v>
          </cell>
        </row>
        <row r="3697">
          <cell r="D3697" t="str">
            <v>1521H</v>
          </cell>
          <cell r="K3697" t="str">
            <v>LAKE</v>
          </cell>
          <cell r="L3697" t="str">
            <v>3F</v>
          </cell>
        </row>
        <row r="3698">
          <cell r="D3698" t="str">
            <v>1488R</v>
          </cell>
          <cell r="K3698" t="str">
            <v>LAKE</v>
          </cell>
          <cell r="L3698" t="str">
            <v>3F</v>
          </cell>
        </row>
        <row r="3699">
          <cell r="D3699" t="str">
            <v>1686</v>
          </cell>
          <cell r="K3699" t="str">
            <v>STREAM</v>
          </cell>
          <cell r="L3699" t="str">
            <v>3F</v>
          </cell>
        </row>
        <row r="3700">
          <cell r="D3700" t="str">
            <v>3592</v>
          </cell>
          <cell r="K3700" t="str">
            <v>STREAM</v>
          </cell>
          <cell r="L3700" t="str">
            <v>3F</v>
          </cell>
        </row>
        <row r="3701">
          <cell r="D3701" t="str">
            <v>1677C</v>
          </cell>
          <cell r="K3701" t="str">
            <v>LAKE</v>
          </cell>
          <cell r="L3701" t="str">
            <v>3F</v>
          </cell>
        </row>
        <row r="3702">
          <cell r="D3702" t="str">
            <v>1688</v>
          </cell>
          <cell r="K3702" t="str">
            <v>STREAM</v>
          </cell>
          <cell r="L3702" t="str">
            <v>3F</v>
          </cell>
        </row>
        <row r="3703">
          <cell r="D3703" t="str">
            <v>1689</v>
          </cell>
          <cell r="K3703" t="str">
            <v>STREAM</v>
          </cell>
          <cell r="L3703" t="str">
            <v>3F</v>
          </cell>
        </row>
        <row r="3704">
          <cell r="D3704" t="str">
            <v>1690</v>
          </cell>
          <cell r="K3704" t="str">
            <v>STREAM</v>
          </cell>
          <cell r="L3704" t="str">
            <v>3F</v>
          </cell>
        </row>
        <row r="3705">
          <cell r="D3705" t="str">
            <v>2964B</v>
          </cell>
          <cell r="K3705" t="str">
            <v>LAKE</v>
          </cell>
          <cell r="L3705" t="str">
            <v>3F</v>
          </cell>
        </row>
        <row r="3706">
          <cell r="D3706" t="str">
            <v>2986D</v>
          </cell>
          <cell r="K3706" t="str">
            <v>LAKE</v>
          </cell>
          <cell r="L3706" t="str">
            <v>3F</v>
          </cell>
        </row>
        <row r="3707">
          <cell r="D3707" t="str">
            <v>2997G</v>
          </cell>
          <cell r="K3707" t="str">
            <v>LAKE</v>
          </cell>
          <cell r="L3707" t="str">
            <v>3F</v>
          </cell>
        </row>
        <row r="3708">
          <cell r="D3708" t="str">
            <v>3004H</v>
          </cell>
          <cell r="K3708" t="str">
            <v>LAKE</v>
          </cell>
          <cell r="L3708" t="str">
            <v>3F</v>
          </cell>
        </row>
        <row r="3709">
          <cell r="D3709" t="str">
            <v>3021</v>
          </cell>
          <cell r="K3709" t="str">
            <v>STREAM</v>
          </cell>
          <cell r="L3709" t="str">
            <v>3F</v>
          </cell>
        </row>
        <row r="3710">
          <cell r="D3710" t="str">
            <v>3212B</v>
          </cell>
          <cell r="K3710" t="str">
            <v>LAKE</v>
          </cell>
          <cell r="L3710" t="str">
            <v>1</v>
          </cell>
        </row>
        <row r="3711">
          <cell r="D3711" t="str">
            <v>3212A</v>
          </cell>
          <cell r="K3711" t="str">
            <v>LAKE</v>
          </cell>
          <cell r="L3711" t="str">
            <v>1</v>
          </cell>
        </row>
        <row r="3712">
          <cell r="D3712" t="str">
            <v>3213A</v>
          </cell>
          <cell r="K3712" t="str">
            <v>STREAM</v>
          </cell>
          <cell r="L3712" t="str">
            <v>3F</v>
          </cell>
        </row>
        <row r="3713">
          <cell r="D3713" t="str">
            <v>2994V</v>
          </cell>
          <cell r="K3713" t="str">
            <v>STREAM</v>
          </cell>
          <cell r="L3713" t="str">
            <v>3F</v>
          </cell>
        </row>
        <row r="3714">
          <cell r="D3714" t="str">
            <v>2994B</v>
          </cell>
          <cell r="K3714" t="str">
            <v>LAKE</v>
          </cell>
          <cell r="L3714" t="str">
            <v>3F</v>
          </cell>
        </row>
        <row r="3715">
          <cell r="D3715" t="str">
            <v>2995</v>
          </cell>
          <cell r="K3715" t="str">
            <v>LAKE</v>
          </cell>
          <cell r="L3715" t="str">
            <v>3F</v>
          </cell>
        </row>
        <row r="3716">
          <cell r="D3716" t="str">
            <v>3079</v>
          </cell>
          <cell r="K3716" t="str">
            <v>STREAM</v>
          </cell>
          <cell r="L3716" t="str">
            <v>3F</v>
          </cell>
        </row>
        <row r="3717">
          <cell r="D3717" t="str">
            <v>510</v>
          </cell>
          <cell r="K3717" t="str">
            <v>STREAM</v>
          </cell>
          <cell r="L3717" t="str">
            <v>3F</v>
          </cell>
        </row>
        <row r="3718">
          <cell r="D3718" t="str">
            <v>514</v>
          </cell>
          <cell r="K3718" t="str">
            <v>STREAM</v>
          </cell>
          <cell r="L3718" t="str">
            <v>3F</v>
          </cell>
        </row>
        <row r="3719">
          <cell r="D3719" t="str">
            <v>872A</v>
          </cell>
          <cell r="K3719" t="str">
            <v>STREAM</v>
          </cell>
          <cell r="L3719" t="str">
            <v>3F</v>
          </cell>
        </row>
        <row r="3720">
          <cell r="D3720" t="str">
            <v>481</v>
          </cell>
          <cell r="K3720" t="str">
            <v>STREAM</v>
          </cell>
          <cell r="L3720" t="str">
            <v>3F</v>
          </cell>
        </row>
        <row r="3721">
          <cell r="D3721" t="str">
            <v>483</v>
          </cell>
          <cell r="K3721" t="str">
            <v>STREAM</v>
          </cell>
          <cell r="L3721" t="str">
            <v>3F</v>
          </cell>
        </row>
        <row r="3722">
          <cell r="D3722" t="str">
            <v>418</v>
          </cell>
          <cell r="K3722" t="str">
            <v>STREAM</v>
          </cell>
          <cell r="L3722" t="str">
            <v>3F</v>
          </cell>
        </row>
        <row r="3723">
          <cell r="D3723" t="str">
            <v>8128</v>
          </cell>
          <cell r="K3723" t="str">
            <v>COASTAL</v>
          </cell>
          <cell r="L3723" t="str">
            <v>3M</v>
          </cell>
        </row>
        <row r="3724">
          <cell r="D3724" t="str">
            <v>2127A</v>
          </cell>
          <cell r="K3724" t="str">
            <v>ESTUARY</v>
          </cell>
          <cell r="L3724" t="str">
            <v>3M</v>
          </cell>
        </row>
        <row r="3725">
          <cell r="D3725" t="str">
            <v>250</v>
          </cell>
          <cell r="K3725" t="str">
            <v>STREAM</v>
          </cell>
          <cell r="L3725" t="str">
            <v>3F</v>
          </cell>
        </row>
        <row r="3726">
          <cell r="D3726" t="str">
            <v>252</v>
          </cell>
          <cell r="K3726" t="str">
            <v>STREAM</v>
          </cell>
          <cell r="L3726" t="str">
            <v>3F</v>
          </cell>
        </row>
        <row r="3727">
          <cell r="D3727" t="str">
            <v>254</v>
          </cell>
          <cell r="K3727" t="str">
            <v>STREAM</v>
          </cell>
          <cell r="L3727" t="str">
            <v>3F</v>
          </cell>
        </row>
        <row r="3728">
          <cell r="D3728" t="str">
            <v>265</v>
          </cell>
          <cell r="K3728" t="str">
            <v>STREAM</v>
          </cell>
          <cell r="L3728" t="str">
            <v>3F</v>
          </cell>
        </row>
        <row r="3729">
          <cell r="D3729" t="str">
            <v>313</v>
          </cell>
          <cell r="K3729" t="str">
            <v>STREAM</v>
          </cell>
          <cell r="L3729" t="str">
            <v>3F</v>
          </cell>
        </row>
        <row r="3730">
          <cell r="D3730" t="str">
            <v>445</v>
          </cell>
          <cell r="K3730" t="str">
            <v>STREAM</v>
          </cell>
          <cell r="L3730" t="str">
            <v>3F</v>
          </cell>
        </row>
        <row r="3731">
          <cell r="D3731" t="str">
            <v>446</v>
          </cell>
          <cell r="K3731" t="str">
            <v>STREAM</v>
          </cell>
          <cell r="L3731" t="str">
            <v>3F</v>
          </cell>
        </row>
        <row r="3732">
          <cell r="D3732" t="str">
            <v>448</v>
          </cell>
          <cell r="K3732" t="str">
            <v>STREAM</v>
          </cell>
          <cell r="L3732" t="str">
            <v>3F</v>
          </cell>
        </row>
        <row r="3733">
          <cell r="D3733" t="str">
            <v>1504A</v>
          </cell>
          <cell r="K3733" t="str">
            <v>LAKE</v>
          </cell>
          <cell r="L3733" t="str">
            <v>3F</v>
          </cell>
        </row>
        <row r="3734">
          <cell r="D3734" t="str">
            <v>1685C</v>
          </cell>
          <cell r="K3734" t="str">
            <v>STREAM</v>
          </cell>
          <cell r="L3734" t="str">
            <v>3F</v>
          </cell>
        </row>
        <row r="3735">
          <cell r="D3735" t="str">
            <v>1751</v>
          </cell>
          <cell r="K3735" t="str">
            <v>STREAM</v>
          </cell>
          <cell r="L3735" t="str">
            <v>3F</v>
          </cell>
        </row>
        <row r="3736">
          <cell r="D3736" t="str">
            <v>1752A</v>
          </cell>
          <cell r="K3736" t="str">
            <v>STREAM</v>
          </cell>
          <cell r="L3736" t="str">
            <v>3F</v>
          </cell>
        </row>
        <row r="3737">
          <cell r="D3737" t="str">
            <v>1685F</v>
          </cell>
          <cell r="K3737" t="str">
            <v>STREAM</v>
          </cell>
          <cell r="L3737" t="str">
            <v>3F</v>
          </cell>
        </row>
        <row r="3738">
          <cell r="D3738" t="str">
            <v>1753</v>
          </cell>
          <cell r="K3738" t="str">
            <v>STREAM</v>
          </cell>
          <cell r="L3738" t="str">
            <v>3F</v>
          </cell>
        </row>
        <row r="3739">
          <cell r="D3739" t="str">
            <v>1732A</v>
          </cell>
          <cell r="K3739" t="str">
            <v>LAKE</v>
          </cell>
          <cell r="L3739" t="str">
            <v>3F</v>
          </cell>
        </row>
        <row r="3740">
          <cell r="D3740" t="str">
            <v>1709D</v>
          </cell>
          <cell r="K3740" t="str">
            <v>ESTUARY</v>
          </cell>
          <cell r="L3740" t="str">
            <v>3M</v>
          </cell>
        </row>
        <row r="3741">
          <cell r="D3741" t="str">
            <v>1730</v>
          </cell>
          <cell r="K3741" t="str">
            <v>LAKE</v>
          </cell>
          <cell r="L3741" t="str">
            <v>3F</v>
          </cell>
        </row>
        <row r="3742">
          <cell r="D3742" t="str">
            <v>3236A</v>
          </cell>
          <cell r="K3742" t="str">
            <v>STREAM</v>
          </cell>
          <cell r="L3742" t="str">
            <v>3F</v>
          </cell>
        </row>
        <row r="3743">
          <cell r="D3743" t="str">
            <v>3240B</v>
          </cell>
          <cell r="K3743" t="str">
            <v>ESTUARY</v>
          </cell>
          <cell r="L3743" t="str">
            <v>3M</v>
          </cell>
        </row>
        <row r="3744">
          <cell r="D3744" t="str">
            <v>2873C</v>
          </cell>
          <cell r="K3744" t="str">
            <v>LAKE</v>
          </cell>
          <cell r="L3744" t="str">
            <v>3F</v>
          </cell>
        </row>
        <row r="3745">
          <cell r="D3745" t="str">
            <v>507</v>
          </cell>
          <cell r="K3745" t="str">
            <v>STREAM</v>
          </cell>
          <cell r="L3745" t="str">
            <v>3F</v>
          </cell>
        </row>
        <row r="3746">
          <cell r="D3746" t="str">
            <v>580</v>
          </cell>
          <cell r="K3746" t="str">
            <v>STREAM</v>
          </cell>
          <cell r="L3746" t="str">
            <v>3F</v>
          </cell>
        </row>
        <row r="3747">
          <cell r="D3747" t="str">
            <v>2874A</v>
          </cell>
          <cell r="K3747" t="str">
            <v>LAKE</v>
          </cell>
          <cell r="L3747" t="str">
            <v>3F</v>
          </cell>
        </row>
        <row r="3748">
          <cell r="D3748" t="str">
            <v>1480</v>
          </cell>
          <cell r="K3748" t="str">
            <v>LAKE</v>
          </cell>
          <cell r="L3748" t="str">
            <v>3F</v>
          </cell>
        </row>
        <row r="3749">
          <cell r="D3749" t="str">
            <v>1493X</v>
          </cell>
          <cell r="K3749" t="str">
            <v>LAKE</v>
          </cell>
          <cell r="L3749" t="str">
            <v>3F</v>
          </cell>
        </row>
        <row r="3750">
          <cell r="D3750" t="str">
            <v>1473B</v>
          </cell>
          <cell r="K3750" t="str">
            <v>LAKE</v>
          </cell>
          <cell r="L3750" t="str">
            <v>3F</v>
          </cell>
        </row>
        <row r="3751">
          <cell r="D3751" t="str">
            <v>1473W</v>
          </cell>
          <cell r="K3751" t="str">
            <v>LAKE</v>
          </cell>
          <cell r="L3751" t="str">
            <v>3F</v>
          </cell>
        </row>
        <row r="3752">
          <cell r="D3752" t="str">
            <v>1473Z</v>
          </cell>
          <cell r="K3752" t="str">
            <v>LAKE</v>
          </cell>
          <cell r="L3752" t="str">
            <v>3F</v>
          </cell>
        </row>
        <row r="3753">
          <cell r="D3753" t="str">
            <v>1494C</v>
          </cell>
          <cell r="K3753" t="str">
            <v>LAKE</v>
          </cell>
          <cell r="L3753" t="str">
            <v>3F</v>
          </cell>
        </row>
        <row r="3754">
          <cell r="D3754" t="str">
            <v>1488V</v>
          </cell>
          <cell r="K3754" t="str">
            <v>LAKE</v>
          </cell>
          <cell r="L3754" t="str">
            <v>3F</v>
          </cell>
        </row>
        <row r="3755">
          <cell r="D3755" t="str">
            <v>1478</v>
          </cell>
          <cell r="K3755" t="str">
            <v>STREAM</v>
          </cell>
          <cell r="L3755" t="str">
            <v>3F</v>
          </cell>
        </row>
        <row r="3756">
          <cell r="D3756" t="str">
            <v>1478M</v>
          </cell>
          <cell r="K3756" t="str">
            <v>LAKE</v>
          </cell>
          <cell r="L3756" t="str">
            <v>3F</v>
          </cell>
        </row>
        <row r="3757">
          <cell r="D3757" t="str">
            <v>1493Y</v>
          </cell>
          <cell r="K3757" t="str">
            <v>LAKE</v>
          </cell>
          <cell r="L3757" t="str">
            <v>3F</v>
          </cell>
        </row>
        <row r="3758">
          <cell r="D3758" t="str">
            <v>3169H</v>
          </cell>
          <cell r="K3758" t="str">
            <v>LAKE</v>
          </cell>
          <cell r="L3758" t="str">
            <v>3F</v>
          </cell>
        </row>
        <row r="3759">
          <cell r="D3759" t="str">
            <v>1381X</v>
          </cell>
          <cell r="K3759" t="str">
            <v>LAKE</v>
          </cell>
          <cell r="L3759" t="str">
            <v>3F</v>
          </cell>
        </row>
        <row r="3760">
          <cell r="D3760" t="str">
            <v>2839Y</v>
          </cell>
          <cell r="K3760" t="str">
            <v>LAKE</v>
          </cell>
          <cell r="L3760" t="str">
            <v>3F</v>
          </cell>
        </row>
        <row r="3761">
          <cell r="D3761" t="str">
            <v>2873A</v>
          </cell>
          <cell r="K3761" t="str">
            <v>STREAM</v>
          </cell>
          <cell r="L3761" t="str">
            <v>3F</v>
          </cell>
        </row>
        <row r="3762">
          <cell r="D3762" t="str">
            <v>1329M</v>
          </cell>
          <cell r="K3762" t="str">
            <v>LAKE</v>
          </cell>
          <cell r="L3762" t="str">
            <v>3F</v>
          </cell>
        </row>
        <row r="3763">
          <cell r="D3763" t="str">
            <v>2873B</v>
          </cell>
          <cell r="K3763" t="str">
            <v>LAKE</v>
          </cell>
          <cell r="L3763" t="str">
            <v>3F</v>
          </cell>
        </row>
        <row r="3764">
          <cell r="D3764" t="str">
            <v>3169F</v>
          </cell>
          <cell r="K3764" t="str">
            <v>LAKE</v>
          </cell>
          <cell r="L3764" t="str">
            <v>3F</v>
          </cell>
        </row>
        <row r="3765">
          <cell r="D3765" t="str">
            <v>2839J</v>
          </cell>
          <cell r="K3765" t="str">
            <v>STREAM</v>
          </cell>
          <cell r="L3765" t="str">
            <v>3F</v>
          </cell>
        </row>
        <row r="3766">
          <cell r="D3766" t="str">
            <v>2878A</v>
          </cell>
          <cell r="K3766" t="str">
            <v>LAKE</v>
          </cell>
          <cell r="L3766" t="str">
            <v>3F</v>
          </cell>
        </row>
        <row r="3767">
          <cell r="D3767" t="str">
            <v>1521P</v>
          </cell>
          <cell r="K3767" t="str">
            <v>LAKE</v>
          </cell>
          <cell r="L3767" t="str">
            <v>3F</v>
          </cell>
        </row>
        <row r="3768">
          <cell r="D3768" t="str">
            <v>3003C</v>
          </cell>
          <cell r="K3768" t="str">
            <v>LAKE</v>
          </cell>
          <cell r="L3768" t="str">
            <v>3F</v>
          </cell>
        </row>
        <row r="3769">
          <cell r="D3769" t="str">
            <v>3003D</v>
          </cell>
          <cell r="K3769" t="str">
            <v>LAKE</v>
          </cell>
          <cell r="L3769" t="str">
            <v>3F</v>
          </cell>
        </row>
        <row r="3770">
          <cell r="D3770" t="str">
            <v>2964A4</v>
          </cell>
          <cell r="K3770" t="str">
            <v>LAKE</v>
          </cell>
          <cell r="L3770" t="str">
            <v>3F</v>
          </cell>
        </row>
        <row r="3771">
          <cell r="D3771" t="str">
            <v>2986F</v>
          </cell>
          <cell r="K3771" t="str">
            <v>LAKE</v>
          </cell>
          <cell r="L3771" t="str">
            <v>3F</v>
          </cell>
        </row>
        <row r="3772">
          <cell r="D3772" t="str">
            <v>2964A3</v>
          </cell>
          <cell r="K3772" t="str">
            <v>LAKE</v>
          </cell>
          <cell r="L3772" t="str">
            <v>3F</v>
          </cell>
        </row>
        <row r="3773">
          <cell r="D3773" t="str">
            <v>1539Y1</v>
          </cell>
          <cell r="K3773" t="str">
            <v>STREAM</v>
          </cell>
          <cell r="L3773" t="str">
            <v>3F</v>
          </cell>
        </row>
        <row r="3774">
          <cell r="D3774" t="str">
            <v>1945</v>
          </cell>
          <cell r="K3774" t="str">
            <v>STREAM</v>
          </cell>
          <cell r="L3774" t="str">
            <v>3F</v>
          </cell>
        </row>
        <row r="3775">
          <cell r="D3775" t="str">
            <v>3170M</v>
          </cell>
          <cell r="K3775" t="str">
            <v>LAKE</v>
          </cell>
          <cell r="L3775" t="str">
            <v>3F</v>
          </cell>
        </row>
        <row r="3776">
          <cell r="D3776" t="str">
            <v>3170I</v>
          </cell>
          <cell r="K3776" t="str">
            <v>LAKE</v>
          </cell>
          <cell r="L3776" t="str">
            <v>3F</v>
          </cell>
        </row>
        <row r="3777">
          <cell r="D3777" t="str">
            <v>3170K</v>
          </cell>
          <cell r="K3777" t="str">
            <v>STREAM</v>
          </cell>
          <cell r="L3777" t="str">
            <v>3F</v>
          </cell>
        </row>
        <row r="3778">
          <cell r="D3778" t="str">
            <v>3170J1</v>
          </cell>
          <cell r="K3778" t="str">
            <v>STREAM</v>
          </cell>
          <cell r="L3778" t="str">
            <v>3F</v>
          </cell>
        </row>
        <row r="3779">
          <cell r="D3779" t="str">
            <v>3170U</v>
          </cell>
          <cell r="K3779" t="str">
            <v>LAKE</v>
          </cell>
          <cell r="L3779" t="str">
            <v>3F</v>
          </cell>
        </row>
        <row r="3780">
          <cell r="D3780" t="str">
            <v>1422</v>
          </cell>
          <cell r="K3780" t="str">
            <v>LAKE</v>
          </cell>
          <cell r="L3780" t="str">
            <v>3F</v>
          </cell>
        </row>
        <row r="3781">
          <cell r="D3781" t="str">
            <v>1423</v>
          </cell>
          <cell r="K3781" t="str">
            <v>STREAM</v>
          </cell>
          <cell r="L3781" t="str">
            <v>3F</v>
          </cell>
        </row>
        <row r="3782">
          <cell r="D3782" t="str">
            <v>770</v>
          </cell>
          <cell r="K3782" t="str">
            <v>ESTUARY</v>
          </cell>
          <cell r="L3782" t="str">
            <v>3M</v>
          </cell>
        </row>
        <row r="3783">
          <cell r="D3783" t="str">
            <v>1423A</v>
          </cell>
          <cell r="K3783" t="str">
            <v>LAKE</v>
          </cell>
          <cell r="L3783" t="str">
            <v>3F</v>
          </cell>
        </row>
        <row r="3784">
          <cell r="D3784" t="str">
            <v>1430</v>
          </cell>
          <cell r="K3784" t="str">
            <v>STREAM</v>
          </cell>
          <cell r="L3784" t="str">
            <v>3F</v>
          </cell>
        </row>
        <row r="3785">
          <cell r="D3785" t="str">
            <v>1423B</v>
          </cell>
          <cell r="K3785" t="str">
            <v>LAKE</v>
          </cell>
          <cell r="L3785" t="str">
            <v>3F</v>
          </cell>
        </row>
        <row r="3786">
          <cell r="D3786" t="str">
            <v>3169B</v>
          </cell>
          <cell r="K3786" t="str">
            <v>STREAM</v>
          </cell>
          <cell r="L3786" t="str">
            <v>3F</v>
          </cell>
        </row>
        <row r="3787">
          <cell r="D3787" t="str">
            <v>1431</v>
          </cell>
          <cell r="K3787" t="str">
            <v>STREAM</v>
          </cell>
          <cell r="L3787" t="str">
            <v>3F</v>
          </cell>
        </row>
        <row r="3788">
          <cell r="D3788" t="str">
            <v>1438</v>
          </cell>
          <cell r="K3788" t="str">
            <v>STREAM</v>
          </cell>
          <cell r="L3788" t="str">
            <v>3F</v>
          </cell>
        </row>
        <row r="3789">
          <cell r="D3789" t="str">
            <v>1445</v>
          </cell>
          <cell r="K3789" t="str">
            <v>STREAM</v>
          </cell>
          <cell r="L3789" t="str">
            <v>3F</v>
          </cell>
        </row>
        <row r="3790">
          <cell r="D3790" t="str">
            <v>3173A2</v>
          </cell>
          <cell r="K3790" t="str">
            <v>STREAM</v>
          </cell>
          <cell r="L3790" t="str">
            <v>3F</v>
          </cell>
        </row>
        <row r="3791">
          <cell r="D3791" t="str">
            <v>1446</v>
          </cell>
          <cell r="K3791" t="str">
            <v>STREAM</v>
          </cell>
          <cell r="L3791" t="str">
            <v>3F</v>
          </cell>
        </row>
        <row r="3792">
          <cell r="D3792" t="str">
            <v>2994V1</v>
          </cell>
          <cell r="K3792" t="str">
            <v>LAKE</v>
          </cell>
          <cell r="L3792" t="str">
            <v>3F</v>
          </cell>
        </row>
        <row r="3793">
          <cell r="D3793" t="str">
            <v>1448</v>
          </cell>
          <cell r="K3793" t="str">
            <v>STREAM</v>
          </cell>
          <cell r="L3793" t="str">
            <v>3F</v>
          </cell>
        </row>
        <row r="3794">
          <cell r="D3794" t="str">
            <v>1449B</v>
          </cell>
          <cell r="K3794" t="str">
            <v>STREAM</v>
          </cell>
          <cell r="L3794" t="str">
            <v>3F</v>
          </cell>
        </row>
        <row r="3795">
          <cell r="D3795" t="str">
            <v>1451K</v>
          </cell>
          <cell r="K3795" t="str">
            <v>STREAM</v>
          </cell>
          <cell r="L3795" t="str">
            <v>3F</v>
          </cell>
        </row>
        <row r="3796">
          <cell r="D3796" t="str">
            <v>1452</v>
          </cell>
          <cell r="K3796" t="str">
            <v>STREAM</v>
          </cell>
          <cell r="L3796" t="str">
            <v>3F</v>
          </cell>
        </row>
        <row r="3797">
          <cell r="D3797" t="str">
            <v>1481A</v>
          </cell>
          <cell r="K3797" t="str">
            <v>STREAM</v>
          </cell>
          <cell r="L3797" t="str">
            <v>3F</v>
          </cell>
        </row>
        <row r="3798">
          <cell r="D3798" t="str">
            <v>1529B</v>
          </cell>
          <cell r="K3798" t="str">
            <v>STREAM</v>
          </cell>
          <cell r="L3798" t="str">
            <v>3F</v>
          </cell>
        </row>
        <row r="3799">
          <cell r="D3799" t="str">
            <v>1464W</v>
          </cell>
          <cell r="K3799" t="str">
            <v>LAKE</v>
          </cell>
          <cell r="L3799" t="str">
            <v>3F</v>
          </cell>
        </row>
        <row r="3800">
          <cell r="D3800" t="str">
            <v>1472A4</v>
          </cell>
          <cell r="K3800" t="str">
            <v>STREAM</v>
          </cell>
          <cell r="L3800" t="str">
            <v>3F</v>
          </cell>
        </row>
        <row r="3801">
          <cell r="D3801" t="str">
            <v>1463Z</v>
          </cell>
          <cell r="K3801" t="str">
            <v>LAKE</v>
          </cell>
          <cell r="L3801" t="str">
            <v>3F</v>
          </cell>
        </row>
        <row r="3802">
          <cell r="D3802" t="str">
            <v>1474</v>
          </cell>
          <cell r="K3802" t="str">
            <v>STREAM</v>
          </cell>
          <cell r="L3802" t="str">
            <v>3F</v>
          </cell>
        </row>
        <row r="3803">
          <cell r="D3803" t="str">
            <v>1329X</v>
          </cell>
          <cell r="K3803" t="str">
            <v>LAKE</v>
          </cell>
          <cell r="L3803" t="str">
            <v>3F</v>
          </cell>
        </row>
        <row r="3804">
          <cell r="D3804" t="str">
            <v>2880A</v>
          </cell>
          <cell r="K3804" t="str">
            <v>LAKE</v>
          </cell>
          <cell r="L3804" t="str">
            <v>3F</v>
          </cell>
        </row>
        <row r="3805">
          <cell r="D3805" t="str">
            <v>2882</v>
          </cell>
          <cell r="K3805" t="str">
            <v>STREAM</v>
          </cell>
          <cell r="L3805" t="str">
            <v>3F</v>
          </cell>
        </row>
        <row r="3806">
          <cell r="D3806" t="str">
            <v>2885A</v>
          </cell>
          <cell r="K3806" t="str">
            <v>LAKE</v>
          </cell>
          <cell r="L3806" t="str">
            <v>3F</v>
          </cell>
        </row>
        <row r="3807">
          <cell r="D3807" t="str">
            <v>2888</v>
          </cell>
          <cell r="K3807" t="str">
            <v>STREAM</v>
          </cell>
          <cell r="L3807" t="str">
            <v>3F</v>
          </cell>
        </row>
        <row r="3808">
          <cell r="D3808" t="str">
            <v>2887</v>
          </cell>
          <cell r="K3808" t="str">
            <v>STREAM</v>
          </cell>
          <cell r="L3808" t="str">
            <v>3F</v>
          </cell>
        </row>
        <row r="3809">
          <cell r="D3809" t="str">
            <v>3169S</v>
          </cell>
          <cell r="K3809" t="str">
            <v>LAKE</v>
          </cell>
          <cell r="L3809" t="str">
            <v>3F</v>
          </cell>
        </row>
        <row r="3810">
          <cell r="D3810" t="str">
            <v>1403</v>
          </cell>
          <cell r="K3810" t="str">
            <v>LAKE</v>
          </cell>
          <cell r="L3810" t="str">
            <v>3F</v>
          </cell>
        </row>
        <row r="3811">
          <cell r="D3811" t="str">
            <v>1813I</v>
          </cell>
          <cell r="K3811" t="str">
            <v>LAKE</v>
          </cell>
          <cell r="L3811" t="str">
            <v>3F</v>
          </cell>
        </row>
        <row r="3812">
          <cell r="D3812" t="str">
            <v>1826A</v>
          </cell>
          <cell r="K3812" t="str">
            <v>STREAM</v>
          </cell>
          <cell r="L3812" t="str">
            <v>3F</v>
          </cell>
        </row>
        <row r="3813">
          <cell r="D3813" t="str">
            <v>1827B</v>
          </cell>
          <cell r="K3813" t="str">
            <v>STREAM</v>
          </cell>
          <cell r="L3813" t="str">
            <v>3F</v>
          </cell>
        </row>
        <row r="3814">
          <cell r="D3814" t="str">
            <v>1828</v>
          </cell>
          <cell r="K3814" t="str">
            <v>STREAM</v>
          </cell>
          <cell r="L3814" t="str">
            <v>3F</v>
          </cell>
        </row>
        <row r="3815">
          <cell r="D3815" t="str">
            <v>1829</v>
          </cell>
          <cell r="K3815" t="str">
            <v>STREAM</v>
          </cell>
          <cell r="L3815" t="str">
            <v>3F</v>
          </cell>
        </row>
        <row r="3816">
          <cell r="D3816" t="str">
            <v>1831</v>
          </cell>
          <cell r="K3816" t="str">
            <v>STREAM</v>
          </cell>
          <cell r="L3816" t="str">
            <v>1</v>
          </cell>
        </row>
        <row r="3817">
          <cell r="D3817" t="str">
            <v>1830</v>
          </cell>
          <cell r="K3817" t="str">
            <v>STREAM</v>
          </cell>
          <cell r="L3817" t="str">
            <v>1</v>
          </cell>
        </row>
        <row r="3818">
          <cell r="D3818" t="str">
            <v>1832</v>
          </cell>
          <cell r="K3818" t="str">
            <v>STREAM</v>
          </cell>
          <cell r="L3818" t="str">
            <v>3F</v>
          </cell>
        </row>
        <row r="3819">
          <cell r="D3819" t="str">
            <v>1841</v>
          </cell>
          <cell r="K3819" t="str">
            <v>STREAM</v>
          </cell>
          <cell r="L3819" t="str">
            <v>3F</v>
          </cell>
        </row>
        <row r="3820">
          <cell r="D3820" t="str">
            <v>1813G</v>
          </cell>
          <cell r="K3820" t="str">
            <v>LAKE</v>
          </cell>
          <cell r="L3820" t="str">
            <v>3F</v>
          </cell>
        </row>
        <row r="3821">
          <cell r="D3821" t="str">
            <v>1842C</v>
          </cell>
          <cell r="K3821" t="str">
            <v>STREAM</v>
          </cell>
          <cell r="L3821" t="str">
            <v>3F</v>
          </cell>
        </row>
        <row r="3822">
          <cell r="D3822" t="str">
            <v>1843</v>
          </cell>
          <cell r="K3822" t="str">
            <v>STREAM</v>
          </cell>
          <cell r="L3822" t="str">
            <v>3F</v>
          </cell>
        </row>
        <row r="3823">
          <cell r="D3823" t="str">
            <v>1970</v>
          </cell>
          <cell r="K3823" t="str">
            <v>STREAM</v>
          </cell>
          <cell r="L3823" t="str">
            <v>3F</v>
          </cell>
        </row>
        <row r="3824">
          <cell r="D3824" t="str">
            <v>2055</v>
          </cell>
          <cell r="K3824" t="str">
            <v>ESTUARY</v>
          </cell>
          <cell r="L3824" t="str">
            <v>2</v>
          </cell>
        </row>
        <row r="3825">
          <cell r="D3825" t="str">
            <v>1623C</v>
          </cell>
          <cell r="K3825" t="str">
            <v>STREAM</v>
          </cell>
          <cell r="L3825" t="str">
            <v>3F</v>
          </cell>
        </row>
        <row r="3826">
          <cell r="D3826" t="str">
            <v>1948</v>
          </cell>
          <cell r="K3826" t="str">
            <v>STREAM</v>
          </cell>
          <cell r="L3826" t="str">
            <v>3F</v>
          </cell>
        </row>
        <row r="3827">
          <cell r="D3827" t="str">
            <v>1949</v>
          </cell>
          <cell r="K3827" t="str">
            <v>STREAM</v>
          </cell>
          <cell r="L3827" t="str">
            <v>3F</v>
          </cell>
        </row>
        <row r="3828">
          <cell r="D3828" t="str">
            <v>1952</v>
          </cell>
          <cell r="K3828" t="str">
            <v>STREAM</v>
          </cell>
          <cell r="L3828" t="str">
            <v>3F</v>
          </cell>
        </row>
        <row r="3829">
          <cell r="D3829" t="str">
            <v>660</v>
          </cell>
          <cell r="K3829" t="str">
            <v>STREAM</v>
          </cell>
          <cell r="L3829" t="str">
            <v>3F</v>
          </cell>
        </row>
        <row r="3830">
          <cell r="D3830" t="str">
            <v>662A</v>
          </cell>
          <cell r="K3830" t="str">
            <v>STREAM</v>
          </cell>
          <cell r="L3830" t="str">
            <v>3F</v>
          </cell>
        </row>
        <row r="3831">
          <cell r="D3831" t="str">
            <v>3265H</v>
          </cell>
          <cell r="K3831" t="str">
            <v>STREAM</v>
          </cell>
          <cell r="L3831" t="str">
            <v>3F</v>
          </cell>
        </row>
        <row r="3832">
          <cell r="D3832" t="str">
            <v>3272</v>
          </cell>
          <cell r="K3832" t="str">
            <v>STREAM</v>
          </cell>
          <cell r="L3832" t="str">
            <v>3F</v>
          </cell>
        </row>
        <row r="3833">
          <cell r="D3833" t="str">
            <v>3252E</v>
          </cell>
          <cell r="K3833" t="str">
            <v>STREAM</v>
          </cell>
          <cell r="L3833" t="str">
            <v>3F</v>
          </cell>
        </row>
        <row r="3834">
          <cell r="D3834" t="str">
            <v>3268J</v>
          </cell>
          <cell r="K3834" t="str">
            <v>STREAM</v>
          </cell>
          <cell r="L3834" t="str">
            <v>3F</v>
          </cell>
        </row>
        <row r="3835">
          <cell r="D3835" t="str">
            <v>3268F</v>
          </cell>
          <cell r="K3835" t="str">
            <v>STREAM</v>
          </cell>
          <cell r="L3835" t="str">
            <v>3F</v>
          </cell>
        </row>
        <row r="3836">
          <cell r="D3836" t="str">
            <v>3268G</v>
          </cell>
          <cell r="K3836" t="str">
            <v>STREAM</v>
          </cell>
          <cell r="L3836" t="str">
            <v>3F</v>
          </cell>
        </row>
        <row r="3837">
          <cell r="D3837" t="str">
            <v>3268I</v>
          </cell>
          <cell r="K3837" t="str">
            <v>STREAM</v>
          </cell>
          <cell r="L3837" t="str">
            <v>3F</v>
          </cell>
        </row>
        <row r="3838">
          <cell r="D3838" t="str">
            <v>3278T</v>
          </cell>
          <cell r="K3838" t="str">
            <v>STREAM</v>
          </cell>
          <cell r="L3838" t="str">
            <v>3F</v>
          </cell>
        </row>
        <row r="3839">
          <cell r="D3839" t="str">
            <v>1488C1</v>
          </cell>
          <cell r="K3839" t="str">
            <v>LAKE</v>
          </cell>
          <cell r="L3839" t="str">
            <v>3F</v>
          </cell>
        </row>
        <row r="3840">
          <cell r="D3840" t="str">
            <v>1473A</v>
          </cell>
          <cell r="K3840" t="str">
            <v>LAKE</v>
          </cell>
          <cell r="L3840" t="str">
            <v>3F</v>
          </cell>
        </row>
        <row r="3841">
          <cell r="D3841" t="str">
            <v>1490</v>
          </cell>
          <cell r="K3841" t="str">
            <v>STREAM</v>
          </cell>
          <cell r="L3841" t="str">
            <v>3F</v>
          </cell>
        </row>
        <row r="3842">
          <cell r="D3842" t="str">
            <v>1491</v>
          </cell>
          <cell r="K3842" t="str">
            <v>STREAM</v>
          </cell>
          <cell r="L3842" t="str">
            <v>3F</v>
          </cell>
        </row>
        <row r="3843">
          <cell r="D3843" t="str">
            <v>780</v>
          </cell>
          <cell r="K3843" t="str">
            <v>STREAM</v>
          </cell>
          <cell r="L3843" t="str">
            <v>3F</v>
          </cell>
        </row>
        <row r="3844">
          <cell r="D3844" t="str">
            <v>792</v>
          </cell>
          <cell r="K3844" t="str">
            <v>STREAM</v>
          </cell>
          <cell r="L3844" t="str">
            <v>1</v>
          </cell>
        </row>
        <row r="3845">
          <cell r="D3845" t="str">
            <v>526C</v>
          </cell>
          <cell r="K3845" t="str">
            <v>LAKE</v>
          </cell>
          <cell r="L3845" t="str">
            <v>3F</v>
          </cell>
        </row>
        <row r="3846">
          <cell r="D3846" t="str">
            <v>839</v>
          </cell>
          <cell r="K3846" t="str">
            <v>STREAM</v>
          </cell>
          <cell r="L3846" t="str">
            <v>3F</v>
          </cell>
        </row>
        <row r="3847">
          <cell r="D3847" t="str">
            <v>780A</v>
          </cell>
          <cell r="K3847" t="str">
            <v>LAKE</v>
          </cell>
          <cell r="L3847" t="str">
            <v>3F</v>
          </cell>
        </row>
        <row r="3848">
          <cell r="D3848" t="str">
            <v>553W</v>
          </cell>
          <cell r="K3848" t="str">
            <v>SPRING</v>
          </cell>
          <cell r="L3848" t="str">
            <v>1</v>
          </cell>
        </row>
        <row r="3849">
          <cell r="D3849" t="str">
            <v>928</v>
          </cell>
          <cell r="K3849" t="str">
            <v>STREAM</v>
          </cell>
          <cell r="L3849" t="str">
            <v>3F</v>
          </cell>
        </row>
        <row r="3850">
          <cell r="D3850" t="str">
            <v>931</v>
          </cell>
          <cell r="K3850" t="str">
            <v>STREAM</v>
          </cell>
          <cell r="L3850" t="str">
            <v>3F</v>
          </cell>
        </row>
        <row r="3851">
          <cell r="D3851" t="str">
            <v>966A</v>
          </cell>
          <cell r="K3851" t="str">
            <v>STREAM</v>
          </cell>
          <cell r="L3851" t="str">
            <v>3F</v>
          </cell>
        </row>
        <row r="3852">
          <cell r="D3852" t="str">
            <v>967</v>
          </cell>
          <cell r="K3852" t="str">
            <v>STREAM</v>
          </cell>
          <cell r="L3852" t="str">
            <v>3F</v>
          </cell>
        </row>
        <row r="3853">
          <cell r="D3853" t="str">
            <v>1098</v>
          </cell>
          <cell r="K3853" t="str">
            <v>ESTUARY</v>
          </cell>
          <cell r="L3853" t="str">
            <v>2</v>
          </cell>
        </row>
        <row r="3854">
          <cell r="D3854" t="str">
            <v>1100</v>
          </cell>
          <cell r="K3854" t="str">
            <v>STREAM</v>
          </cell>
          <cell r="L3854" t="str">
            <v>3F</v>
          </cell>
        </row>
        <row r="3855">
          <cell r="D3855" t="str">
            <v>3192C</v>
          </cell>
          <cell r="K3855" t="str">
            <v>STREAM</v>
          </cell>
          <cell r="L3855" t="str">
            <v>3F</v>
          </cell>
        </row>
        <row r="3856">
          <cell r="D3856" t="str">
            <v>3199B</v>
          </cell>
          <cell r="K3856" t="str">
            <v>STREAM</v>
          </cell>
          <cell r="L3856" t="str">
            <v>3F</v>
          </cell>
        </row>
        <row r="3857">
          <cell r="D3857" t="str">
            <v>1860F</v>
          </cell>
          <cell r="K3857" t="str">
            <v>LAKE</v>
          </cell>
          <cell r="L3857" t="str">
            <v>3F</v>
          </cell>
        </row>
        <row r="3858">
          <cell r="D3858" t="str">
            <v>2536</v>
          </cell>
          <cell r="K3858" t="str">
            <v>STREAM</v>
          </cell>
          <cell r="L3858" t="str">
            <v>3F</v>
          </cell>
        </row>
        <row r="3859">
          <cell r="D3859" t="str">
            <v>2537</v>
          </cell>
          <cell r="K3859" t="str">
            <v>STREAM</v>
          </cell>
          <cell r="L3859" t="str">
            <v>3F</v>
          </cell>
        </row>
        <row r="3860">
          <cell r="D3860" t="str">
            <v>29979</v>
          </cell>
          <cell r="K3860" t="str">
            <v>LAKE</v>
          </cell>
          <cell r="L3860" t="str">
            <v>3F</v>
          </cell>
        </row>
        <row r="3861">
          <cell r="D3861" t="str">
            <v>29978B</v>
          </cell>
          <cell r="K3861" t="str">
            <v>LAKE</v>
          </cell>
          <cell r="L3861" t="str">
            <v>3F</v>
          </cell>
        </row>
        <row r="3862">
          <cell r="D3862" t="str">
            <v>29978A</v>
          </cell>
          <cell r="K3862" t="str">
            <v>LAKE</v>
          </cell>
          <cell r="L3862" t="str">
            <v>3F</v>
          </cell>
        </row>
        <row r="3863">
          <cell r="D3863" t="str">
            <v>2991D</v>
          </cell>
          <cell r="K3863" t="str">
            <v>LAKE</v>
          </cell>
          <cell r="L3863" t="str">
            <v>3F</v>
          </cell>
        </row>
        <row r="3864">
          <cell r="D3864" t="str">
            <v>3009G</v>
          </cell>
          <cell r="K3864" t="str">
            <v>STREAM</v>
          </cell>
          <cell r="L3864" t="str">
            <v>3F</v>
          </cell>
        </row>
        <row r="3865">
          <cell r="D3865" t="str">
            <v>2999A</v>
          </cell>
          <cell r="K3865" t="str">
            <v>LAKE</v>
          </cell>
          <cell r="L3865" t="str">
            <v>3F</v>
          </cell>
        </row>
        <row r="3866">
          <cell r="D3866" t="str">
            <v>3010</v>
          </cell>
          <cell r="K3866" t="str">
            <v>STREAM</v>
          </cell>
          <cell r="L3866" t="str">
            <v>3F</v>
          </cell>
        </row>
        <row r="3867">
          <cell r="D3867" t="str">
            <v>2997D</v>
          </cell>
          <cell r="K3867" t="str">
            <v>LAKE</v>
          </cell>
          <cell r="L3867" t="str">
            <v>3F</v>
          </cell>
        </row>
        <row r="3868">
          <cell r="D3868" t="str">
            <v>3105</v>
          </cell>
          <cell r="K3868" t="str">
            <v>STREAM</v>
          </cell>
          <cell r="L3868" t="str">
            <v>3F</v>
          </cell>
        </row>
        <row r="3869">
          <cell r="D3869" t="str">
            <v>3106</v>
          </cell>
          <cell r="K3869" t="str">
            <v>STREAM</v>
          </cell>
          <cell r="L3869" t="str">
            <v>3F</v>
          </cell>
        </row>
        <row r="3870">
          <cell r="D3870" t="str">
            <v>2642</v>
          </cell>
          <cell r="K3870" t="str">
            <v>ESTUARY</v>
          </cell>
          <cell r="L3870" t="str">
            <v>3M</v>
          </cell>
        </row>
        <row r="3871">
          <cell r="D3871" t="str">
            <v>94</v>
          </cell>
          <cell r="K3871" t="str">
            <v>STREAM</v>
          </cell>
          <cell r="L3871" t="str">
            <v>3F</v>
          </cell>
        </row>
        <row r="3872">
          <cell r="D3872" t="str">
            <v>97</v>
          </cell>
          <cell r="K3872" t="str">
            <v>STREAM</v>
          </cell>
          <cell r="L3872" t="str">
            <v>3F</v>
          </cell>
        </row>
        <row r="3873">
          <cell r="D3873" t="str">
            <v>103</v>
          </cell>
          <cell r="K3873" t="str">
            <v>STREAM</v>
          </cell>
          <cell r="L3873" t="str">
            <v>3F</v>
          </cell>
        </row>
        <row r="3874">
          <cell r="D3874" t="str">
            <v>2154</v>
          </cell>
          <cell r="K3874" t="str">
            <v>STREAM</v>
          </cell>
          <cell r="L3874" t="str">
            <v>3F</v>
          </cell>
        </row>
        <row r="3875">
          <cell r="D3875" t="str">
            <v>2155</v>
          </cell>
          <cell r="K3875" t="str">
            <v>STREAM</v>
          </cell>
          <cell r="L3875" t="str">
            <v>3F</v>
          </cell>
        </row>
        <row r="3876">
          <cell r="D3876" t="str">
            <v>3318</v>
          </cell>
          <cell r="K3876" t="str">
            <v>STREAM</v>
          </cell>
          <cell r="L3876" t="str">
            <v>3F</v>
          </cell>
        </row>
        <row r="3877">
          <cell r="D3877" t="str">
            <v>513</v>
          </cell>
          <cell r="K3877" t="str">
            <v>STREAM</v>
          </cell>
          <cell r="L3877" t="str">
            <v>3F</v>
          </cell>
        </row>
        <row r="3878">
          <cell r="D3878" t="str">
            <v>3319</v>
          </cell>
          <cell r="K3878" t="str">
            <v>STREAM</v>
          </cell>
          <cell r="L3878" t="str">
            <v>3F</v>
          </cell>
        </row>
        <row r="3879">
          <cell r="D3879" t="str">
            <v>3368</v>
          </cell>
          <cell r="K3879" t="str">
            <v>STREAM</v>
          </cell>
          <cell r="L3879" t="str">
            <v>3F</v>
          </cell>
        </row>
        <row r="3880">
          <cell r="D3880" t="str">
            <v>2196</v>
          </cell>
          <cell r="K3880" t="str">
            <v>STREAM</v>
          </cell>
          <cell r="L3880" t="str">
            <v>3F</v>
          </cell>
        </row>
        <row r="3881">
          <cell r="D3881" t="str">
            <v>3369</v>
          </cell>
          <cell r="K3881" t="str">
            <v>STREAM</v>
          </cell>
          <cell r="L3881" t="str">
            <v>3F</v>
          </cell>
        </row>
        <row r="3882">
          <cell r="D3882" t="str">
            <v>3370</v>
          </cell>
          <cell r="K3882" t="str">
            <v>STREAM</v>
          </cell>
          <cell r="L3882" t="str">
            <v>3F</v>
          </cell>
        </row>
        <row r="3883">
          <cell r="D3883" t="str">
            <v>899</v>
          </cell>
          <cell r="K3883" t="str">
            <v>STREAM</v>
          </cell>
          <cell r="L3883" t="str">
            <v>3F</v>
          </cell>
        </row>
        <row r="3884">
          <cell r="D3884" t="str">
            <v>2099</v>
          </cell>
          <cell r="K3884" t="str">
            <v>STREAM</v>
          </cell>
          <cell r="L3884" t="str">
            <v>3F</v>
          </cell>
        </row>
        <row r="3885">
          <cell r="D3885" t="str">
            <v>3345</v>
          </cell>
          <cell r="K3885" t="str">
            <v>STREAM</v>
          </cell>
          <cell r="L3885" t="str">
            <v>3F</v>
          </cell>
        </row>
        <row r="3886">
          <cell r="D3886" t="str">
            <v>2161</v>
          </cell>
          <cell r="K3886" t="str">
            <v>STREAM</v>
          </cell>
          <cell r="L3886" t="str">
            <v>3F</v>
          </cell>
        </row>
        <row r="3887">
          <cell r="D3887" t="str">
            <v>1545</v>
          </cell>
          <cell r="K3887" t="str">
            <v>STREAM</v>
          </cell>
          <cell r="L3887" t="str">
            <v>3F</v>
          </cell>
        </row>
        <row r="3888">
          <cell r="D3888" t="str">
            <v>1501A</v>
          </cell>
          <cell r="K3888" t="str">
            <v>STREAM</v>
          </cell>
          <cell r="L3888" t="str">
            <v>3F</v>
          </cell>
        </row>
        <row r="3889">
          <cell r="D3889" t="str">
            <v>1586A</v>
          </cell>
          <cell r="K3889" t="str">
            <v>STREAM</v>
          </cell>
          <cell r="L3889" t="str">
            <v>3F</v>
          </cell>
        </row>
        <row r="3890">
          <cell r="D3890" t="str">
            <v>1010</v>
          </cell>
          <cell r="K3890" t="str">
            <v>STREAM</v>
          </cell>
          <cell r="L3890" t="str">
            <v>3F</v>
          </cell>
        </row>
        <row r="3891">
          <cell r="D3891" t="str">
            <v>1063</v>
          </cell>
          <cell r="K3891" t="str">
            <v>STREAM</v>
          </cell>
          <cell r="L3891" t="str">
            <v>3F</v>
          </cell>
        </row>
        <row r="3892">
          <cell r="D3892" t="str">
            <v>1064</v>
          </cell>
          <cell r="K3892" t="str">
            <v>STREAM</v>
          </cell>
          <cell r="L3892" t="str">
            <v>3F</v>
          </cell>
        </row>
        <row r="3893">
          <cell r="D3893" t="str">
            <v>1111</v>
          </cell>
          <cell r="K3893" t="str">
            <v>STREAM</v>
          </cell>
          <cell r="L3893" t="str">
            <v>3F</v>
          </cell>
        </row>
        <row r="3894">
          <cell r="D3894" t="str">
            <v>1112</v>
          </cell>
          <cell r="K3894" t="str">
            <v>STREAM</v>
          </cell>
          <cell r="L3894" t="str">
            <v>3F</v>
          </cell>
        </row>
        <row r="3895">
          <cell r="D3895" t="str">
            <v>1286</v>
          </cell>
          <cell r="K3895" t="str">
            <v>STREAM</v>
          </cell>
          <cell r="L3895" t="str">
            <v>3F</v>
          </cell>
        </row>
        <row r="3896">
          <cell r="D3896" t="str">
            <v>362</v>
          </cell>
          <cell r="K3896" t="str">
            <v>STREAM</v>
          </cell>
          <cell r="L3896" t="str">
            <v>3F</v>
          </cell>
        </row>
        <row r="3897">
          <cell r="D3897" t="str">
            <v>366</v>
          </cell>
          <cell r="K3897" t="str">
            <v>STREAM</v>
          </cell>
          <cell r="L3897" t="str">
            <v>3F</v>
          </cell>
        </row>
        <row r="3898">
          <cell r="D3898" t="str">
            <v>368</v>
          </cell>
          <cell r="K3898" t="str">
            <v>STREAM</v>
          </cell>
          <cell r="L3898" t="str">
            <v>3F</v>
          </cell>
        </row>
        <row r="3899">
          <cell r="D3899" t="str">
            <v>369</v>
          </cell>
          <cell r="K3899" t="str">
            <v>STREAM</v>
          </cell>
          <cell r="L3899" t="str">
            <v>3F</v>
          </cell>
        </row>
        <row r="3900">
          <cell r="D3900" t="str">
            <v>371</v>
          </cell>
          <cell r="K3900" t="str">
            <v>STREAM</v>
          </cell>
          <cell r="L3900" t="str">
            <v>3F</v>
          </cell>
        </row>
        <row r="3901">
          <cell r="D3901" t="str">
            <v>49E</v>
          </cell>
          <cell r="K3901" t="str">
            <v>STREAM</v>
          </cell>
          <cell r="L3901" t="str">
            <v>3F</v>
          </cell>
        </row>
        <row r="3902">
          <cell r="D3902" t="str">
            <v>1982</v>
          </cell>
          <cell r="K3902" t="str">
            <v>STREAM</v>
          </cell>
          <cell r="L3902" t="str">
            <v>3F</v>
          </cell>
        </row>
        <row r="3903">
          <cell r="D3903" t="str">
            <v>486</v>
          </cell>
          <cell r="K3903" t="str">
            <v>STREAM</v>
          </cell>
          <cell r="L3903" t="str">
            <v>3F</v>
          </cell>
        </row>
        <row r="3904">
          <cell r="D3904" t="str">
            <v>224</v>
          </cell>
          <cell r="K3904" t="str">
            <v>STREAM</v>
          </cell>
          <cell r="L3904" t="str">
            <v>3F</v>
          </cell>
        </row>
        <row r="3905">
          <cell r="D3905" t="str">
            <v>739</v>
          </cell>
          <cell r="K3905" t="str">
            <v>STREAM</v>
          </cell>
          <cell r="L3905" t="str">
            <v>3F</v>
          </cell>
        </row>
        <row r="3906">
          <cell r="D3906" t="str">
            <v>662</v>
          </cell>
          <cell r="K3906" t="str">
            <v>LAKE</v>
          </cell>
          <cell r="L3906" t="str">
            <v>3F</v>
          </cell>
        </row>
        <row r="3907">
          <cell r="D3907" t="str">
            <v>992</v>
          </cell>
          <cell r="K3907" t="str">
            <v>STREAM</v>
          </cell>
          <cell r="L3907" t="str">
            <v>3F</v>
          </cell>
        </row>
        <row r="3908">
          <cell r="D3908" t="str">
            <v>993</v>
          </cell>
          <cell r="K3908" t="str">
            <v>STREAM</v>
          </cell>
          <cell r="L3908" t="str">
            <v>3F</v>
          </cell>
        </row>
        <row r="3909">
          <cell r="D3909" t="str">
            <v>160B</v>
          </cell>
          <cell r="K3909" t="str">
            <v>STREAM</v>
          </cell>
          <cell r="L3909" t="str">
            <v>3F</v>
          </cell>
        </row>
        <row r="3910">
          <cell r="D3910" t="str">
            <v>226</v>
          </cell>
          <cell r="K3910" t="str">
            <v>LAKE</v>
          </cell>
          <cell r="L3910" t="str">
            <v>3F</v>
          </cell>
        </row>
        <row r="3911">
          <cell r="D3911" t="str">
            <v>246</v>
          </cell>
          <cell r="K3911" t="str">
            <v>STREAM</v>
          </cell>
          <cell r="L3911" t="str">
            <v>3F</v>
          </cell>
        </row>
        <row r="3912">
          <cell r="D3912" t="str">
            <v>249</v>
          </cell>
          <cell r="K3912" t="str">
            <v>STREAM</v>
          </cell>
          <cell r="L3912" t="str">
            <v>3F</v>
          </cell>
        </row>
        <row r="3913">
          <cell r="D3913" t="str">
            <v>270</v>
          </cell>
          <cell r="K3913" t="str">
            <v>STREAM</v>
          </cell>
          <cell r="L3913" t="str">
            <v>3F</v>
          </cell>
        </row>
        <row r="3914">
          <cell r="D3914" t="str">
            <v>1257</v>
          </cell>
          <cell r="K3914" t="str">
            <v>STREAM</v>
          </cell>
          <cell r="L3914" t="str">
            <v>3F</v>
          </cell>
        </row>
        <row r="3915">
          <cell r="D3915" t="str">
            <v>1264</v>
          </cell>
          <cell r="K3915" t="str">
            <v>STREAM</v>
          </cell>
          <cell r="L3915" t="str">
            <v>3F</v>
          </cell>
        </row>
        <row r="3916">
          <cell r="D3916" t="str">
            <v>1271</v>
          </cell>
          <cell r="K3916" t="str">
            <v>STREAM</v>
          </cell>
          <cell r="L3916" t="str">
            <v>3F</v>
          </cell>
        </row>
        <row r="3917">
          <cell r="D3917" t="str">
            <v>1272</v>
          </cell>
          <cell r="K3917" t="str">
            <v>STREAM</v>
          </cell>
          <cell r="L3917" t="str">
            <v>3F</v>
          </cell>
        </row>
        <row r="3918">
          <cell r="D3918" t="str">
            <v>354</v>
          </cell>
          <cell r="K3918" t="str">
            <v>STREAM</v>
          </cell>
          <cell r="L3918" t="str">
            <v>3F</v>
          </cell>
        </row>
        <row r="3919">
          <cell r="D3919" t="str">
            <v>356</v>
          </cell>
          <cell r="K3919" t="str">
            <v>STREAM</v>
          </cell>
          <cell r="L3919" t="str">
            <v>3F</v>
          </cell>
        </row>
        <row r="3920">
          <cell r="D3920" t="str">
            <v>392</v>
          </cell>
          <cell r="K3920" t="str">
            <v>STREAM</v>
          </cell>
          <cell r="L3920" t="str">
            <v>3F</v>
          </cell>
        </row>
        <row r="3921">
          <cell r="D3921" t="str">
            <v>24B</v>
          </cell>
          <cell r="K3921" t="str">
            <v>STREAM</v>
          </cell>
          <cell r="L3921" t="str">
            <v>3F</v>
          </cell>
        </row>
        <row r="3922">
          <cell r="D3922" t="str">
            <v>395</v>
          </cell>
          <cell r="K3922" t="str">
            <v>STREAM</v>
          </cell>
          <cell r="L3922" t="str">
            <v>3F</v>
          </cell>
        </row>
        <row r="3923">
          <cell r="D3923" t="str">
            <v>396</v>
          </cell>
          <cell r="K3923" t="str">
            <v>STREAM</v>
          </cell>
          <cell r="L3923" t="str">
            <v>3F</v>
          </cell>
        </row>
        <row r="3924">
          <cell r="D3924" t="str">
            <v>403</v>
          </cell>
          <cell r="K3924" t="str">
            <v>STREAM</v>
          </cell>
          <cell r="L3924" t="str">
            <v>3F</v>
          </cell>
        </row>
        <row r="3925">
          <cell r="D3925" t="str">
            <v>468</v>
          </cell>
          <cell r="K3925" t="str">
            <v>STREAM</v>
          </cell>
          <cell r="L3925" t="str">
            <v>3F</v>
          </cell>
        </row>
        <row r="3926">
          <cell r="D3926" t="str">
            <v>471</v>
          </cell>
          <cell r="K3926" t="str">
            <v>STREAM</v>
          </cell>
          <cell r="L3926" t="str">
            <v>3F</v>
          </cell>
        </row>
        <row r="3927">
          <cell r="D3927" t="str">
            <v>472</v>
          </cell>
          <cell r="K3927" t="str">
            <v>STREAM</v>
          </cell>
          <cell r="L3927" t="str">
            <v>3F</v>
          </cell>
        </row>
        <row r="3928">
          <cell r="D3928" t="str">
            <v>475</v>
          </cell>
          <cell r="K3928" t="str">
            <v>STREAM</v>
          </cell>
          <cell r="L3928" t="str">
            <v>3F</v>
          </cell>
        </row>
        <row r="3929">
          <cell r="D3929" t="str">
            <v>476</v>
          </cell>
          <cell r="K3929" t="str">
            <v>STREAM</v>
          </cell>
          <cell r="L3929" t="str">
            <v>3F</v>
          </cell>
        </row>
        <row r="3930">
          <cell r="D3930" t="str">
            <v>3277</v>
          </cell>
          <cell r="K3930" t="str">
            <v>STREAM</v>
          </cell>
          <cell r="L3930" t="str">
            <v>3F</v>
          </cell>
        </row>
        <row r="3931">
          <cell r="D3931" t="str">
            <v>3276</v>
          </cell>
          <cell r="K3931" t="str">
            <v>STREAM</v>
          </cell>
          <cell r="L3931" t="str">
            <v>3F</v>
          </cell>
        </row>
        <row r="3932">
          <cell r="D3932" t="str">
            <v>3277B</v>
          </cell>
          <cell r="K3932" t="str">
            <v>STREAM</v>
          </cell>
          <cell r="L3932" t="str">
            <v>3F</v>
          </cell>
        </row>
        <row r="3933">
          <cell r="D3933" t="str">
            <v>3279</v>
          </cell>
          <cell r="K3933" t="str">
            <v>STREAM</v>
          </cell>
          <cell r="L3933" t="str">
            <v>3F</v>
          </cell>
        </row>
        <row r="3934">
          <cell r="D3934" t="str">
            <v>3280</v>
          </cell>
          <cell r="K3934" t="str">
            <v>STREAM</v>
          </cell>
          <cell r="L3934" t="str">
            <v>3F</v>
          </cell>
        </row>
        <row r="3935">
          <cell r="D3935" t="str">
            <v>3277X</v>
          </cell>
          <cell r="K3935" t="str">
            <v>LAKE</v>
          </cell>
          <cell r="L3935" t="str">
            <v>3F</v>
          </cell>
        </row>
        <row r="3936">
          <cell r="D3936" t="str">
            <v>3262D</v>
          </cell>
          <cell r="K3936" t="str">
            <v>STREAM</v>
          </cell>
          <cell r="L3936" t="str">
            <v>3F</v>
          </cell>
        </row>
        <row r="3937">
          <cell r="D3937" t="str">
            <v>3262C</v>
          </cell>
          <cell r="K3937" t="str">
            <v>STREAM</v>
          </cell>
          <cell r="L3937" t="str">
            <v>3F</v>
          </cell>
        </row>
        <row r="3938">
          <cell r="D3938" t="str">
            <v>3262B1</v>
          </cell>
          <cell r="K3938" t="str">
            <v>STREAM</v>
          </cell>
          <cell r="L3938" t="str">
            <v>3F</v>
          </cell>
        </row>
        <row r="3939">
          <cell r="D3939" t="str">
            <v>3298B</v>
          </cell>
          <cell r="K3939" t="str">
            <v>ESTUARY</v>
          </cell>
          <cell r="L3939" t="str">
            <v>3M</v>
          </cell>
        </row>
        <row r="3940">
          <cell r="D3940" t="str">
            <v>3294</v>
          </cell>
          <cell r="K3940" t="str">
            <v>ESTUARY</v>
          </cell>
          <cell r="L3940" t="str">
            <v>3M</v>
          </cell>
        </row>
        <row r="3941">
          <cell r="D3941" t="str">
            <v>3295</v>
          </cell>
          <cell r="K3941" t="str">
            <v>STREAM</v>
          </cell>
          <cell r="L3941" t="str">
            <v>3F</v>
          </cell>
        </row>
        <row r="3942">
          <cell r="D3942" t="str">
            <v>3293A</v>
          </cell>
          <cell r="K3942" t="str">
            <v>LAKE</v>
          </cell>
          <cell r="L3942" t="str">
            <v>3F</v>
          </cell>
        </row>
        <row r="3943">
          <cell r="D3943" t="str">
            <v>3226K</v>
          </cell>
          <cell r="K3943" t="str">
            <v>LAKE</v>
          </cell>
          <cell r="L3943" t="str">
            <v>3F</v>
          </cell>
        </row>
        <row r="3944">
          <cell r="D3944" t="str">
            <v>3295A</v>
          </cell>
          <cell r="K3944" t="str">
            <v>LAKE</v>
          </cell>
          <cell r="L3944" t="str">
            <v>3F</v>
          </cell>
        </row>
        <row r="3945">
          <cell r="D3945" t="str">
            <v>3293</v>
          </cell>
          <cell r="K3945" t="str">
            <v>STREAM</v>
          </cell>
          <cell r="L3945" t="str">
            <v>3F</v>
          </cell>
        </row>
        <row r="3946">
          <cell r="D3946" t="str">
            <v>3276A</v>
          </cell>
          <cell r="K3946" t="str">
            <v>ESTUARY</v>
          </cell>
          <cell r="L3946" t="str">
            <v>3M</v>
          </cell>
        </row>
        <row r="3947">
          <cell r="D3947" t="str">
            <v>3275</v>
          </cell>
          <cell r="K3947" t="str">
            <v>STREAM</v>
          </cell>
          <cell r="L3947" t="str">
            <v>3F</v>
          </cell>
        </row>
        <row r="3948">
          <cell r="D3948" t="str">
            <v>3292A</v>
          </cell>
          <cell r="K3948" t="str">
            <v>ESTUARY</v>
          </cell>
          <cell r="L3948" t="str">
            <v>3M</v>
          </cell>
        </row>
        <row r="3949">
          <cell r="D3949" t="str">
            <v>3293B</v>
          </cell>
          <cell r="K3949" t="str">
            <v>ESTUARY</v>
          </cell>
          <cell r="L3949" t="str">
            <v>3M</v>
          </cell>
        </row>
        <row r="3950">
          <cell r="D3950" t="str">
            <v>3298</v>
          </cell>
          <cell r="K3950" t="str">
            <v>ESTUARY</v>
          </cell>
          <cell r="L3950" t="str">
            <v>3M</v>
          </cell>
        </row>
        <row r="3951">
          <cell r="D3951" t="str">
            <v>3265F</v>
          </cell>
          <cell r="K3951" t="str">
            <v>STREAM</v>
          </cell>
          <cell r="L3951" t="str">
            <v>3F</v>
          </cell>
        </row>
        <row r="3952">
          <cell r="D3952" t="str">
            <v>3265G</v>
          </cell>
          <cell r="K3952" t="str">
            <v>STREAM</v>
          </cell>
          <cell r="L3952" t="str">
            <v>3F</v>
          </cell>
        </row>
        <row r="3953">
          <cell r="D3953" t="str">
            <v>1478E</v>
          </cell>
          <cell r="K3953" t="str">
            <v>LAKE</v>
          </cell>
          <cell r="L3953" t="str">
            <v>3F</v>
          </cell>
        </row>
        <row r="3954">
          <cell r="D3954" t="str">
            <v>1493</v>
          </cell>
          <cell r="K3954" t="str">
            <v>STREAM</v>
          </cell>
          <cell r="L3954" t="str">
            <v>3F</v>
          </cell>
        </row>
        <row r="3955">
          <cell r="D3955" t="str">
            <v>1451T</v>
          </cell>
          <cell r="K3955" t="str">
            <v>LAKE</v>
          </cell>
          <cell r="L3955" t="str">
            <v>3F</v>
          </cell>
        </row>
        <row r="3956">
          <cell r="D3956" t="str">
            <v>1494A</v>
          </cell>
          <cell r="K3956" t="str">
            <v>STREAM</v>
          </cell>
          <cell r="L3956" t="str">
            <v>3F</v>
          </cell>
        </row>
        <row r="3957">
          <cell r="D3957" t="str">
            <v>1495A</v>
          </cell>
          <cell r="K3957" t="str">
            <v>STREAM</v>
          </cell>
          <cell r="L3957" t="str">
            <v>3F</v>
          </cell>
        </row>
        <row r="3958">
          <cell r="D3958" t="str">
            <v>1463I</v>
          </cell>
          <cell r="K3958" t="str">
            <v>LAKE</v>
          </cell>
          <cell r="L3958" t="str">
            <v>3F</v>
          </cell>
        </row>
        <row r="3959">
          <cell r="D3959" t="str">
            <v>1493V</v>
          </cell>
          <cell r="K3959" t="str">
            <v>LAKE</v>
          </cell>
          <cell r="L3959" t="str">
            <v>3F</v>
          </cell>
        </row>
        <row r="3960">
          <cell r="D3960" t="str">
            <v>1496</v>
          </cell>
          <cell r="K3960" t="str">
            <v>STREAM</v>
          </cell>
          <cell r="L3960" t="str">
            <v>3F</v>
          </cell>
        </row>
        <row r="3961">
          <cell r="D3961" t="str">
            <v>1496Z</v>
          </cell>
          <cell r="K3961" t="str">
            <v>LAKE</v>
          </cell>
          <cell r="L3961" t="str">
            <v>3F</v>
          </cell>
        </row>
        <row r="3962">
          <cell r="D3962" t="str">
            <v>1451A</v>
          </cell>
          <cell r="K3962" t="str">
            <v>LAKE</v>
          </cell>
          <cell r="L3962" t="str">
            <v>3F</v>
          </cell>
        </row>
        <row r="3963">
          <cell r="D3963" t="str">
            <v>1493B</v>
          </cell>
          <cell r="K3963" t="str">
            <v>LAKE</v>
          </cell>
          <cell r="L3963" t="str">
            <v>3F</v>
          </cell>
        </row>
        <row r="3964">
          <cell r="D3964" t="str">
            <v>1478D</v>
          </cell>
          <cell r="K3964" t="str">
            <v>LAKE</v>
          </cell>
          <cell r="L3964" t="str">
            <v>3F</v>
          </cell>
        </row>
        <row r="3965">
          <cell r="D3965" t="str">
            <v>1496A</v>
          </cell>
          <cell r="K3965" t="str">
            <v>LAKE</v>
          </cell>
          <cell r="L3965" t="str">
            <v>3F</v>
          </cell>
        </row>
        <row r="3966">
          <cell r="D3966" t="str">
            <v>2997A1</v>
          </cell>
          <cell r="K3966" t="str">
            <v>LAKE</v>
          </cell>
          <cell r="L3966" t="str">
            <v>3F</v>
          </cell>
        </row>
        <row r="3967">
          <cell r="D3967" t="str">
            <v>1549B2</v>
          </cell>
          <cell r="K3967" t="str">
            <v>LAKE</v>
          </cell>
          <cell r="L3967" t="str">
            <v>3F</v>
          </cell>
        </row>
        <row r="3968">
          <cell r="D3968" t="str">
            <v>1463A</v>
          </cell>
          <cell r="K3968" t="str">
            <v>LAKE</v>
          </cell>
          <cell r="L3968" t="str">
            <v>3F</v>
          </cell>
        </row>
        <row r="3969">
          <cell r="D3969" t="str">
            <v>1488D3</v>
          </cell>
          <cell r="K3969" t="str">
            <v>LAKE</v>
          </cell>
          <cell r="L3969" t="str">
            <v>3F</v>
          </cell>
        </row>
        <row r="3970">
          <cell r="D3970" t="str">
            <v>14922</v>
          </cell>
          <cell r="K3970" t="str">
            <v>LAKE</v>
          </cell>
          <cell r="L3970" t="str">
            <v>3F</v>
          </cell>
        </row>
        <row r="3971">
          <cell r="D3971" t="str">
            <v>1499</v>
          </cell>
          <cell r="K3971" t="str">
            <v>STREAM</v>
          </cell>
          <cell r="L3971" t="str">
            <v>3F</v>
          </cell>
        </row>
        <row r="3972">
          <cell r="D3972" t="str">
            <v>1696</v>
          </cell>
          <cell r="K3972" t="str">
            <v>STREAM</v>
          </cell>
          <cell r="L3972" t="str">
            <v>3F</v>
          </cell>
        </row>
        <row r="3973">
          <cell r="D3973" t="str">
            <v>1710</v>
          </cell>
          <cell r="K3973" t="str">
            <v>STREAM</v>
          </cell>
          <cell r="L3973" t="str">
            <v>3F</v>
          </cell>
        </row>
        <row r="3974">
          <cell r="D3974" t="str">
            <v>1711</v>
          </cell>
          <cell r="K3974" t="str">
            <v>STREAM</v>
          </cell>
          <cell r="L3974" t="str">
            <v>3F</v>
          </cell>
        </row>
        <row r="3975">
          <cell r="D3975" t="str">
            <v>1713</v>
          </cell>
          <cell r="K3975" t="str">
            <v>STREAM</v>
          </cell>
          <cell r="L3975" t="str">
            <v>3F</v>
          </cell>
        </row>
        <row r="3976">
          <cell r="D3976" t="str">
            <v>1685E</v>
          </cell>
          <cell r="K3976" t="str">
            <v>LAKE</v>
          </cell>
          <cell r="L3976" t="str">
            <v>3F</v>
          </cell>
        </row>
        <row r="3977">
          <cell r="D3977" t="str">
            <v>15005</v>
          </cell>
          <cell r="K3977" t="str">
            <v>LAKE</v>
          </cell>
          <cell r="L3977" t="str">
            <v>3F</v>
          </cell>
        </row>
        <row r="3978">
          <cell r="D3978" t="str">
            <v>1501F</v>
          </cell>
          <cell r="K3978" t="str">
            <v>STREAM</v>
          </cell>
          <cell r="L3978" t="str">
            <v>3F</v>
          </cell>
        </row>
        <row r="3979">
          <cell r="D3979" t="str">
            <v>1478H</v>
          </cell>
          <cell r="K3979" t="str">
            <v>LAKE</v>
          </cell>
          <cell r="L3979" t="str">
            <v>3F</v>
          </cell>
        </row>
        <row r="3980">
          <cell r="D3980" t="str">
            <v>1498B</v>
          </cell>
          <cell r="K3980" t="str">
            <v>LAKE</v>
          </cell>
          <cell r="L3980" t="str">
            <v>3F</v>
          </cell>
        </row>
        <row r="3981">
          <cell r="D3981" t="str">
            <v>1491A</v>
          </cell>
          <cell r="K3981" t="str">
            <v>LAKE</v>
          </cell>
          <cell r="L3981" t="str">
            <v>3F</v>
          </cell>
        </row>
        <row r="3982">
          <cell r="D3982" t="str">
            <v>1502</v>
          </cell>
          <cell r="K3982" t="str">
            <v>STREAM</v>
          </cell>
          <cell r="L3982" t="str">
            <v>3F</v>
          </cell>
        </row>
        <row r="3983">
          <cell r="D3983" t="str">
            <v>1493W</v>
          </cell>
          <cell r="K3983" t="str">
            <v>LAKE</v>
          </cell>
          <cell r="L3983" t="str">
            <v>3F</v>
          </cell>
        </row>
        <row r="3984">
          <cell r="D3984" t="str">
            <v>1503A</v>
          </cell>
          <cell r="K3984" t="str">
            <v>STREAM</v>
          </cell>
          <cell r="L3984" t="str">
            <v>3F</v>
          </cell>
        </row>
        <row r="3985">
          <cell r="D3985" t="str">
            <v>14921</v>
          </cell>
          <cell r="K3985" t="str">
            <v>LAKE</v>
          </cell>
          <cell r="L3985" t="str">
            <v>3F</v>
          </cell>
        </row>
        <row r="3986">
          <cell r="D3986" t="str">
            <v>1494B</v>
          </cell>
          <cell r="K3986" t="str">
            <v>LAKE</v>
          </cell>
          <cell r="L3986" t="str">
            <v>3F</v>
          </cell>
        </row>
        <row r="3987">
          <cell r="D3987" t="str">
            <v>1495B</v>
          </cell>
          <cell r="K3987" t="str">
            <v>STREAM</v>
          </cell>
          <cell r="L3987" t="str">
            <v>3F</v>
          </cell>
        </row>
        <row r="3988">
          <cell r="D3988" t="str">
            <v>1497D</v>
          </cell>
          <cell r="K3988" t="str">
            <v>LAKE</v>
          </cell>
          <cell r="L3988" t="str">
            <v>3F</v>
          </cell>
        </row>
        <row r="3989">
          <cell r="D3989" t="str">
            <v>1519A</v>
          </cell>
          <cell r="K3989" t="str">
            <v>STREAM</v>
          </cell>
          <cell r="L3989" t="str">
            <v>3F</v>
          </cell>
        </row>
        <row r="3990">
          <cell r="D3990" t="str">
            <v>1494</v>
          </cell>
          <cell r="K3990" t="str">
            <v>STREAM</v>
          </cell>
          <cell r="L3990" t="str">
            <v>3F</v>
          </cell>
        </row>
        <row r="3991">
          <cell r="D3991" t="str">
            <v>1478A</v>
          </cell>
          <cell r="K3991" t="str">
            <v>LAKE</v>
          </cell>
          <cell r="L3991" t="str">
            <v>3F</v>
          </cell>
        </row>
        <row r="3992">
          <cell r="D3992" t="str">
            <v>1488D1</v>
          </cell>
          <cell r="K3992" t="str">
            <v>LAKE</v>
          </cell>
          <cell r="L3992" t="str">
            <v>3F</v>
          </cell>
        </row>
        <row r="3993">
          <cell r="D3993" t="str">
            <v>15003</v>
          </cell>
          <cell r="K3993" t="str">
            <v>LAKE</v>
          </cell>
          <cell r="L3993" t="str">
            <v>3F</v>
          </cell>
        </row>
        <row r="3994">
          <cell r="D3994" t="str">
            <v>1463E</v>
          </cell>
          <cell r="K3994" t="str">
            <v>LAKE</v>
          </cell>
          <cell r="L3994" t="str">
            <v>3F</v>
          </cell>
        </row>
        <row r="3995">
          <cell r="D3995" t="str">
            <v>8043</v>
          </cell>
          <cell r="K3995" t="str">
            <v>COASTAL</v>
          </cell>
          <cell r="L3995" t="str">
            <v>3M</v>
          </cell>
        </row>
        <row r="3996">
          <cell r="D3996" t="str">
            <v>1520</v>
          </cell>
          <cell r="K3996" t="str">
            <v>STREAM</v>
          </cell>
          <cell r="L3996" t="str">
            <v>3F</v>
          </cell>
        </row>
        <row r="3997">
          <cell r="D3997" t="str">
            <v>1519C</v>
          </cell>
          <cell r="K3997" t="str">
            <v>LAKE</v>
          </cell>
          <cell r="L3997" t="str">
            <v>3F</v>
          </cell>
        </row>
        <row r="3998">
          <cell r="D3998" t="str">
            <v>1501Z</v>
          </cell>
          <cell r="K3998" t="str">
            <v>LAKE</v>
          </cell>
          <cell r="L3998" t="str">
            <v>3F</v>
          </cell>
        </row>
        <row r="3999">
          <cell r="D3999" t="str">
            <v>15041</v>
          </cell>
          <cell r="K3999" t="str">
            <v>LAKE</v>
          </cell>
          <cell r="L3999" t="str">
            <v>3F</v>
          </cell>
        </row>
        <row r="4000">
          <cell r="D4000" t="str">
            <v>1488Y</v>
          </cell>
          <cell r="K4000" t="str">
            <v>LAKE</v>
          </cell>
          <cell r="L4000" t="str">
            <v>3F</v>
          </cell>
        </row>
        <row r="4001">
          <cell r="D4001" t="str">
            <v>14882</v>
          </cell>
          <cell r="K4001" t="str">
            <v>LAKE</v>
          </cell>
          <cell r="L4001" t="str">
            <v>3F</v>
          </cell>
        </row>
        <row r="4002">
          <cell r="D4002" t="str">
            <v>1501</v>
          </cell>
          <cell r="K4002" t="str">
            <v>LAKE</v>
          </cell>
          <cell r="L4002" t="str">
            <v>3F</v>
          </cell>
        </row>
        <row r="4003">
          <cell r="D4003" t="str">
            <v>1523A</v>
          </cell>
          <cell r="K4003" t="str">
            <v>LAKE</v>
          </cell>
          <cell r="L4003" t="str">
            <v>3F</v>
          </cell>
        </row>
        <row r="4004">
          <cell r="D4004" t="str">
            <v>1488U</v>
          </cell>
          <cell r="K4004" t="str">
            <v>LAKE</v>
          </cell>
          <cell r="L4004" t="str">
            <v>3F</v>
          </cell>
        </row>
        <row r="4005">
          <cell r="D4005" t="str">
            <v>1337A</v>
          </cell>
          <cell r="K4005" t="str">
            <v>STREAM</v>
          </cell>
          <cell r="L4005" t="str">
            <v>3F</v>
          </cell>
        </row>
        <row r="4006">
          <cell r="D4006" t="str">
            <v>807A</v>
          </cell>
          <cell r="K4006" t="str">
            <v>LAKE</v>
          </cell>
          <cell r="L4006" t="str">
            <v>3F</v>
          </cell>
        </row>
        <row r="4007">
          <cell r="D4007" t="str">
            <v>1574</v>
          </cell>
          <cell r="K4007" t="str">
            <v>STREAM</v>
          </cell>
          <cell r="L4007" t="str">
            <v>3F</v>
          </cell>
        </row>
        <row r="4008">
          <cell r="D4008" t="str">
            <v>1540</v>
          </cell>
          <cell r="K4008" t="str">
            <v>STREAM</v>
          </cell>
          <cell r="L4008" t="str">
            <v>3F</v>
          </cell>
        </row>
        <row r="4009">
          <cell r="D4009" t="str">
            <v>14881</v>
          </cell>
          <cell r="K4009" t="str">
            <v>LAKE</v>
          </cell>
          <cell r="L4009" t="str">
            <v>3F</v>
          </cell>
        </row>
        <row r="4010">
          <cell r="D4010" t="str">
            <v>1523G</v>
          </cell>
          <cell r="K4010" t="str">
            <v>LAKE</v>
          </cell>
          <cell r="L4010" t="str">
            <v>3F</v>
          </cell>
        </row>
        <row r="4011">
          <cell r="D4011" t="str">
            <v>1521Q</v>
          </cell>
          <cell r="K4011" t="str">
            <v>LAKE</v>
          </cell>
          <cell r="L4011" t="str">
            <v>3F</v>
          </cell>
        </row>
        <row r="4012">
          <cell r="D4012" t="str">
            <v>1516A</v>
          </cell>
          <cell r="K4012" t="str">
            <v>LAKE</v>
          </cell>
          <cell r="L4012" t="str">
            <v>3F</v>
          </cell>
        </row>
        <row r="4013">
          <cell r="D4013" t="str">
            <v>1488F</v>
          </cell>
          <cell r="K4013" t="str">
            <v>LAKE</v>
          </cell>
          <cell r="L4013" t="str">
            <v>3F</v>
          </cell>
        </row>
        <row r="4014">
          <cell r="D4014" t="str">
            <v>1523D</v>
          </cell>
          <cell r="K4014" t="str">
            <v>LAKE</v>
          </cell>
          <cell r="L4014" t="str">
            <v>3F</v>
          </cell>
        </row>
        <row r="4015">
          <cell r="D4015" t="str">
            <v>1553B</v>
          </cell>
          <cell r="K4015" t="str">
            <v>STREAM</v>
          </cell>
          <cell r="L4015" t="str">
            <v>3F</v>
          </cell>
        </row>
        <row r="4016">
          <cell r="D4016" t="str">
            <v>1860G</v>
          </cell>
          <cell r="K4016" t="str">
            <v>LAKE</v>
          </cell>
          <cell r="L4016" t="str">
            <v>3F</v>
          </cell>
        </row>
        <row r="4017">
          <cell r="D4017" t="str">
            <v>1440B</v>
          </cell>
          <cell r="K4017" t="str">
            <v>LAKE</v>
          </cell>
          <cell r="L4017" t="str">
            <v>3F</v>
          </cell>
        </row>
        <row r="4018">
          <cell r="D4018" t="str">
            <v>971C</v>
          </cell>
          <cell r="K4018" t="str">
            <v>LAKE</v>
          </cell>
          <cell r="L4018" t="str">
            <v>3F</v>
          </cell>
        </row>
        <row r="4019">
          <cell r="D4019" t="str">
            <v>1340V</v>
          </cell>
          <cell r="K4019" t="str">
            <v>LAKE</v>
          </cell>
          <cell r="L4019" t="str">
            <v>3F</v>
          </cell>
        </row>
        <row r="4020">
          <cell r="D4020" t="str">
            <v>2993C</v>
          </cell>
          <cell r="K4020" t="str">
            <v>LAKE</v>
          </cell>
          <cell r="L4020" t="str">
            <v>3F</v>
          </cell>
        </row>
        <row r="4021">
          <cell r="D4021" t="str">
            <v>795A</v>
          </cell>
          <cell r="K4021" t="str">
            <v>LAKE</v>
          </cell>
          <cell r="L4021" t="str">
            <v>3F</v>
          </cell>
        </row>
        <row r="4022">
          <cell r="D4022" t="str">
            <v>1548</v>
          </cell>
          <cell r="K4022" t="str">
            <v>LAKE</v>
          </cell>
          <cell r="L4022" t="str">
            <v>3F</v>
          </cell>
        </row>
        <row r="4023">
          <cell r="D4023" t="str">
            <v>1516H</v>
          </cell>
          <cell r="K4023" t="str">
            <v>LAKE</v>
          </cell>
          <cell r="L4023" t="str">
            <v>3F</v>
          </cell>
        </row>
        <row r="4024">
          <cell r="D4024" t="str">
            <v>1549A</v>
          </cell>
          <cell r="K4024" t="str">
            <v>STREAM</v>
          </cell>
          <cell r="L4024" t="str">
            <v>3F</v>
          </cell>
        </row>
        <row r="4025">
          <cell r="D4025" t="str">
            <v>1543</v>
          </cell>
          <cell r="K4025" t="str">
            <v>LAKE</v>
          </cell>
          <cell r="L4025" t="str">
            <v>3F</v>
          </cell>
        </row>
        <row r="4026">
          <cell r="D4026" t="str">
            <v>1521F</v>
          </cell>
          <cell r="K4026" t="str">
            <v>LAKE</v>
          </cell>
          <cell r="L4026" t="str">
            <v>3F</v>
          </cell>
        </row>
        <row r="4027">
          <cell r="D4027" t="str">
            <v>1516F</v>
          </cell>
          <cell r="K4027" t="str">
            <v>LAKE</v>
          </cell>
          <cell r="L4027" t="str">
            <v>3F</v>
          </cell>
        </row>
        <row r="4028">
          <cell r="D4028" t="str">
            <v>1488P</v>
          </cell>
          <cell r="K4028" t="str">
            <v>LAKE</v>
          </cell>
          <cell r="L4028" t="str">
            <v>3F</v>
          </cell>
        </row>
        <row r="4029">
          <cell r="D4029" t="str">
            <v>1549C</v>
          </cell>
          <cell r="K4029" t="str">
            <v>LAKE</v>
          </cell>
          <cell r="L4029" t="str">
            <v>3F</v>
          </cell>
        </row>
        <row r="4030">
          <cell r="D4030" t="str">
            <v>1337B</v>
          </cell>
          <cell r="K4030" t="str">
            <v>ESTUARY</v>
          </cell>
          <cell r="L4030" t="str">
            <v>3M</v>
          </cell>
        </row>
        <row r="4031">
          <cell r="D4031" t="str">
            <v>1609A</v>
          </cell>
          <cell r="K4031" t="str">
            <v>ESTUARY</v>
          </cell>
          <cell r="L4031" t="str">
            <v>3M</v>
          </cell>
        </row>
        <row r="4032">
          <cell r="D4032" t="str">
            <v>1584A2</v>
          </cell>
          <cell r="K4032" t="str">
            <v>ESTUARY</v>
          </cell>
          <cell r="L4032" t="str">
            <v>3M</v>
          </cell>
        </row>
        <row r="4033">
          <cell r="D4033" t="str">
            <v>1553A</v>
          </cell>
          <cell r="K4033" t="str">
            <v>LAKE</v>
          </cell>
          <cell r="L4033" t="str">
            <v>3F</v>
          </cell>
        </row>
        <row r="4034">
          <cell r="D4034" t="str">
            <v>1568</v>
          </cell>
          <cell r="K4034" t="str">
            <v>STREAM</v>
          </cell>
          <cell r="L4034" t="str">
            <v>3F</v>
          </cell>
        </row>
        <row r="4035">
          <cell r="D4035" t="str">
            <v>1555Z</v>
          </cell>
          <cell r="K4035" t="str">
            <v>SPRING</v>
          </cell>
          <cell r="L4035" t="str">
            <v>3M</v>
          </cell>
        </row>
        <row r="4036">
          <cell r="D4036" t="str">
            <v>1501X</v>
          </cell>
          <cell r="K4036" t="str">
            <v>LAKE</v>
          </cell>
          <cell r="L4036" t="str">
            <v>3F</v>
          </cell>
        </row>
        <row r="4037">
          <cell r="D4037" t="str">
            <v>1564</v>
          </cell>
          <cell r="K4037" t="str">
            <v>STREAM</v>
          </cell>
          <cell r="L4037" t="str">
            <v>3F</v>
          </cell>
        </row>
        <row r="4038">
          <cell r="D4038" t="str">
            <v>1565</v>
          </cell>
          <cell r="K4038" t="str">
            <v>STREAM</v>
          </cell>
          <cell r="L4038" t="str">
            <v>3F</v>
          </cell>
        </row>
        <row r="4039">
          <cell r="D4039" t="str">
            <v>1539X</v>
          </cell>
          <cell r="K4039" t="str">
            <v>LAKE</v>
          </cell>
          <cell r="L4039" t="str">
            <v>3F</v>
          </cell>
        </row>
        <row r="4040">
          <cell r="D4040" t="str">
            <v>1539D</v>
          </cell>
          <cell r="K4040" t="str">
            <v>LAKE</v>
          </cell>
          <cell r="L4040" t="str">
            <v>3F</v>
          </cell>
        </row>
        <row r="4041">
          <cell r="D4041" t="str">
            <v>1532A</v>
          </cell>
          <cell r="K4041" t="str">
            <v>LAKE</v>
          </cell>
          <cell r="L4041" t="str">
            <v>3F</v>
          </cell>
        </row>
        <row r="4042">
          <cell r="D4042" t="str">
            <v>1539Y</v>
          </cell>
          <cell r="K4042" t="str">
            <v>LAKE</v>
          </cell>
          <cell r="L4042" t="str">
            <v>3F</v>
          </cell>
        </row>
        <row r="4043">
          <cell r="D4043" t="str">
            <v>1521E</v>
          </cell>
          <cell r="K4043" t="str">
            <v>LAKE</v>
          </cell>
          <cell r="L4043" t="str">
            <v>3F</v>
          </cell>
        </row>
        <row r="4044">
          <cell r="D4044" t="str">
            <v>2213EA</v>
          </cell>
          <cell r="K4044" t="str">
            <v>ESTUARY</v>
          </cell>
          <cell r="L4044" t="str">
            <v>3M</v>
          </cell>
        </row>
        <row r="4045">
          <cell r="D4045" t="str">
            <v>3226A</v>
          </cell>
          <cell r="K4045" t="str">
            <v>ESTUARY</v>
          </cell>
          <cell r="L4045" t="str">
            <v>2</v>
          </cell>
        </row>
        <row r="4046">
          <cell r="D4046" t="str">
            <v>3628</v>
          </cell>
          <cell r="K4046" t="str">
            <v>STREAM</v>
          </cell>
          <cell r="L4046" t="str">
            <v>3F</v>
          </cell>
        </row>
        <row r="4047">
          <cell r="D4047" t="str">
            <v>1332</v>
          </cell>
          <cell r="K4047" t="str">
            <v>ESTUARY</v>
          </cell>
          <cell r="L4047" t="str">
            <v>2</v>
          </cell>
        </row>
        <row r="4048">
          <cell r="D4048" t="str">
            <v>3174D</v>
          </cell>
          <cell r="K4048" t="str">
            <v>LAKE</v>
          </cell>
          <cell r="L4048" t="str">
            <v>3F</v>
          </cell>
        </row>
        <row r="4049">
          <cell r="D4049" t="str">
            <v>3183B1</v>
          </cell>
          <cell r="K4049" t="str">
            <v>STREAM</v>
          </cell>
          <cell r="L4049" t="str">
            <v>3F</v>
          </cell>
        </row>
        <row r="4050">
          <cell r="D4050" t="str">
            <v>3159</v>
          </cell>
          <cell r="K4050" t="str">
            <v>STREAM</v>
          </cell>
          <cell r="L4050" t="str">
            <v>3F</v>
          </cell>
        </row>
        <row r="4051">
          <cell r="D4051" t="str">
            <v>29977</v>
          </cell>
          <cell r="K4051" t="str">
            <v>LAKE</v>
          </cell>
          <cell r="L4051" t="str">
            <v>3F</v>
          </cell>
        </row>
        <row r="4052">
          <cell r="D4052" t="str">
            <v>3003</v>
          </cell>
          <cell r="K4052" t="str">
            <v>LAKE</v>
          </cell>
          <cell r="L4052" t="str">
            <v>3F</v>
          </cell>
        </row>
        <row r="4053">
          <cell r="D4053" t="str">
            <v>1848A</v>
          </cell>
          <cell r="K4053" t="str">
            <v>ESTUARY</v>
          </cell>
          <cell r="L4053" t="str">
            <v>3M</v>
          </cell>
        </row>
        <row r="4054">
          <cell r="D4054" t="str">
            <v>3183E1</v>
          </cell>
          <cell r="K4054" t="str">
            <v>STREAM</v>
          </cell>
          <cell r="L4054" t="str">
            <v>3F</v>
          </cell>
        </row>
        <row r="4055">
          <cell r="D4055" t="str">
            <v>ST3139</v>
          </cell>
          <cell r="K4055" t="str">
            <v>NA</v>
          </cell>
          <cell r="L4055" t="str">
            <v>NA</v>
          </cell>
        </row>
        <row r="4056">
          <cell r="D4056" t="str">
            <v>3140</v>
          </cell>
          <cell r="K4056" t="str">
            <v>LAKE</v>
          </cell>
          <cell r="L4056" t="str">
            <v>1</v>
          </cell>
        </row>
        <row r="4057">
          <cell r="D4057" t="str">
            <v>2893V1</v>
          </cell>
          <cell r="K4057" t="str">
            <v>STREAM</v>
          </cell>
          <cell r="L4057" t="str">
            <v>1</v>
          </cell>
        </row>
        <row r="4058">
          <cell r="D4058" t="str">
            <v>3141</v>
          </cell>
          <cell r="K4058" t="str">
            <v>STREAM</v>
          </cell>
          <cell r="L4058" t="str">
            <v>1</v>
          </cell>
        </row>
        <row r="4059">
          <cell r="D4059" t="str">
            <v>3148</v>
          </cell>
          <cell r="K4059" t="str">
            <v>STREAM</v>
          </cell>
          <cell r="L4059" t="str">
            <v>3F</v>
          </cell>
        </row>
        <row r="4060">
          <cell r="D4060" t="str">
            <v>3187B</v>
          </cell>
          <cell r="K4060" t="str">
            <v>STREAM</v>
          </cell>
          <cell r="L4060" t="str">
            <v>3F</v>
          </cell>
        </row>
        <row r="4061">
          <cell r="D4061" t="str">
            <v>1761C</v>
          </cell>
          <cell r="K4061" t="str">
            <v>STREAM</v>
          </cell>
          <cell r="L4061" t="str">
            <v>3F</v>
          </cell>
        </row>
        <row r="4062">
          <cell r="D4062" t="str">
            <v>3162</v>
          </cell>
          <cell r="K4062" t="str">
            <v>STREAM</v>
          </cell>
          <cell r="L4062" t="str">
            <v>3F</v>
          </cell>
        </row>
        <row r="4063">
          <cell r="D4063" t="str">
            <v>1813</v>
          </cell>
          <cell r="K4063" t="str">
            <v>STREAM</v>
          </cell>
          <cell r="L4063" t="str">
            <v>3F</v>
          </cell>
        </row>
        <row r="4064">
          <cell r="D4064" t="str">
            <v>1813M</v>
          </cell>
          <cell r="K4064" t="str">
            <v>LAKE</v>
          </cell>
          <cell r="L4064" t="str">
            <v>3F</v>
          </cell>
        </row>
        <row r="4065">
          <cell r="D4065" t="str">
            <v>3192B</v>
          </cell>
          <cell r="K4065" t="str">
            <v>STREAM</v>
          </cell>
          <cell r="L4065" t="str">
            <v>3F</v>
          </cell>
        </row>
        <row r="4066">
          <cell r="D4066" t="str">
            <v>3164</v>
          </cell>
          <cell r="K4066" t="str">
            <v>STREAM</v>
          </cell>
          <cell r="L4066" t="str">
            <v>3F</v>
          </cell>
        </row>
        <row r="4067">
          <cell r="D4067" t="str">
            <v>1761J</v>
          </cell>
          <cell r="K4067" t="str">
            <v>STREAM</v>
          </cell>
          <cell r="L4067" t="str">
            <v>3F</v>
          </cell>
        </row>
        <row r="4068">
          <cell r="D4068" t="str">
            <v>1549D</v>
          </cell>
          <cell r="K4068" t="str">
            <v>LAKE</v>
          </cell>
          <cell r="L4068" t="str">
            <v>3F</v>
          </cell>
        </row>
        <row r="4069">
          <cell r="D4069" t="str">
            <v>1506A</v>
          </cell>
          <cell r="K4069" t="str">
            <v>LAKE</v>
          </cell>
          <cell r="L4069" t="str">
            <v>3F</v>
          </cell>
        </row>
        <row r="4070">
          <cell r="D4070" t="str">
            <v>1543B</v>
          </cell>
          <cell r="K4070" t="str">
            <v>LAKE</v>
          </cell>
          <cell r="L4070" t="str">
            <v>3F</v>
          </cell>
        </row>
        <row r="4071">
          <cell r="D4071" t="str">
            <v>3237E</v>
          </cell>
          <cell r="K4071" t="str">
            <v>STREAM</v>
          </cell>
          <cell r="L4071" t="str">
            <v>3F</v>
          </cell>
        </row>
        <row r="4072">
          <cell r="D4072" t="str">
            <v>1463M</v>
          </cell>
          <cell r="K4072" t="str">
            <v>LAKE</v>
          </cell>
          <cell r="L4072" t="str">
            <v>3F</v>
          </cell>
        </row>
        <row r="4073">
          <cell r="D4073" t="str">
            <v>28933</v>
          </cell>
          <cell r="K4073" t="str">
            <v>SPRING</v>
          </cell>
          <cell r="L4073" t="str">
            <v>3F</v>
          </cell>
        </row>
        <row r="4074">
          <cell r="D4074" t="str">
            <v>2839K</v>
          </cell>
          <cell r="K4074" t="str">
            <v>LAKE</v>
          </cell>
          <cell r="L4074" t="str">
            <v>3F</v>
          </cell>
        </row>
        <row r="4075">
          <cell r="D4075" t="str">
            <v>1472A2</v>
          </cell>
          <cell r="K4075" t="str">
            <v>STREAM</v>
          </cell>
          <cell r="L4075" t="str">
            <v>3F</v>
          </cell>
        </row>
        <row r="4076">
          <cell r="D4076" t="str">
            <v>1488W1</v>
          </cell>
          <cell r="K4076" t="str">
            <v>LAKE</v>
          </cell>
          <cell r="L4076" t="str">
            <v>3F</v>
          </cell>
        </row>
        <row r="4077">
          <cell r="D4077" t="str">
            <v>1623L</v>
          </cell>
          <cell r="K4077" t="str">
            <v>LAKE</v>
          </cell>
          <cell r="L4077" t="str">
            <v>3F</v>
          </cell>
        </row>
        <row r="4078">
          <cell r="D4078" t="str">
            <v>1521C</v>
          </cell>
          <cell r="K4078" t="str">
            <v>STREAM</v>
          </cell>
          <cell r="L4078" t="str">
            <v>3F</v>
          </cell>
        </row>
        <row r="4079">
          <cell r="D4079" t="str">
            <v>1521B</v>
          </cell>
          <cell r="K4079" t="str">
            <v>LAKE</v>
          </cell>
          <cell r="L4079" t="str">
            <v>3F</v>
          </cell>
        </row>
        <row r="4080">
          <cell r="D4080" t="str">
            <v>1623M1</v>
          </cell>
          <cell r="K4080" t="str">
            <v>LAKE</v>
          </cell>
          <cell r="L4080" t="str">
            <v>3F</v>
          </cell>
        </row>
        <row r="4081">
          <cell r="D4081" t="str">
            <v>1603B</v>
          </cell>
          <cell r="K4081" t="str">
            <v>STREAM</v>
          </cell>
          <cell r="L4081" t="str">
            <v>3F</v>
          </cell>
        </row>
        <row r="4082">
          <cell r="D4082" t="str">
            <v>1521A</v>
          </cell>
          <cell r="K4082" t="str">
            <v>LAKE</v>
          </cell>
          <cell r="L4082" t="str">
            <v>3F</v>
          </cell>
        </row>
        <row r="4083">
          <cell r="D4083" t="str">
            <v>1592B</v>
          </cell>
          <cell r="K4083" t="str">
            <v>STREAM</v>
          </cell>
          <cell r="L4083" t="str">
            <v>3F</v>
          </cell>
        </row>
        <row r="4084">
          <cell r="D4084" t="str">
            <v>1573</v>
          </cell>
          <cell r="K4084" t="str">
            <v>STREAM</v>
          </cell>
          <cell r="L4084" t="str">
            <v>3F</v>
          </cell>
        </row>
        <row r="4085">
          <cell r="D4085" t="str">
            <v>1382H</v>
          </cell>
          <cell r="K4085" t="str">
            <v>ESTUARY</v>
          </cell>
          <cell r="L4085" t="str">
            <v>3M</v>
          </cell>
        </row>
        <row r="4086">
          <cell r="D4086" t="str">
            <v>1603C</v>
          </cell>
          <cell r="K4086" t="str">
            <v>LAKE</v>
          </cell>
          <cell r="L4086" t="str">
            <v>3F</v>
          </cell>
        </row>
        <row r="4087">
          <cell r="D4087" t="str">
            <v>1549B</v>
          </cell>
          <cell r="K4087" t="str">
            <v>LAKE</v>
          </cell>
          <cell r="L4087" t="str">
            <v>3F</v>
          </cell>
        </row>
        <row r="4088">
          <cell r="D4088" t="str">
            <v>1549B1</v>
          </cell>
          <cell r="K4088" t="str">
            <v>LAKE</v>
          </cell>
          <cell r="L4088" t="str">
            <v>3F</v>
          </cell>
        </row>
        <row r="4089">
          <cell r="D4089" t="str">
            <v>8031</v>
          </cell>
          <cell r="K4089" t="str">
            <v>COASTAL</v>
          </cell>
          <cell r="L4089" t="str">
            <v>3M</v>
          </cell>
        </row>
        <row r="4090">
          <cell r="D4090" t="str">
            <v>1152</v>
          </cell>
          <cell r="K4090" t="str">
            <v>STREAM</v>
          </cell>
          <cell r="L4090" t="str">
            <v>3F</v>
          </cell>
        </row>
        <row r="4091">
          <cell r="D4091" t="str">
            <v>1623S</v>
          </cell>
          <cell r="K4091" t="str">
            <v>STREAM</v>
          </cell>
          <cell r="L4091" t="str">
            <v>3F</v>
          </cell>
        </row>
        <row r="4092">
          <cell r="D4092" t="str">
            <v>2963F2</v>
          </cell>
          <cell r="K4092" t="str">
            <v>ESTUARY</v>
          </cell>
          <cell r="L4092" t="str">
            <v>3M</v>
          </cell>
        </row>
        <row r="4093">
          <cell r="D4093" t="str">
            <v>1547B</v>
          </cell>
          <cell r="K4093" t="str">
            <v>LAKE</v>
          </cell>
          <cell r="L4093" t="str">
            <v>3F</v>
          </cell>
        </row>
        <row r="4094">
          <cell r="D4094" t="str">
            <v>1590E</v>
          </cell>
          <cell r="K4094" t="str">
            <v>LAKE</v>
          </cell>
          <cell r="L4094" t="str">
            <v>3F</v>
          </cell>
        </row>
        <row r="4095">
          <cell r="D4095" t="str">
            <v>1758B</v>
          </cell>
          <cell r="K4095" t="str">
            <v>LAKE</v>
          </cell>
          <cell r="L4095" t="str">
            <v>3F</v>
          </cell>
        </row>
        <row r="4096">
          <cell r="D4096" t="str">
            <v>1776A</v>
          </cell>
          <cell r="K4096" t="str">
            <v>LAKE</v>
          </cell>
          <cell r="L4096" t="str">
            <v>3F</v>
          </cell>
        </row>
        <row r="4097">
          <cell r="D4097" t="str">
            <v>1806</v>
          </cell>
          <cell r="K4097" t="str">
            <v>STREAM</v>
          </cell>
          <cell r="L4097" t="str">
            <v>3F</v>
          </cell>
        </row>
        <row r="4098">
          <cell r="D4098" t="str">
            <v>1807D</v>
          </cell>
          <cell r="K4098" t="str">
            <v>STREAM</v>
          </cell>
          <cell r="L4098" t="str">
            <v>1</v>
          </cell>
        </row>
        <row r="4099">
          <cell r="D4099" t="str">
            <v>1758J</v>
          </cell>
          <cell r="K4099" t="str">
            <v>LAKE</v>
          </cell>
          <cell r="L4099" t="str">
            <v>3F</v>
          </cell>
        </row>
        <row r="4100">
          <cell r="D4100" t="str">
            <v>2997C</v>
          </cell>
          <cell r="K4100" t="str">
            <v>LAKE</v>
          </cell>
          <cell r="L4100" t="str">
            <v>3F</v>
          </cell>
        </row>
        <row r="4101">
          <cell r="D4101" t="str">
            <v>2964C</v>
          </cell>
          <cell r="K4101" t="str">
            <v>LAKE</v>
          </cell>
          <cell r="L4101" t="str">
            <v>3F</v>
          </cell>
        </row>
        <row r="4102">
          <cell r="D4102" t="str">
            <v>3015</v>
          </cell>
          <cell r="K4102" t="str">
            <v>STREAM</v>
          </cell>
          <cell r="L4102" t="str">
            <v>3F</v>
          </cell>
        </row>
        <row r="4103">
          <cell r="D4103" t="str">
            <v>2037</v>
          </cell>
          <cell r="K4103" t="str">
            <v>STREAM</v>
          </cell>
          <cell r="L4103" t="str">
            <v>3F</v>
          </cell>
        </row>
        <row r="4104">
          <cell r="D4104" t="str">
            <v>1558N</v>
          </cell>
          <cell r="K4104" t="str">
            <v>ESTUARY</v>
          </cell>
          <cell r="L4104" t="str">
            <v>2</v>
          </cell>
        </row>
        <row r="4105">
          <cell r="D4105" t="str">
            <v>1284</v>
          </cell>
          <cell r="K4105" t="str">
            <v>STREAM</v>
          </cell>
          <cell r="L4105" t="str">
            <v>3F</v>
          </cell>
        </row>
        <row r="4106">
          <cell r="D4106" t="str">
            <v>2004</v>
          </cell>
          <cell r="K4106" t="str">
            <v>STREAM</v>
          </cell>
          <cell r="L4106" t="str">
            <v>3F</v>
          </cell>
        </row>
        <row r="4107">
          <cell r="D4107" t="str">
            <v>1982B</v>
          </cell>
          <cell r="K4107" t="str">
            <v>STREAM</v>
          </cell>
          <cell r="L4107" t="str">
            <v>3F</v>
          </cell>
        </row>
        <row r="4108">
          <cell r="D4108" t="str">
            <v>3258D2</v>
          </cell>
          <cell r="K4108" t="str">
            <v>STREAM</v>
          </cell>
          <cell r="L4108" t="str">
            <v>3F</v>
          </cell>
        </row>
        <row r="4109">
          <cell r="D4109" t="str">
            <v>3256A</v>
          </cell>
          <cell r="K4109" t="str">
            <v>LAKE</v>
          </cell>
          <cell r="L4109" t="str">
            <v>3F</v>
          </cell>
        </row>
        <row r="4110">
          <cell r="D4110" t="str">
            <v>3256</v>
          </cell>
          <cell r="K4110" t="str">
            <v>STREAM</v>
          </cell>
          <cell r="L4110" t="str">
            <v>3F</v>
          </cell>
        </row>
        <row r="4111">
          <cell r="D4111" t="str">
            <v>3257</v>
          </cell>
          <cell r="K4111" t="str">
            <v>STREAM</v>
          </cell>
          <cell r="L4111" t="str">
            <v>3F</v>
          </cell>
        </row>
        <row r="4112">
          <cell r="D4112" t="str">
            <v>3245C4</v>
          </cell>
          <cell r="K4112" t="str">
            <v>LAKE</v>
          </cell>
          <cell r="L4112" t="str">
            <v>3F</v>
          </cell>
        </row>
        <row r="4113">
          <cell r="D4113" t="str">
            <v>3256C</v>
          </cell>
          <cell r="K4113" t="str">
            <v>STREAM</v>
          </cell>
          <cell r="L4113" t="str">
            <v>3F</v>
          </cell>
        </row>
        <row r="4114">
          <cell r="D4114" t="str">
            <v>1623E</v>
          </cell>
          <cell r="K4114" t="str">
            <v>STREAM</v>
          </cell>
          <cell r="L4114" t="str">
            <v>3F</v>
          </cell>
        </row>
        <row r="4115">
          <cell r="D4115" t="str">
            <v>1906A</v>
          </cell>
          <cell r="K4115" t="str">
            <v>STREAM</v>
          </cell>
          <cell r="L4115" t="str">
            <v>3F</v>
          </cell>
        </row>
        <row r="4116">
          <cell r="D4116" t="str">
            <v>1907</v>
          </cell>
          <cell r="K4116" t="str">
            <v>STREAM</v>
          </cell>
          <cell r="L4116" t="str">
            <v>3F</v>
          </cell>
        </row>
        <row r="4117">
          <cell r="D4117" t="str">
            <v>1908</v>
          </cell>
          <cell r="K4117" t="str">
            <v>STREAM</v>
          </cell>
          <cell r="L4117" t="str">
            <v>3F</v>
          </cell>
        </row>
        <row r="4118">
          <cell r="D4118" t="str">
            <v>1909</v>
          </cell>
          <cell r="K4118" t="str">
            <v>STREAM</v>
          </cell>
          <cell r="L4118" t="str">
            <v>1</v>
          </cell>
        </row>
        <row r="4119">
          <cell r="D4119" t="str">
            <v>1910</v>
          </cell>
          <cell r="K4119" t="str">
            <v>STREAM</v>
          </cell>
          <cell r="L4119" t="str">
            <v>1</v>
          </cell>
        </row>
        <row r="4120">
          <cell r="D4120" t="str">
            <v>1915</v>
          </cell>
          <cell r="K4120" t="str">
            <v>STREAM</v>
          </cell>
          <cell r="L4120" t="str">
            <v>3F</v>
          </cell>
        </row>
        <row r="4121">
          <cell r="D4121" t="str">
            <v>1898</v>
          </cell>
          <cell r="K4121" t="str">
            <v>LAKE</v>
          </cell>
          <cell r="L4121" t="str">
            <v>3F</v>
          </cell>
        </row>
        <row r="4122">
          <cell r="D4122" t="str">
            <v>1918</v>
          </cell>
          <cell r="K4122" t="str">
            <v>STREAM</v>
          </cell>
          <cell r="L4122" t="str">
            <v>3F</v>
          </cell>
        </row>
        <row r="4123">
          <cell r="D4123" t="str">
            <v>2069</v>
          </cell>
          <cell r="K4123" t="str">
            <v>ESTUARY</v>
          </cell>
          <cell r="L4123" t="str">
            <v>3M</v>
          </cell>
        </row>
        <row r="4124">
          <cell r="D4124" t="str">
            <v>2070</v>
          </cell>
          <cell r="K4124" t="str">
            <v>ESTUARY</v>
          </cell>
          <cell r="L4124" t="str">
            <v>3M</v>
          </cell>
        </row>
        <row r="4125">
          <cell r="D4125" t="str">
            <v>3519Y</v>
          </cell>
          <cell r="K4125" t="str">
            <v>SPRING</v>
          </cell>
          <cell r="L4125" t="str">
            <v>3F</v>
          </cell>
        </row>
        <row r="4126">
          <cell r="D4126" t="str">
            <v>1605C</v>
          </cell>
          <cell r="K4126" t="str">
            <v>LAKE</v>
          </cell>
          <cell r="L4126" t="str">
            <v>3F</v>
          </cell>
        </row>
        <row r="4127">
          <cell r="D4127" t="str">
            <v>1621E</v>
          </cell>
          <cell r="K4127" t="str">
            <v>STREAM</v>
          </cell>
          <cell r="L4127" t="str">
            <v>3F</v>
          </cell>
        </row>
        <row r="4128">
          <cell r="D4128" t="str">
            <v>1622</v>
          </cell>
          <cell r="K4128" t="str">
            <v>LAKE</v>
          </cell>
          <cell r="L4128" t="str">
            <v>3F</v>
          </cell>
        </row>
        <row r="4129">
          <cell r="D4129" t="str">
            <v>1573D1</v>
          </cell>
          <cell r="K4129" t="str">
            <v>STREAM</v>
          </cell>
          <cell r="L4129" t="str">
            <v>3F</v>
          </cell>
        </row>
        <row r="4130">
          <cell r="D4130" t="str">
            <v>1627</v>
          </cell>
          <cell r="K4130" t="str">
            <v>STREAM</v>
          </cell>
          <cell r="L4130" t="str">
            <v>3F</v>
          </cell>
        </row>
        <row r="4131">
          <cell r="D4131" t="str">
            <v>1621D</v>
          </cell>
          <cell r="K4131" t="str">
            <v>STREAM</v>
          </cell>
          <cell r="L4131" t="str">
            <v>3F</v>
          </cell>
        </row>
        <row r="4132">
          <cell r="D4132" t="str">
            <v>1634</v>
          </cell>
          <cell r="K4132" t="str">
            <v>STREAM</v>
          </cell>
          <cell r="L4132" t="str">
            <v>3F</v>
          </cell>
        </row>
        <row r="4133">
          <cell r="D4133" t="str">
            <v>3194A</v>
          </cell>
          <cell r="K4133" t="str">
            <v>STREAM</v>
          </cell>
          <cell r="L4133" t="str">
            <v>3F</v>
          </cell>
        </row>
        <row r="4134">
          <cell r="D4134" t="str">
            <v>1663</v>
          </cell>
          <cell r="K4134" t="str">
            <v>LAKE</v>
          </cell>
          <cell r="L4134" t="str">
            <v>3F</v>
          </cell>
        </row>
        <row r="4135">
          <cell r="D4135" t="str">
            <v>1661A</v>
          </cell>
          <cell r="K4135" t="str">
            <v>ESTUARY</v>
          </cell>
          <cell r="L4135" t="str">
            <v>2</v>
          </cell>
        </row>
        <row r="4136">
          <cell r="D4136" t="str">
            <v>1666</v>
          </cell>
          <cell r="K4136" t="str">
            <v>STREAM</v>
          </cell>
          <cell r="L4136" t="str">
            <v>3F</v>
          </cell>
        </row>
        <row r="4137">
          <cell r="D4137" t="str">
            <v>1647</v>
          </cell>
          <cell r="K4137" t="str">
            <v>LAKE</v>
          </cell>
          <cell r="L4137" t="str">
            <v>3F</v>
          </cell>
        </row>
        <row r="4138">
          <cell r="D4138" t="str">
            <v>1659</v>
          </cell>
          <cell r="K4138" t="str">
            <v>STREAM</v>
          </cell>
          <cell r="L4138" t="str">
            <v>3F</v>
          </cell>
        </row>
        <row r="4139">
          <cell r="D4139" t="str">
            <v>1660</v>
          </cell>
          <cell r="K4139" t="str">
            <v>STREAM</v>
          </cell>
          <cell r="L4139" t="str">
            <v>3F</v>
          </cell>
        </row>
        <row r="4140">
          <cell r="D4140" t="str">
            <v>1613C</v>
          </cell>
          <cell r="K4140" t="str">
            <v>LAKE</v>
          </cell>
          <cell r="L4140" t="str">
            <v>3F</v>
          </cell>
        </row>
        <row r="4141">
          <cell r="D4141" t="str">
            <v>1869B</v>
          </cell>
          <cell r="K4141" t="str">
            <v>STREAM</v>
          </cell>
          <cell r="L4141" t="str">
            <v>3F</v>
          </cell>
        </row>
        <row r="4142">
          <cell r="D4142" t="str">
            <v>1914</v>
          </cell>
          <cell r="K4142" t="str">
            <v>STREAM</v>
          </cell>
          <cell r="L4142" t="str">
            <v>1</v>
          </cell>
        </row>
        <row r="4143">
          <cell r="D4143" t="str">
            <v>1619C</v>
          </cell>
          <cell r="K4143" t="str">
            <v>LAKE</v>
          </cell>
          <cell r="L4143" t="str">
            <v>3F</v>
          </cell>
        </row>
        <row r="4144">
          <cell r="D4144" t="str">
            <v>1685G</v>
          </cell>
          <cell r="K4144" t="str">
            <v>STREAM</v>
          </cell>
          <cell r="L4144" t="str">
            <v>3F</v>
          </cell>
        </row>
        <row r="4145">
          <cell r="D4145" t="str">
            <v>1738</v>
          </cell>
          <cell r="K4145" t="str">
            <v>STREAM</v>
          </cell>
          <cell r="L4145" t="str">
            <v>3F</v>
          </cell>
        </row>
        <row r="4146">
          <cell r="D4146" t="str">
            <v>1739</v>
          </cell>
          <cell r="K4146" t="str">
            <v>STREAM</v>
          </cell>
          <cell r="L4146" t="str">
            <v>3F</v>
          </cell>
        </row>
        <row r="4147">
          <cell r="D4147" t="str">
            <v>1742B</v>
          </cell>
          <cell r="K4147" t="str">
            <v>STREAM</v>
          </cell>
          <cell r="L4147" t="str">
            <v>3F</v>
          </cell>
        </row>
        <row r="4148">
          <cell r="D4148" t="str">
            <v>1685B</v>
          </cell>
          <cell r="K4148" t="str">
            <v>STREAM</v>
          </cell>
          <cell r="L4148" t="str">
            <v>3F</v>
          </cell>
        </row>
        <row r="4149">
          <cell r="D4149" t="str">
            <v>1730F</v>
          </cell>
          <cell r="K4149" t="str">
            <v>STREAM</v>
          </cell>
          <cell r="L4149" t="str">
            <v>3F</v>
          </cell>
        </row>
        <row r="4150">
          <cell r="D4150" t="str">
            <v>1623H</v>
          </cell>
          <cell r="K4150" t="str">
            <v>STREAM</v>
          </cell>
          <cell r="L4150" t="str">
            <v>3F</v>
          </cell>
        </row>
        <row r="4151">
          <cell r="D4151" t="str">
            <v>1754</v>
          </cell>
          <cell r="K4151" t="str">
            <v>STREAM</v>
          </cell>
          <cell r="L4151" t="str">
            <v>3F</v>
          </cell>
        </row>
        <row r="4152">
          <cell r="D4152" t="str">
            <v>1755</v>
          </cell>
          <cell r="K4152" t="str">
            <v>STREAM</v>
          </cell>
          <cell r="L4152" t="str">
            <v>3F</v>
          </cell>
        </row>
        <row r="4153">
          <cell r="D4153" t="str">
            <v>3210A</v>
          </cell>
          <cell r="K4153" t="str">
            <v>ESTUARY</v>
          </cell>
          <cell r="L4153" t="str">
            <v>3M</v>
          </cell>
        </row>
        <row r="4154">
          <cell r="D4154" t="str">
            <v>3194</v>
          </cell>
          <cell r="K4154" t="str">
            <v>ESTUARY</v>
          </cell>
          <cell r="L4154" t="str">
            <v>3M</v>
          </cell>
        </row>
        <row r="4155">
          <cell r="D4155" t="str">
            <v>1668B</v>
          </cell>
          <cell r="K4155" t="str">
            <v>STREAM</v>
          </cell>
          <cell r="L4155" t="str">
            <v>3F</v>
          </cell>
        </row>
        <row r="4156">
          <cell r="D4156" t="str">
            <v>1668A</v>
          </cell>
          <cell r="K4156" t="str">
            <v>STREAM</v>
          </cell>
          <cell r="L4156" t="str">
            <v>3F</v>
          </cell>
        </row>
        <row r="4157">
          <cell r="D4157" t="str">
            <v>1761I</v>
          </cell>
          <cell r="K4157" t="str">
            <v>STREAM</v>
          </cell>
          <cell r="L4157" t="str">
            <v>3F</v>
          </cell>
        </row>
        <row r="4158">
          <cell r="D4158" t="str">
            <v>1762A</v>
          </cell>
          <cell r="K4158" t="str">
            <v>STREAM</v>
          </cell>
          <cell r="L4158" t="str">
            <v>3F</v>
          </cell>
        </row>
        <row r="4159">
          <cell r="D4159" t="str">
            <v>1763D</v>
          </cell>
          <cell r="K4159" t="str">
            <v>STREAM</v>
          </cell>
          <cell r="L4159" t="str">
            <v>3F</v>
          </cell>
        </row>
        <row r="4160">
          <cell r="D4160" t="str">
            <v>1730C</v>
          </cell>
          <cell r="K4160" t="str">
            <v>LAKE</v>
          </cell>
          <cell r="L4160" t="str">
            <v>3F</v>
          </cell>
        </row>
        <row r="4161">
          <cell r="D4161" t="str">
            <v>1764</v>
          </cell>
          <cell r="K4161" t="str">
            <v>STREAM</v>
          </cell>
          <cell r="L4161" t="str">
            <v>3F</v>
          </cell>
        </row>
        <row r="4162">
          <cell r="D4162" t="str">
            <v>1767A</v>
          </cell>
          <cell r="K4162" t="str">
            <v>STREAM</v>
          </cell>
          <cell r="L4162" t="str">
            <v>3F</v>
          </cell>
        </row>
        <row r="4163">
          <cell r="D4163" t="str">
            <v>1768</v>
          </cell>
          <cell r="K4163" t="str">
            <v>STREAM</v>
          </cell>
          <cell r="L4163" t="str">
            <v>3F</v>
          </cell>
        </row>
        <row r="4164">
          <cell r="D4164" t="str">
            <v>1821</v>
          </cell>
          <cell r="K4164" t="str">
            <v>STREAM</v>
          </cell>
          <cell r="L4164" t="str">
            <v>3F</v>
          </cell>
        </row>
        <row r="4165">
          <cell r="D4165" t="str">
            <v>1822</v>
          </cell>
          <cell r="K4165" t="str">
            <v>STREAM</v>
          </cell>
          <cell r="L4165" t="str">
            <v>3F</v>
          </cell>
        </row>
        <row r="4166">
          <cell r="D4166" t="str">
            <v>1823</v>
          </cell>
          <cell r="K4166" t="str">
            <v>STREAM</v>
          </cell>
          <cell r="L4166" t="str">
            <v>3F</v>
          </cell>
        </row>
        <row r="4167">
          <cell r="D4167" t="str">
            <v>1813D</v>
          </cell>
          <cell r="K4167" t="str">
            <v>LAKE</v>
          </cell>
          <cell r="L4167" t="str">
            <v>3F</v>
          </cell>
        </row>
        <row r="4168">
          <cell r="D4168" t="str">
            <v>1813F</v>
          </cell>
          <cell r="K4168" t="str">
            <v>LAKE</v>
          </cell>
          <cell r="L4168" t="str">
            <v>3F</v>
          </cell>
        </row>
        <row r="4169">
          <cell r="D4169" t="str">
            <v>1813B</v>
          </cell>
          <cell r="K4169" t="str">
            <v>LAKE</v>
          </cell>
          <cell r="L4169" t="str">
            <v>3F</v>
          </cell>
        </row>
        <row r="4170">
          <cell r="D4170" t="str">
            <v>1825B</v>
          </cell>
          <cell r="K4170" t="str">
            <v>STREAM</v>
          </cell>
          <cell r="L4170" t="str">
            <v>3F</v>
          </cell>
        </row>
        <row r="4171">
          <cell r="D4171" t="str">
            <v>1847</v>
          </cell>
          <cell r="K4171" t="str">
            <v>STREAM</v>
          </cell>
          <cell r="L4171" t="str">
            <v>1</v>
          </cell>
        </row>
        <row r="4172">
          <cell r="D4172" t="str">
            <v>3194D</v>
          </cell>
          <cell r="K4172" t="str">
            <v>STREAM</v>
          </cell>
          <cell r="L4172" t="str">
            <v>3F</v>
          </cell>
        </row>
        <row r="4173">
          <cell r="D4173" t="str">
            <v>1886</v>
          </cell>
          <cell r="K4173" t="str">
            <v>STREAM</v>
          </cell>
          <cell r="L4173" t="str">
            <v>3F</v>
          </cell>
        </row>
        <row r="4174">
          <cell r="D4174" t="str">
            <v>1887</v>
          </cell>
          <cell r="K4174" t="str">
            <v>STREAM</v>
          </cell>
          <cell r="L4174" t="str">
            <v>3F</v>
          </cell>
        </row>
        <row r="4175">
          <cell r="D4175" t="str">
            <v>1967</v>
          </cell>
          <cell r="K4175" t="str">
            <v>STREAM</v>
          </cell>
          <cell r="L4175" t="str">
            <v>3F</v>
          </cell>
        </row>
        <row r="4176">
          <cell r="D4176" t="str">
            <v>1877C</v>
          </cell>
          <cell r="K4176" t="str">
            <v>STREAM</v>
          </cell>
          <cell r="L4176" t="str">
            <v>1</v>
          </cell>
        </row>
        <row r="4177">
          <cell r="D4177" t="str">
            <v>1981D</v>
          </cell>
          <cell r="K4177" t="str">
            <v>STREAM</v>
          </cell>
          <cell r="L4177" t="str">
            <v>3F</v>
          </cell>
        </row>
        <row r="4178">
          <cell r="D4178" t="str">
            <v>3640</v>
          </cell>
          <cell r="K4178" t="str">
            <v>STREAM</v>
          </cell>
          <cell r="L4178" t="str">
            <v>3F</v>
          </cell>
        </row>
        <row r="4179">
          <cell r="D4179" t="str">
            <v>891</v>
          </cell>
          <cell r="K4179" t="str">
            <v>STREAM</v>
          </cell>
          <cell r="L4179" t="str">
            <v>3F</v>
          </cell>
        </row>
        <row r="4180">
          <cell r="D4180" t="str">
            <v>338</v>
          </cell>
          <cell r="K4180" t="str">
            <v>STREAM</v>
          </cell>
          <cell r="L4180" t="str">
            <v>3F</v>
          </cell>
        </row>
        <row r="4181">
          <cell r="D4181" t="str">
            <v>1118</v>
          </cell>
          <cell r="K4181" t="str">
            <v>STREAM</v>
          </cell>
          <cell r="L4181" t="str">
            <v>3F</v>
          </cell>
        </row>
        <row r="4182">
          <cell r="D4182" t="str">
            <v>339</v>
          </cell>
          <cell r="K4182" t="str">
            <v>STREAM</v>
          </cell>
          <cell r="L4182" t="str">
            <v>3F</v>
          </cell>
        </row>
        <row r="4183">
          <cell r="D4183" t="str">
            <v>340</v>
          </cell>
          <cell r="K4183" t="str">
            <v>STREAM</v>
          </cell>
          <cell r="L4183" t="str">
            <v>3F</v>
          </cell>
        </row>
        <row r="4184">
          <cell r="D4184" t="str">
            <v>526A</v>
          </cell>
          <cell r="K4184" t="str">
            <v>LAKE</v>
          </cell>
          <cell r="L4184" t="str">
            <v>3F</v>
          </cell>
        </row>
        <row r="4185">
          <cell r="D4185" t="str">
            <v>35A</v>
          </cell>
          <cell r="K4185" t="str">
            <v>STREAM</v>
          </cell>
          <cell r="L4185" t="str">
            <v>3F</v>
          </cell>
        </row>
        <row r="4186">
          <cell r="D4186" t="str">
            <v>907</v>
          </cell>
          <cell r="K4186" t="str">
            <v>STREAM</v>
          </cell>
          <cell r="L4186" t="str">
            <v>3F</v>
          </cell>
        </row>
        <row r="4187">
          <cell r="D4187" t="str">
            <v>1252</v>
          </cell>
          <cell r="K4187" t="str">
            <v>STREAM</v>
          </cell>
          <cell r="L4187" t="str">
            <v>3F</v>
          </cell>
        </row>
        <row r="4188">
          <cell r="D4188" t="str">
            <v>357</v>
          </cell>
          <cell r="K4188" t="str">
            <v>STREAM</v>
          </cell>
          <cell r="L4188" t="str">
            <v>3F</v>
          </cell>
        </row>
        <row r="4189">
          <cell r="D4189" t="str">
            <v>359</v>
          </cell>
          <cell r="K4189" t="str">
            <v>STREAM</v>
          </cell>
          <cell r="L4189" t="str">
            <v>3F</v>
          </cell>
        </row>
        <row r="4190">
          <cell r="D4190" t="str">
            <v>523</v>
          </cell>
          <cell r="K4190" t="str">
            <v>STREAM</v>
          </cell>
          <cell r="L4190" t="str">
            <v>3F</v>
          </cell>
        </row>
        <row r="4191">
          <cell r="D4191" t="str">
            <v>268</v>
          </cell>
          <cell r="K4191" t="str">
            <v>STREAM</v>
          </cell>
          <cell r="L4191" t="str">
            <v>3F</v>
          </cell>
        </row>
        <row r="4192">
          <cell r="D4192" t="str">
            <v>652</v>
          </cell>
          <cell r="K4192" t="str">
            <v>STREAM</v>
          </cell>
          <cell r="L4192" t="str">
            <v>3F</v>
          </cell>
        </row>
        <row r="4193">
          <cell r="D4193" t="str">
            <v>544</v>
          </cell>
          <cell r="K4193" t="str">
            <v>STREAM</v>
          </cell>
          <cell r="L4193" t="str">
            <v>3F</v>
          </cell>
        </row>
        <row r="4194">
          <cell r="D4194" t="str">
            <v>545</v>
          </cell>
          <cell r="K4194" t="str">
            <v>STREAM</v>
          </cell>
          <cell r="L4194" t="str">
            <v>3F</v>
          </cell>
        </row>
        <row r="4195">
          <cell r="D4195" t="str">
            <v>549</v>
          </cell>
          <cell r="K4195" t="str">
            <v>STREAM</v>
          </cell>
          <cell r="L4195" t="str">
            <v>3F</v>
          </cell>
        </row>
        <row r="4196">
          <cell r="D4196" t="str">
            <v>550</v>
          </cell>
          <cell r="K4196" t="str">
            <v>STREAM</v>
          </cell>
          <cell r="L4196" t="str">
            <v>3F</v>
          </cell>
        </row>
        <row r="4197">
          <cell r="D4197" t="str">
            <v>553</v>
          </cell>
          <cell r="K4197" t="str">
            <v>STREAM</v>
          </cell>
          <cell r="L4197" t="str">
            <v>1</v>
          </cell>
        </row>
        <row r="4198">
          <cell r="D4198" t="str">
            <v>565</v>
          </cell>
          <cell r="K4198" t="str">
            <v>STREAM</v>
          </cell>
          <cell r="L4198" t="str">
            <v>3F</v>
          </cell>
        </row>
        <row r="4199">
          <cell r="D4199" t="str">
            <v>638</v>
          </cell>
          <cell r="K4199" t="str">
            <v>STREAM</v>
          </cell>
          <cell r="L4199" t="str">
            <v>3F</v>
          </cell>
        </row>
        <row r="4200">
          <cell r="D4200" t="str">
            <v>1095</v>
          </cell>
          <cell r="K4200" t="str">
            <v>STREAM</v>
          </cell>
          <cell r="L4200" t="str">
            <v>3F</v>
          </cell>
        </row>
        <row r="4201">
          <cell r="D4201" t="str">
            <v>1130</v>
          </cell>
          <cell r="K4201" t="str">
            <v>STREAM</v>
          </cell>
          <cell r="L4201" t="str">
            <v>3F</v>
          </cell>
        </row>
        <row r="4202">
          <cell r="D4202" t="str">
            <v>572</v>
          </cell>
          <cell r="K4202" t="str">
            <v>STREAM</v>
          </cell>
          <cell r="L4202" t="str">
            <v>3F</v>
          </cell>
        </row>
        <row r="4203">
          <cell r="D4203" t="str">
            <v>594</v>
          </cell>
          <cell r="K4203" t="str">
            <v>STREAM</v>
          </cell>
          <cell r="L4203" t="str">
            <v>3F</v>
          </cell>
        </row>
        <row r="4204">
          <cell r="D4204" t="str">
            <v>596</v>
          </cell>
          <cell r="K4204" t="str">
            <v>STREAM</v>
          </cell>
          <cell r="L4204" t="str">
            <v>3F</v>
          </cell>
        </row>
        <row r="4205">
          <cell r="D4205" t="str">
            <v>3049</v>
          </cell>
          <cell r="K4205" t="str">
            <v>STREAM</v>
          </cell>
          <cell r="L4205" t="str">
            <v>3F</v>
          </cell>
        </row>
        <row r="4206">
          <cell r="D4206" t="str">
            <v>3050</v>
          </cell>
          <cell r="K4206" t="str">
            <v>STREAM</v>
          </cell>
          <cell r="L4206" t="str">
            <v>3F</v>
          </cell>
        </row>
        <row r="4207">
          <cell r="D4207" t="str">
            <v>3183F</v>
          </cell>
          <cell r="K4207" t="str">
            <v>STREAM</v>
          </cell>
          <cell r="L4207" t="str">
            <v>3F</v>
          </cell>
        </row>
        <row r="4208">
          <cell r="D4208" t="str">
            <v>1573D</v>
          </cell>
          <cell r="K4208" t="str">
            <v>STREAM</v>
          </cell>
          <cell r="L4208" t="str">
            <v>3F</v>
          </cell>
        </row>
        <row r="4209">
          <cell r="D4209" t="str">
            <v>3184</v>
          </cell>
          <cell r="K4209" t="str">
            <v>LAKE</v>
          </cell>
          <cell r="L4209" t="str">
            <v>3F</v>
          </cell>
        </row>
        <row r="4210">
          <cell r="D4210" t="str">
            <v>3154</v>
          </cell>
          <cell r="K4210" t="str">
            <v>STREAM</v>
          </cell>
          <cell r="L4210" t="str">
            <v>3F</v>
          </cell>
        </row>
        <row r="4211">
          <cell r="D4211" t="str">
            <v>1761B</v>
          </cell>
          <cell r="K4211" t="str">
            <v>STREAM</v>
          </cell>
          <cell r="L4211" t="str">
            <v>3F</v>
          </cell>
        </row>
        <row r="4212">
          <cell r="D4212" t="str">
            <v>3205D</v>
          </cell>
          <cell r="K4212" t="str">
            <v>STREAM</v>
          </cell>
          <cell r="L4212" t="str">
            <v>3F</v>
          </cell>
        </row>
        <row r="4213">
          <cell r="D4213" t="str">
            <v>1856B</v>
          </cell>
          <cell r="K4213" t="str">
            <v>LAKE</v>
          </cell>
          <cell r="L4213" t="str">
            <v>3F</v>
          </cell>
        </row>
        <row r="4214">
          <cell r="D4214" t="str">
            <v>1932A</v>
          </cell>
          <cell r="K4214" t="str">
            <v>LAKE</v>
          </cell>
          <cell r="L4214" t="str">
            <v>3F</v>
          </cell>
        </row>
        <row r="4215">
          <cell r="D4215" t="str">
            <v>2982B</v>
          </cell>
          <cell r="K4215" t="str">
            <v>LAKE</v>
          </cell>
          <cell r="L4215" t="str">
            <v>3F</v>
          </cell>
        </row>
        <row r="4216">
          <cell r="D4216" t="str">
            <v>2981B1</v>
          </cell>
          <cell r="K4216" t="str">
            <v>STREAM</v>
          </cell>
          <cell r="L4216" t="str">
            <v>3F</v>
          </cell>
        </row>
        <row r="4217">
          <cell r="D4217" t="str">
            <v>2962C</v>
          </cell>
          <cell r="K4217" t="str">
            <v>LAKE</v>
          </cell>
          <cell r="L4217" t="str">
            <v>3F</v>
          </cell>
        </row>
        <row r="4218">
          <cell r="D4218" t="str">
            <v>397</v>
          </cell>
          <cell r="K4218" t="str">
            <v>STREAM</v>
          </cell>
          <cell r="L4218" t="str">
            <v>3F</v>
          </cell>
        </row>
        <row r="4219">
          <cell r="D4219" t="str">
            <v>464</v>
          </cell>
          <cell r="K4219" t="str">
            <v>STREAM</v>
          </cell>
          <cell r="L4219" t="str">
            <v>3F</v>
          </cell>
        </row>
        <row r="4220">
          <cell r="D4220" t="str">
            <v>2144</v>
          </cell>
          <cell r="K4220" t="str">
            <v>STREAM</v>
          </cell>
          <cell r="L4220" t="str">
            <v>3F</v>
          </cell>
        </row>
        <row r="4221">
          <cell r="D4221" t="str">
            <v>465</v>
          </cell>
          <cell r="K4221" t="str">
            <v>STREAM</v>
          </cell>
          <cell r="L4221" t="str">
            <v>3F</v>
          </cell>
        </row>
        <row r="4222">
          <cell r="D4222" t="str">
            <v>1303</v>
          </cell>
          <cell r="K4222" t="str">
            <v>STREAM</v>
          </cell>
          <cell r="L4222" t="str">
            <v>1</v>
          </cell>
        </row>
        <row r="4223">
          <cell r="D4223" t="str">
            <v>533</v>
          </cell>
          <cell r="K4223" t="str">
            <v>STREAM</v>
          </cell>
          <cell r="L4223" t="str">
            <v>3F</v>
          </cell>
        </row>
        <row r="4224">
          <cell r="D4224" t="str">
            <v>535</v>
          </cell>
          <cell r="K4224" t="str">
            <v>STREAM</v>
          </cell>
          <cell r="L4224" t="str">
            <v>3F</v>
          </cell>
        </row>
        <row r="4225">
          <cell r="D4225" t="str">
            <v>540</v>
          </cell>
          <cell r="K4225" t="str">
            <v>STREAM</v>
          </cell>
          <cell r="L4225" t="str">
            <v>3F</v>
          </cell>
        </row>
        <row r="4226">
          <cell r="D4226" t="str">
            <v>474</v>
          </cell>
          <cell r="K4226" t="str">
            <v>STREAM</v>
          </cell>
          <cell r="L4226" t="str">
            <v>3F</v>
          </cell>
        </row>
        <row r="4227">
          <cell r="D4227" t="str">
            <v>3310C</v>
          </cell>
          <cell r="K4227" t="str">
            <v>STREAM</v>
          </cell>
          <cell r="L4227" t="str">
            <v>3F</v>
          </cell>
        </row>
        <row r="4228">
          <cell r="D4228" t="str">
            <v>2145</v>
          </cell>
          <cell r="K4228" t="str">
            <v>STREAM</v>
          </cell>
          <cell r="L4228" t="str">
            <v>3F</v>
          </cell>
        </row>
        <row r="4229">
          <cell r="D4229" t="str">
            <v>3312</v>
          </cell>
          <cell r="K4229" t="str">
            <v>STREAM</v>
          </cell>
          <cell r="L4229" t="str">
            <v>3F</v>
          </cell>
        </row>
        <row r="4230">
          <cell r="D4230" t="str">
            <v>3313</v>
          </cell>
          <cell r="K4230" t="str">
            <v>STREAM</v>
          </cell>
          <cell r="L4230" t="str">
            <v>3F</v>
          </cell>
        </row>
        <row r="4231">
          <cell r="D4231" t="str">
            <v>834</v>
          </cell>
          <cell r="K4231" t="str">
            <v>ESTUARY</v>
          </cell>
          <cell r="L4231" t="str">
            <v>2</v>
          </cell>
        </row>
        <row r="4232">
          <cell r="D4232" t="str">
            <v>1008</v>
          </cell>
          <cell r="K4232" t="str">
            <v>ESTUARY</v>
          </cell>
          <cell r="L4232" t="str">
            <v>3M</v>
          </cell>
        </row>
        <row r="4233">
          <cell r="D4233" t="str">
            <v>897</v>
          </cell>
          <cell r="K4233" t="str">
            <v>STREAM</v>
          </cell>
          <cell r="L4233" t="str">
            <v>3F</v>
          </cell>
        </row>
        <row r="4234">
          <cell r="D4234" t="str">
            <v>981</v>
          </cell>
          <cell r="K4234" t="str">
            <v>STREAM</v>
          </cell>
          <cell r="L4234" t="str">
            <v>3F</v>
          </cell>
        </row>
        <row r="4235">
          <cell r="D4235" t="str">
            <v>937</v>
          </cell>
          <cell r="K4235" t="str">
            <v>ESTUARY</v>
          </cell>
          <cell r="L4235" t="str">
            <v>2</v>
          </cell>
        </row>
        <row r="4236">
          <cell r="D4236" t="str">
            <v>944</v>
          </cell>
          <cell r="K4236" t="str">
            <v>ESTUARY</v>
          </cell>
          <cell r="L4236" t="str">
            <v>2</v>
          </cell>
        </row>
        <row r="4237">
          <cell r="D4237" t="str">
            <v>1099</v>
          </cell>
          <cell r="K4237" t="str">
            <v>ESTUARY</v>
          </cell>
          <cell r="L4237" t="str">
            <v>2</v>
          </cell>
        </row>
        <row r="4238">
          <cell r="D4238" t="str">
            <v>991</v>
          </cell>
          <cell r="K4238" t="str">
            <v>ESTUARY</v>
          </cell>
          <cell r="L4238" t="str">
            <v>3M</v>
          </cell>
        </row>
        <row r="4239">
          <cell r="D4239" t="str">
            <v>881</v>
          </cell>
          <cell r="K4239" t="str">
            <v>STREAM</v>
          </cell>
          <cell r="L4239" t="str">
            <v>3F</v>
          </cell>
        </row>
        <row r="4240">
          <cell r="D4240" t="str">
            <v>972</v>
          </cell>
          <cell r="K4240" t="str">
            <v>ESTUARY</v>
          </cell>
          <cell r="L4240" t="str">
            <v>3M</v>
          </cell>
        </row>
        <row r="4241">
          <cell r="D4241" t="str">
            <v>1248C</v>
          </cell>
          <cell r="K4241" t="str">
            <v>ESTUARY</v>
          </cell>
          <cell r="L4241" t="str">
            <v>3M</v>
          </cell>
        </row>
        <row r="4242">
          <cell r="D4242" t="str">
            <v>1297A</v>
          </cell>
          <cell r="K4242" t="str">
            <v>STREAM</v>
          </cell>
          <cell r="L4242" t="str">
            <v>3F</v>
          </cell>
        </row>
        <row r="4243">
          <cell r="D4243" t="str">
            <v>8025</v>
          </cell>
          <cell r="K4243" t="str">
            <v>COASTAL</v>
          </cell>
          <cell r="L4243" t="str">
            <v>2</v>
          </cell>
        </row>
        <row r="4244">
          <cell r="D4244" t="str">
            <v>3720</v>
          </cell>
          <cell r="K4244" t="str">
            <v>ESTUARY</v>
          </cell>
          <cell r="L4244" t="str">
            <v>2</v>
          </cell>
        </row>
        <row r="4245">
          <cell r="D4245" t="str">
            <v>3718</v>
          </cell>
          <cell r="K4245" t="str">
            <v>ESTUARY</v>
          </cell>
          <cell r="L4245" t="str">
            <v>2</v>
          </cell>
        </row>
        <row r="4246">
          <cell r="D4246" t="str">
            <v>1248A</v>
          </cell>
          <cell r="K4246" t="str">
            <v>ESTUARY</v>
          </cell>
          <cell r="L4246" t="str">
            <v>2</v>
          </cell>
        </row>
        <row r="4247">
          <cell r="D4247" t="str">
            <v>1223</v>
          </cell>
          <cell r="K4247" t="str">
            <v>ESTUARY</v>
          </cell>
          <cell r="L4247" t="str">
            <v>2</v>
          </cell>
        </row>
        <row r="4248">
          <cell r="D4248" t="str">
            <v>8033</v>
          </cell>
          <cell r="K4248" t="str">
            <v>COASTAL</v>
          </cell>
          <cell r="L4248" t="str">
            <v>3M</v>
          </cell>
        </row>
        <row r="4249">
          <cell r="D4249" t="str">
            <v>3697</v>
          </cell>
          <cell r="K4249" t="str">
            <v>STREAM</v>
          </cell>
          <cell r="L4249" t="str">
            <v>3F</v>
          </cell>
        </row>
        <row r="4250">
          <cell r="D4250" t="str">
            <v>548BB</v>
          </cell>
          <cell r="K4250" t="str">
            <v>BEACH</v>
          </cell>
          <cell r="L4250" t="str">
            <v>3M</v>
          </cell>
        </row>
        <row r="4251">
          <cell r="D4251" t="str">
            <v>3240AB</v>
          </cell>
          <cell r="K4251" t="str">
            <v>BEACH</v>
          </cell>
          <cell r="L4251" t="str">
            <v>3M</v>
          </cell>
        </row>
        <row r="4252">
          <cell r="D4252" t="str">
            <v>3190A</v>
          </cell>
          <cell r="K4252" t="str">
            <v>BEACH</v>
          </cell>
          <cell r="L4252" t="str">
            <v>3M</v>
          </cell>
        </row>
        <row r="4253">
          <cell r="D4253" t="str">
            <v>8073G</v>
          </cell>
          <cell r="K4253" t="str">
            <v>BEACH</v>
          </cell>
          <cell r="L4253" t="str">
            <v>3M</v>
          </cell>
        </row>
        <row r="4254">
          <cell r="D4254" t="str">
            <v>8073B</v>
          </cell>
          <cell r="K4254" t="str">
            <v>BEACH</v>
          </cell>
          <cell r="L4254" t="str">
            <v>3M</v>
          </cell>
        </row>
        <row r="4255">
          <cell r="D4255" t="str">
            <v>8073A</v>
          </cell>
          <cell r="K4255" t="str">
            <v>BEACH</v>
          </cell>
          <cell r="L4255" t="str">
            <v>3M</v>
          </cell>
        </row>
        <row r="4256">
          <cell r="D4256" t="str">
            <v>2953</v>
          </cell>
          <cell r="K4256" t="str">
            <v>LAKE</v>
          </cell>
          <cell r="L4256" t="str">
            <v>3F</v>
          </cell>
        </row>
        <row r="4257">
          <cell r="D4257" t="str">
            <v>3019</v>
          </cell>
          <cell r="K4257" t="str">
            <v>LAKE</v>
          </cell>
          <cell r="L4257" t="str">
            <v>3F</v>
          </cell>
        </row>
        <row r="4258">
          <cell r="D4258" t="str">
            <v>3022</v>
          </cell>
          <cell r="K4258" t="str">
            <v>STREAM</v>
          </cell>
          <cell r="L4258" t="str">
            <v>3F</v>
          </cell>
        </row>
        <row r="4259">
          <cell r="D4259" t="str">
            <v>3023A</v>
          </cell>
          <cell r="K4259" t="str">
            <v>STREAM</v>
          </cell>
          <cell r="L4259" t="str">
            <v>3F</v>
          </cell>
        </row>
        <row r="4260">
          <cell r="D4260" t="str">
            <v>3037</v>
          </cell>
          <cell r="K4260" t="str">
            <v>STREAM</v>
          </cell>
          <cell r="L4260" t="str">
            <v>3F</v>
          </cell>
        </row>
        <row r="4261">
          <cell r="D4261" t="str">
            <v>3038</v>
          </cell>
          <cell r="K4261" t="str">
            <v>STREAM</v>
          </cell>
          <cell r="L4261" t="str">
            <v>3F</v>
          </cell>
        </row>
        <row r="4262">
          <cell r="D4262" t="str">
            <v>2651</v>
          </cell>
          <cell r="K4262" t="str">
            <v>STREAM</v>
          </cell>
          <cell r="L4262" t="str">
            <v>3F</v>
          </cell>
        </row>
        <row r="4263">
          <cell r="D4263" t="str">
            <v>2652</v>
          </cell>
          <cell r="K4263" t="str">
            <v>STREAM</v>
          </cell>
          <cell r="L4263" t="str">
            <v>3F</v>
          </cell>
        </row>
        <row r="4264">
          <cell r="D4264" t="str">
            <v>2991C</v>
          </cell>
          <cell r="K4264" t="str">
            <v>LAKE</v>
          </cell>
          <cell r="L4264" t="str">
            <v>3F</v>
          </cell>
        </row>
        <row r="4265">
          <cell r="D4265" t="str">
            <v>2986B</v>
          </cell>
          <cell r="K4265" t="str">
            <v>LAKE</v>
          </cell>
          <cell r="L4265" t="str">
            <v>3F</v>
          </cell>
        </row>
        <row r="4266">
          <cell r="D4266" t="str">
            <v>2991B</v>
          </cell>
          <cell r="K4266" t="str">
            <v>LAKE</v>
          </cell>
          <cell r="L4266" t="str">
            <v>3F</v>
          </cell>
        </row>
        <row r="4267">
          <cell r="D4267" t="str">
            <v>3067</v>
          </cell>
          <cell r="K4267" t="str">
            <v>STREAM</v>
          </cell>
          <cell r="L4267" t="str">
            <v>3F</v>
          </cell>
        </row>
        <row r="4268">
          <cell r="D4268" t="str">
            <v>2521</v>
          </cell>
          <cell r="K4268" t="str">
            <v>STREAM</v>
          </cell>
          <cell r="L4268" t="str">
            <v>3F</v>
          </cell>
        </row>
        <row r="4269">
          <cell r="D4269" t="str">
            <v>3202</v>
          </cell>
          <cell r="K4269" t="str">
            <v>STREAM</v>
          </cell>
          <cell r="L4269" t="str">
            <v>3F</v>
          </cell>
        </row>
        <row r="4270">
          <cell r="D4270" t="str">
            <v>3013</v>
          </cell>
          <cell r="K4270" t="str">
            <v>STREAM</v>
          </cell>
          <cell r="L4270" t="str">
            <v>3F</v>
          </cell>
        </row>
        <row r="4271">
          <cell r="D4271" t="str">
            <v>2978</v>
          </cell>
          <cell r="K4271" t="str">
            <v>LAKE</v>
          </cell>
          <cell r="L4271" t="str">
            <v>3F</v>
          </cell>
        </row>
        <row r="4272">
          <cell r="D4272" t="str">
            <v>1761D1</v>
          </cell>
          <cell r="K4272" t="str">
            <v>STREAM</v>
          </cell>
          <cell r="L4272" t="str">
            <v>3F</v>
          </cell>
        </row>
        <row r="4273">
          <cell r="D4273" t="str">
            <v>3129B2</v>
          </cell>
          <cell r="K4273" t="str">
            <v>STREAM</v>
          </cell>
          <cell r="L4273" t="str">
            <v>3F</v>
          </cell>
        </row>
        <row r="4274">
          <cell r="D4274" t="str">
            <v>1685A</v>
          </cell>
          <cell r="K4274" t="str">
            <v>LAKE</v>
          </cell>
          <cell r="L4274" t="str">
            <v>3F</v>
          </cell>
        </row>
        <row r="4275">
          <cell r="D4275" t="str">
            <v>3151</v>
          </cell>
          <cell r="K4275" t="str">
            <v>STREAM</v>
          </cell>
          <cell r="L4275" t="str">
            <v>3F</v>
          </cell>
        </row>
        <row r="4276">
          <cell r="D4276" t="str">
            <v>3187D</v>
          </cell>
          <cell r="K4276" t="str">
            <v>STREAM</v>
          </cell>
          <cell r="L4276" t="str">
            <v>3F</v>
          </cell>
        </row>
        <row r="4277">
          <cell r="D4277" t="str">
            <v>1472C</v>
          </cell>
          <cell r="K4277" t="str">
            <v>STREAM</v>
          </cell>
          <cell r="L4277" t="str">
            <v>3F</v>
          </cell>
        </row>
        <row r="4278">
          <cell r="D4278" t="str">
            <v>2893F</v>
          </cell>
          <cell r="K4278" t="str">
            <v>STREAM</v>
          </cell>
          <cell r="L4278" t="str">
            <v>3F</v>
          </cell>
        </row>
        <row r="4279">
          <cell r="D4279" t="str">
            <v>2959</v>
          </cell>
          <cell r="K4279" t="str">
            <v>STREAM</v>
          </cell>
          <cell r="L4279" t="str">
            <v>3F</v>
          </cell>
        </row>
        <row r="4280">
          <cell r="D4280" t="str">
            <v>3034</v>
          </cell>
          <cell r="K4280" t="str">
            <v>STREAM</v>
          </cell>
          <cell r="L4280" t="str">
            <v>3F</v>
          </cell>
        </row>
        <row r="4281">
          <cell r="D4281" t="str">
            <v>3035</v>
          </cell>
          <cell r="K4281" t="str">
            <v>STREAM</v>
          </cell>
          <cell r="L4281" t="str">
            <v>3F</v>
          </cell>
        </row>
        <row r="4282">
          <cell r="D4282" t="str">
            <v>3036B</v>
          </cell>
          <cell r="K4282" t="str">
            <v>STREAM</v>
          </cell>
          <cell r="L4282" t="str">
            <v>3F</v>
          </cell>
        </row>
        <row r="4283">
          <cell r="D4283" t="str">
            <v>3149</v>
          </cell>
          <cell r="K4283" t="str">
            <v>STREAM</v>
          </cell>
          <cell r="L4283" t="str">
            <v>3F</v>
          </cell>
        </row>
        <row r="4284">
          <cell r="D4284" t="str">
            <v>3152B</v>
          </cell>
          <cell r="K4284" t="str">
            <v>STREAM</v>
          </cell>
          <cell r="L4284" t="str">
            <v>3F</v>
          </cell>
        </row>
        <row r="4285">
          <cell r="D4285" t="str">
            <v>3168G</v>
          </cell>
          <cell r="K4285" t="str">
            <v>LAKE</v>
          </cell>
          <cell r="L4285" t="str">
            <v>3F</v>
          </cell>
        </row>
        <row r="4286">
          <cell r="D4286" t="str">
            <v>3168F</v>
          </cell>
          <cell r="K4286" t="str">
            <v>LAKE</v>
          </cell>
          <cell r="L4286" t="str">
            <v>3F</v>
          </cell>
        </row>
        <row r="4287">
          <cell r="D4287" t="str">
            <v>3168H</v>
          </cell>
          <cell r="K4287" t="str">
            <v>LAKE</v>
          </cell>
          <cell r="L4287" t="str">
            <v>3F</v>
          </cell>
        </row>
        <row r="4288">
          <cell r="D4288" t="str">
            <v>3036</v>
          </cell>
          <cell r="K4288" t="str">
            <v>LAKE</v>
          </cell>
          <cell r="L4288" t="str">
            <v>3F</v>
          </cell>
        </row>
        <row r="4289">
          <cell r="D4289" t="str">
            <v>3168I</v>
          </cell>
          <cell r="K4289" t="str">
            <v>LAKE</v>
          </cell>
          <cell r="L4289" t="str">
            <v>3F</v>
          </cell>
        </row>
        <row r="4290">
          <cell r="D4290" t="str">
            <v>3036A</v>
          </cell>
          <cell r="K4290" t="str">
            <v>STREAM</v>
          </cell>
          <cell r="L4290" t="str">
            <v>3F</v>
          </cell>
        </row>
        <row r="4291">
          <cell r="D4291" t="str">
            <v>3036A1</v>
          </cell>
          <cell r="K4291" t="str">
            <v>LAKE</v>
          </cell>
          <cell r="L4291" t="str">
            <v>3F</v>
          </cell>
        </row>
        <row r="4292">
          <cell r="D4292" t="str">
            <v>3043</v>
          </cell>
          <cell r="K4292" t="str">
            <v>STREAM</v>
          </cell>
          <cell r="L4292" t="str">
            <v>3F</v>
          </cell>
        </row>
        <row r="4293">
          <cell r="D4293" t="str">
            <v>3163</v>
          </cell>
          <cell r="K4293" t="str">
            <v>STREAM</v>
          </cell>
          <cell r="L4293" t="str">
            <v>3F</v>
          </cell>
        </row>
        <row r="4294">
          <cell r="D4294" t="str">
            <v>3194C</v>
          </cell>
          <cell r="K4294" t="str">
            <v>STREAM</v>
          </cell>
          <cell r="L4294" t="str">
            <v>3F</v>
          </cell>
        </row>
        <row r="4295">
          <cell r="D4295" t="str">
            <v>2363G1</v>
          </cell>
          <cell r="K4295" t="str">
            <v>ESTUARY</v>
          </cell>
          <cell r="L4295" t="str">
            <v>3M</v>
          </cell>
        </row>
        <row r="4296">
          <cell r="D4296" t="str">
            <v>3278R3</v>
          </cell>
          <cell r="K4296" t="str">
            <v>ESTUARY</v>
          </cell>
          <cell r="L4296" t="str">
            <v>3M</v>
          </cell>
        </row>
        <row r="4297">
          <cell r="D4297" t="str">
            <v>3242</v>
          </cell>
          <cell r="K4297" t="str">
            <v>STREAM</v>
          </cell>
          <cell r="L4297" t="str">
            <v>3F</v>
          </cell>
        </row>
        <row r="4298">
          <cell r="D4298" t="str">
            <v>1040B</v>
          </cell>
          <cell r="K4298" t="str">
            <v>LAKE</v>
          </cell>
          <cell r="L4298" t="str">
            <v>3F</v>
          </cell>
        </row>
        <row r="4299">
          <cell r="D4299" t="str">
            <v>959G</v>
          </cell>
          <cell r="K4299" t="str">
            <v>LAKE</v>
          </cell>
          <cell r="L4299" t="str">
            <v>3F</v>
          </cell>
        </row>
        <row r="4300">
          <cell r="D4300" t="str">
            <v>3098C</v>
          </cell>
          <cell r="K4300" t="str">
            <v>ESTUARY</v>
          </cell>
          <cell r="L4300" t="str">
            <v>3M</v>
          </cell>
        </row>
        <row r="4301">
          <cell r="D4301" t="str">
            <v>3098B</v>
          </cell>
          <cell r="K4301" t="str">
            <v>STREAM</v>
          </cell>
          <cell r="L4301" t="str">
            <v>3F</v>
          </cell>
        </row>
        <row r="4302">
          <cell r="D4302" t="str">
            <v>141</v>
          </cell>
          <cell r="K4302" t="str">
            <v>STREAM</v>
          </cell>
          <cell r="L4302" t="str">
            <v>3F</v>
          </cell>
        </row>
        <row r="4303">
          <cell r="D4303" t="str">
            <v>219</v>
          </cell>
          <cell r="K4303" t="str">
            <v>STREAM</v>
          </cell>
          <cell r="L4303" t="str">
            <v>3F</v>
          </cell>
        </row>
        <row r="4304">
          <cell r="D4304" t="str">
            <v>239</v>
          </cell>
          <cell r="K4304" t="str">
            <v>STREAM</v>
          </cell>
          <cell r="L4304" t="str">
            <v>3F</v>
          </cell>
        </row>
        <row r="4305">
          <cell r="D4305" t="str">
            <v>161</v>
          </cell>
          <cell r="K4305" t="str">
            <v>STREAM</v>
          </cell>
          <cell r="L4305" t="str">
            <v>3F</v>
          </cell>
        </row>
        <row r="4306">
          <cell r="D4306" t="str">
            <v>17</v>
          </cell>
          <cell r="K4306" t="str">
            <v>STREAM</v>
          </cell>
          <cell r="L4306" t="str">
            <v>3F</v>
          </cell>
        </row>
        <row r="4307">
          <cell r="D4307" t="str">
            <v>19</v>
          </cell>
          <cell r="K4307" t="str">
            <v>STREAM</v>
          </cell>
          <cell r="L4307" t="str">
            <v>3F</v>
          </cell>
        </row>
        <row r="4308">
          <cell r="D4308" t="str">
            <v>20</v>
          </cell>
          <cell r="K4308" t="str">
            <v>STREAM</v>
          </cell>
          <cell r="L4308" t="str">
            <v>3F</v>
          </cell>
        </row>
        <row r="4309">
          <cell r="D4309" t="str">
            <v>21</v>
          </cell>
          <cell r="K4309" t="str">
            <v>STREAM</v>
          </cell>
          <cell r="L4309" t="str">
            <v>3F</v>
          </cell>
        </row>
        <row r="4310">
          <cell r="D4310" t="str">
            <v>22</v>
          </cell>
          <cell r="K4310" t="str">
            <v>STREAM</v>
          </cell>
          <cell r="L4310" t="str">
            <v>3F</v>
          </cell>
        </row>
        <row r="4311">
          <cell r="D4311" t="str">
            <v>25</v>
          </cell>
          <cell r="K4311" t="str">
            <v>STREAM</v>
          </cell>
          <cell r="L4311" t="str">
            <v>3F</v>
          </cell>
        </row>
        <row r="4312">
          <cell r="D4312" t="str">
            <v>31</v>
          </cell>
          <cell r="K4312" t="str">
            <v>STREAM</v>
          </cell>
          <cell r="L4312" t="str">
            <v>3F</v>
          </cell>
        </row>
        <row r="4313">
          <cell r="D4313" t="str">
            <v>36</v>
          </cell>
          <cell r="K4313" t="str">
            <v>STREAM</v>
          </cell>
          <cell r="L4313" t="str">
            <v>3F</v>
          </cell>
        </row>
        <row r="4314">
          <cell r="D4314" t="str">
            <v>37</v>
          </cell>
          <cell r="K4314" t="str">
            <v>STREAM</v>
          </cell>
          <cell r="L4314" t="str">
            <v>3F</v>
          </cell>
        </row>
        <row r="4315">
          <cell r="D4315" t="str">
            <v>39</v>
          </cell>
          <cell r="K4315" t="str">
            <v>STREAM</v>
          </cell>
          <cell r="L4315" t="str">
            <v>3F</v>
          </cell>
        </row>
        <row r="4316">
          <cell r="D4316" t="str">
            <v>25A</v>
          </cell>
          <cell r="K4316" t="str">
            <v>LAKE</v>
          </cell>
          <cell r="L4316" t="str">
            <v>3F</v>
          </cell>
        </row>
        <row r="4317">
          <cell r="D4317" t="str">
            <v>50</v>
          </cell>
          <cell r="K4317" t="str">
            <v>STREAM</v>
          </cell>
          <cell r="L4317" t="str">
            <v>3F</v>
          </cell>
        </row>
        <row r="4318">
          <cell r="D4318" t="str">
            <v>62</v>
          </cell>
          <cell r="K4318" t="str">
            <v>STREAM</v>
          </cell>
          <cell r="L4318" t="str">
            <v>3F</v>
          </cell>
        </row>
        <row r="4319">
          <cell r="D4319" t="str">
            <v>64</v>
          </cell>
          <cell r="K4319" t="str">
            <v>STREAM</v>
          </cell>
          <cell r="L4319" t="str">
            <v>3F</v>
          </cell>
        </row>
        <row r="4320">
          <cell r="D4320" t="str">
            <v>65</v>
          </cell>
          <cell r="K4320" t="str">
            <v>STREAM</v>
          </cell>
          <cell r="L4320" t="str">
            <v>3F</v>
          </cell>
        </row>
        <row r="4321">
          <cell r="D4321" t="str">
            <v>87</v>
          </cell>
          <cell r="K4321" t="str">
            <v>STREAM</v>
          </cell>
          <cell r="L4321" t="str">
            <v>3F</v>
          </cell>
        </row>
        <row r="4322">
          <cell r="D4322" t="str">
            <v>88</v>
          </cell>
          <cell r="K4322" t="str">
            <v>STREAM</v>
          </cell>
          <cell r="L4322" t="str">
            <v>3F</v>
          </cell>
        </row>
        <row r="4323">
          <cell r="D4323" t="str">
            <v>89</v>
          </cell>
          <cell r="K4323" t="str">
            <v>STREAM</v>
          </cell>
          <cell r="L4323" t="str">
            <v>3F</v>
          </cell>
        </row>
        <row r="4324">
          <cell r="D4324" t="str">
            <v>90</v>
          </cell>
          <cell r="K4324" t="str">
            <v>STREAM</v>
          </cell>
          <cell r="L4324" t="str">
            <v>3F</v>
          </cell>
        </row>
        <row r="4325">
          <cell r="D4325" t="str">
            <v>111</v>
          </cell>
          <cell r="K4325" t="str">
            <v>STREAM</v>
          </cell>
          <cell r="L4325" t="str">
            <v>3F</v>
          </cell>
        </row>
        <row r="4326">
          <cell r="D4326" t="str">
            <v>114</v>
          </cell>
          <cell r="K4326" t="str">
            <v>STREAM</v>
          </cell>
          <cell r="L4326" t="str">
            <v>3F</v>
          </cell>
        </row>
        <row r="4327">
          <cell r="D4327" t="str">
            <v>116</v>
          </cell>
          <cell r="K4327" t="str">
            <v>STREAM</v>
          </cell>
          <cell r="L4327" t="str">
            <v>3F</v>
          </cell>
        </row>
        <row r="4328">
          <cell r="D4328" t="str">
            <v>118</v>
          </cell>
          <cell r="K4328" t="str">
            <v>STREAM</v>
          </cell>
          <cell r="L4328" t="str">
            <v>3F</v>
          </cell>
        </row>
        <row r="4329">
          <cell r="D4329" t="str">
            <v>122</v>
          </cell>
          <cell r="K4329" t="str">
            <v>STREAM</v>
          </cell>
          <cell r="L4329" t="str">
            <v>3F</v>
          </cell>
        </row>
        <row r="4330">
          <cell r="D4330" t="str">
            <v>82</v>
          </cell>
          <cell r="K4330" t="str">
            <v>STREAM</v>
          </cell>
          <cell r="L4330" t="str">
            <v>3F</v>
          </cell>
        </row>
        <row r="4331">
          <cell r="D4331" t="str">
            <v>83B</v>
          </cell>
          <cell r="K4331" t="str">
            <v>STREAM</v>
          </cell>
          <cell r="L4331" t="str">
            <v>3F</v>
          </cell>
        </row>
        <row r="4332">
          <cell r="D4332" t="str">
            <v>134</v>
          </cell>
          <cell r="K4332" t="str">
            <v>STREAM</v>
          </cell>
          <cell r="L4332" t="str">
            <v>3F</v>
          </cell>
        </row>
        <row r="4333">
          <cell r="D4333" t="str">
            <v>135</v>
          </cell>
          <cell r="K4333" t="str">
            <v>STREAM</v>
          </cell>
          <cell r="L4333" t="str">
            <v>3F</v>
          </cell>
        </row>
        <row r="4334">
          <cell r="D4334" t="str">
            <v>8116A</v>
          </cell>
          <cell r="K4334" t="str">
            <v>BEACH</v>
          </cell>
          <cell r="L4334" t="str">
            <v>3M</v>
          </cell>
        </row>
        <row r="4335">
          <cell r="D4335" t="str">
            <v>8058A</v>
          </cell>
          <cell r="K4335" t="str">
            <v>BEACH</v>
          </cell>
          <cell r="L4335" t="str">
            <v>3M</v>
          </cell>
        </row>
        <row r="4336">
          <cell r="D4336" t="str">
            <v>8053B</v>
          </cell>
          <cell r="K4336" t="str">
            <v>BEACH</v>
          </cell>
          <cell r="L4336" t="str">
            <v>3M</v>
          </cell>
        </row>
        <row r="4337">
          <cell r="D4337" t="str">
            <v>8061B</v>
          </cell>
          <cell r="K4337" t="str">
            <v>BEACH</v>
          </cell>
          <cell r="L4337" t="str">
            <v>3M</v>
          </cell>
        </row>
        <row r="4338">
          <cell r="D4338" t="str">
            <v>8061G</v>
          </cell>
          <cell r="K4338" t="str">
            <v>BEACH</v>
          </cell>
          <cell r="L4338" t="str">
            <v>3M</v>
          </cell>
        </row>
        <row r="4339">
          <cell r="D4339" t="str">
            <v>8060A</v>
          </cell>
          <cell r="K4339" t="str">
            <v>BEACH</v>
          </cell>
          <cell r="L4339" t="str">
            <v>3M</v>
          </cell>
        </row>
        <row r="4340">
          <cell r="D4340" t="str">
            <v>8060C</v>
          </cell>
          <cell r="K4340" t="str">
            <v>BEACH</v>
          </cell>
          <cell r="L4340" t="str">
            <v>3M</v>
          </cell>
        </row>
        <row r="4341">
          <cell r="D4341" t="str">
            <v>8061D</v>
          </cell>
          <cell r="K4341" t="str">
            <v>BEACH</v>
          </cell>
          <cell r="L4341" t="str">
            <v>3M</v>
          </cell>
        </row>
        <row r="4342">
          <cell r="D4342" t="str">
            <v>8122B</v>
          </cell>
          <cell r="K4342" t="str">
            <v>BEACH</v>
          </cell>
          <cell r="L4342" t="str">
            <v>3M</v>
          </cell>
        </row>
        <row r="4343">
          <cell r="D4343" t="str">
            <v>8126E</v>
          </cell>
          <cell r="K4343" t="str">
            <v>BEACH</v>
          </cell>
          <cell r="L4343" t="str">
            <v>3M</v>
          </cell>
        </row>
        <row r="4344">
          <cell r="D4344" t="str">
            <v>8126F</v>
          </cell>
          <cell r="K4344" t="str">
            <v>BEACH</v>
          </cell>
          <cell r="L4344" t="str">
            <v>3M</v>
          </cell>
        </row>
        <row r="4345">
          <cell r="D4345" t="str">
            <v>8073D</v>
          </cell>
          <cell r="K4345" t="str">
            <v>BEACH</v>
          </cell>
          <cell r="L4345" t="str">
            <v>3M</v>
          </cell>
        </row>
        <row r="4346">
          <cell r="D4346" t="str">
            <v>8073E</v>
          </cell>
          <cell r="K4346" t="str">
            <v>BEACH</v>
          </cell>
          <cell r="L4346" t="str">
            <v>3M</v>
          </cell>
        </row>
        <row r="4347">
          <cell r="D4347" t="str">
            <v>2065A</v>
          </cell>
          <cell r="K4347" t="str">
            <v>ESTUARY</v>
          </cell>
          <cell r="L4347" t="str">
            <v>2</v>
          </cell>
        </row>
        <row r="4348">
          <cell r="D4348" t="str">
            <v>3240M</v>
          </cell>
          <cell r="K4348" t="str">
            <v>STREAM</v>
          </cell>
          <cell r="L4348" t="str">
            <v>3F</v>
          </cell>
        </row>
        <row r="4349">
          <cell r="D4349" t="str">
            <v>3240L</v>
          </cell>
          <cell r="K4349" t="str">
            <v>STREAM</v>
          </cell>
          <cell r="L4349" t="str">
            <v>3F</v>
          </cell>
        </row>
        <row r="4350">
          <cell r="D4350" t="str">
            <v>3235C</v>
          </cell>
          <cell r="K4350" t="str">
            <v>STREAM</v>
          </cell>
          <cell r="L4350" t="str">
            <v>3F</v>
          </cell>
        </row>
        <row r="4351">
          <cell r="D4351" t="str">
            <v>3240J</v>
          </cell>
          <cell r="K4351" t="str">
            <v>ESTUARY</v>
          </cell>
          <cell r="L4351" t="str">
            <v>3M</v>
          </cell>
        </row>
        <row r="4352">
          <cell r="D4352" t="str">
            <v>1504B</v>
          </cell>
          <cell r="K4352" t="str">
            <v>STREAM</v>
          </cell>
          <cell r="L4352" t="str">
            <v>3F</v>
          </cell>
        </row>
        <row r="4353">
          <cell r="D4353" t="str">
            <v>3240H</v>
          </cell>
          <cell r="K4353" t="str">
            <v>STREAM</v>
          </cell>
          <cell r="L4353" t="str">
            <v>3F</v>
          </cell>
        </row>
        <row r="4354">
          <cell r="D4354" t="str">
            <v>3170B1</v>
          </cell>
          <cell r="K4354" t="str">
            <v>STREAM</v>
          </cell>
          <cell r="L4354" t="str">
            <v>3F</v>
          </cell>
        </row>
        <row r="4355">
          <cell r="D4355" t="str">
            <v>3519X</v>
          </cell>
          <cell r="K4355" t="str">
            <v>SPRING</v>
          </cell>
          <cell r="L4355" t="str">
            <v>3F</v>
          </cell>
        </row>
        <row r="4356">
          <cell r="D4356" t="str">
            <v>2041A</v>
          </cell>
          <cell r="K4356" t="str">
            <v>ESTUARY</v>
          </cell>
          <cell r="L4356" t="str">
            <v>3M</v>
          </cell>
        </row>
        <row r="4357">
          <cell r="D4357" t="str">
            <v>2041</v>
          </cell>
          <cell r="K4357" t="str">
            <v>STREAM</v>
          </cell>
          <cell r="L4357" t="str">
            <v>1</v>
          </cell>
        </row>
        <row r="4358">
          <cell r="D4358" t="str">
            <v>3194B</v>
          </cell>
          <cell r="K4358" t="str">
            <v>ESTUARY</v>
          </cell>
          <cell r="L4358" t="str">
            <v>3M</v>
          </cell>
        </row>
        <row r="4359">
          <cell r="D4359" t="str">
            <v>2041B</v>
          </cell>
          <cell r="K4359" t="str">
            <v>LAKE</v>
          </cell>
          <cell r="L4359" t="str">
            <v>1</v>
          </cell>
        </row>
        <row r="4360">
          <cell r="D4360" t="str">
            <v>1488A</v>
          </cell>
          <cell r="K4360" t="str">
            <v>LAKE</v>
          </cell>
          <cell r="L4360" t="str">
            <v>3F</v>
          </cell>
        </row>
        <row r="4361">
          <cell r="D4361" t="str">
            <v>1006VA</v>
          </cell>
          <cell r="K4361" t="str">
            <v>STREAM</v>
          </cell>
          <cell r="L4361" t="str">
            <v>3F</v>
          </cell>
        </row>
        <row r="4362">
          <cell r="D4362" t="str">
            <v>1006W</v>
          </cell>
          <cell r="K4362" t="str">
            <v>STREAM</v>
          </cell>
          <cell r="L4362" t="str">
            <v>3F</v>
          </cell>
        </row>
        <row r="4363">
          <cell r="D4363" t="str">
            <v>1006</v>
          </cell>
          <cell r="K4363" t="str">
            <v>STREAM</v>
          </cell>
          <cell r="L4363" t="str">
            <v>3F</v>
          </cell>
        </row>
        <row r="4364">
          <cell r="D4364" t="str">
            <v>3519C</v>
          </cell>
          <cell r="K4364" t="str">
            <v>SPRING</v>
          </cell>
          <cell r="L4364" t="str">
            <v>3F</v>
          </cell>
        </row>
        <row r="4365">
          <cell r="D4365" t="str">
            <v>2509D</v>
          </cell>
          <cell r="K4365" t="str">
            <v>LAKE</v>
          </cell>
          <cell r="L4365" t="str">
            <v>3F</v>
          </cell>
        </row>
        <row r="4366">
          <cell r="D4366" t="str">
            <v>2509M</v>
          </cell>
          <cell r="K4366" t="str">
            <v>LAKE</v>
          </cell>
          <cell r="L4366" t="str">
            <v>3F</v>
          </cell>
        </row>
        <row r="4367">
          <cell r="D4367" t="str">
            <v>3004Q</v>
          </cell>
          <cell r="K4367" t="str">
            <v>LAKE</v>
          </cell>
          <cell r="L4367" t="str">
            <v>3F</v>
          </cell>
        </row>
        <row r="4368">
          <cell r="D4368" t="str">
            <v>1486A</v>
          </cell>
          <cell r="K4368" t="str">
            <v>LAKE</v>
          </cell>
          <cell r="L4368" t="str">
            <v>3F</v>
          </cell>
        </row>
        <row r="4369">
          <cell r="D4369" t="str">
            <v>1522C</v>
          </cell>
          <cell r="K4369" t="str">
            <v>STREAM</v>
          </cell>
          <cell r="L4369" t="str">
            <v>3F</v>
          </cell>
        </row>
        <row r="4370">
          <cell r="D4370" t="str">
            <v>1742A1</v>
          </cell>
          <cell r="K4370" t="str">
            <v>STREAM</v>
          </cell>
          <cell r="L4370" t="str">
            <v>3F</v>
          </cell>
        </row>
        <row r="4371">
          <cell r="D4371" t="str">
            <v>1930A</v>
          </cell>
          <cell r="K4371" t="str">
            <v>STREAM</v>
          </cell>
          <cell r="L4371" t="str">
            <v>1</v>
          </cell>
        </row>
        <row r="4372">
          <cell r="D4372" t="str">
            <v>1930</v>
          </cell>
          <cell r="K4372" t="str">
            <v>LAKE</v>
          </cell>
          <cell r="L4372" t="str">
            <v>1</v>
          </cell>
        </row>
        <row r="4373">
          <cell r="D4373" t="str">
            <v>1522A</v>
          </cell>
          <cell r="K4373" t="str">
            <v>STREAM</v>
          </cell>
          <cell r="L4373" t="str">
            <v>3F</v>
          </cell>
        </row>
        <row r="4374">
          <cell r="D4374" t="str">
            <v>1661E</v>
          </cell>
          <cell r="K4374" t="str">
            <v>ESTUARY</v>
          </cell>
          <cell r="L4374" t="str">
            <v>3M</v>
          </cell>
        </row>
        <row r="4375">
          <cell r="D4375" t="str">
            <v>3170T</v>
          </cell>
          <cell r="K4375" t="str">
            <v>LAKE</v>
          </cell>
          <cell r="L4375" t="str">
            <v>3F</v>
          </cell>
        </row>
        <row r="4376">
          <cell r="D4376" t="str">
            <v>2084</v>
          </cell>
          <cell r="K4376" t="str">
            <v>STREAM</v>
          </cell>
          <cell r="L4376" t="str">
            <v>3F</v>
          </cell>
        </row>
        <row r="4377">
          <cell r="D4377" t="str">
            <v>2086</v>
          </cell>
          <cell r="K4377" t="str">
            <v>STREAM</v>
          </cell>
          <cell r="L4377" t="str">
            <v>3F</v>
          </cell>
        </row>
        <row r="4378">
          <cell r="D4378" t="str">
            <v>2088</v>
          </cell>
          <cell r="K4378" t="str">
            <v>STREAM</v>
          </cell>
          <cell r="L4378" t="str">
            <v>3F</v>
          </cell>
        </row>
        <row r="4379">
          <cell r="D4379" t="str">
            <v>2091</v>
          </cell>
          <cell r="K4379" t="str">
            <v>STREAM</v>
          </cell>
          <cell r="L4379" t="str">
            <v>3F</v>
          </cell>
        </row>
        <row r="4380">
          <cell r="D4380" t="str">
            <v>2082C</v>
          </cell>
          <cell r="K4380" t="str">
            <v>STREAM</v>
          </cell>
          <cell r="L4380" t="str">
            <v>3F</v>
          </cell>
        </row>
        <row r="4381">
          <cell r="D4381" t="str">
            <v>2093A</v>
          </cell>
          <cell r="K4381" t="str">
            <v>STREAM</v>
          </cell>
          <cell r="L4381" t="str">
            <v>3F</v>
          </cell>
        </row>
        <row r="4382">
          <cell r="D4382" t="str">
            <v>2094</v>
          </cell>
          <cell r="K4382" t="str">
            <v>STREAM</v>
          </cell>
          <cell r="L4382" t="str">
            <v>3F</v>
          </cell>
        </row>
        <row r="4383">
          <cell r="D4383" t="str">
            <v>2093</v>
          </cell>
          <cell r="K4383" t="str">
            <v>STREAM</v>
          </cell>
          <cell r="L4383" t="str">
            <v>3F</v>
          </cell>
        </row>
        <row r="4384">
          <cell r="D4384" t="str">
            <v>1937</v>
          </cell>
          <cell r="K4384" t="str">
            <v>STREAM</v>
          </cell>
          <cell r="L4384" t="str">
            <v>3F</v>
          </cell>
        </row>
        <row r="4385">
          <cell r="D4385" t="str">
            <v>1508A</v>
          </cell>
          <cell r="K4385" t="str">
            <v>LAKE</v>
          </cell>
          <cell r="L4385" t="str">
            <v>3F</v>
          </cell>
        </row>
        <row r="4386">
          <cell r="D4386" t="str">
            <v>3258F</v>
          </cell>
          <cell r="K4386" t="str">
            <v>STREAM</v>
          </cell>
          <cell r="L4386" t="str">
            <v>3F</v>
          </cell>
        </row>
        <row r="4387">
          <cell r="D4387" t="str">
            <v>1148</v>
          </cell>
          <cell r="K4387" t="str">
            <v>STREAM</v>
          </cell>
          <cell r="L4387" t="str">
            <v>3F</v>
          </cell>
        </row>
        <row r="4388">
          <cell r="D4388" t="str">
            <v>508</v>
          </cell>
          <cell r="K4388" t="str">
            <v>STREAM</v>
          </cell>
          <cell r="L4388" t="str">
            <v>3F</v>
          </cell>
        </row>
        <row r="4389">
          <cell r="D4389" t="str">
            <v>783</v>
          </cell>
          <cell r="K4389" t="str">
            <v>STREAM</v>
          </cell>
          <cell r="L4389" t="str">
            <v>3F</v>
          </cell>
        </row>
        <row r="4390">
          <cell r="D4390" t="str">
            <v>2031</v>
          </cell>
          <cell r="K4390" t="str">
            <v>STREAM</v>
          </cell>
          <cell r="L4390" t="str">
            <v>3F</v>
          </cell>
        </row>
        <row r="4391">
          <cell r="D4391" t="str">
            <v>886</v>
          </cell>
          <cell r="K4391" t="str">
            <v>STREAM</v>
          </cell>
          <cell r="L4391" t="str">
            <v>1</v>
          </cell>
        </row>
        <row r="4392">
          <cell r="D4392" t="str">
            <v>555</v>
          </cell>
          <cell r="K4392" t="str">
            <v>LAKE</v>
          </cell>
          <cell r="L4392" t="str">
            <v>3F</v>
          </cell>
        </row>
        <row r="4393">
          <cell r="D4393" t="str">
            <v>227</v>
          </cell>
          <cell r="K4393" t="str">
            <v>LAKE</v>
          </cell>
          <cell r="L4393" t="str">
            <v>3F</v>
          </cell>
        </row>
        <row r="4394">
          <cell r="D4394" t="str">
            <v>261</v>
          </cell>
          <cell r="K4394" t="str">
            <v>STREAM</v>
          </cell>
          <cell r="L4394" t="str">
            <v>3F</v>
          </cell>
        </row>
        <row r="4395">
          <cell r="D4395" t="str">
            <v>49</v>
          </cell>
          <cell r="K4395" t="str">
            <v>STREAM</v>
          </cell>
          <cell r="L4395" t="str">
            <v>3F</v>
          </cell>
        </row>
        <row r="4396">
          <cell r="D4396" t="str">
            <v>382</v>
          </cell>
          <cell r="K4396" t="str">
            <v>STREAM</v>
          </cell>
          <cell r="L4396" t="str">
            <v>3F</v>
          </cell>
        </row>
        <row r="4397">
          <cell r="D4397" t="str">
            <v>239A</v>
          </cell>
          <cell r="K4397" t="str">
            <v>LAKE</v>
          </cell>
          <cell r="L4397" t="str">
            <v>3F</v>
          </cell>
        </row>
        <row r="4398">
          <cell r="D4398" t="str">
            <v>867</v>
          </cell>
          <cell r="K4398" t="str">
            <v>STREAM</v>
          </cell>
          <cell r="L4398" t="str">
            <v>3F</v>
          </cell>
        </row>
        <row r="4399">
          <cell r="D4399" t="str">
            <v>869</v>
          </cell>
          <cell r="K4399" t="str">
            <v>STREAM</v>
          </cell>
          <cell r="L4399" t="str">
            <v>3F</v>
          </cell>
        </row>
        <row r="4400">
          <cell r="D4400" t="str">
            <v>478</v>
          </cell>
          <cell r="K4400" t="str">
            <v>STREAM</v>
          </cell>
          <cell r="L4400" t="str">
            <v>3F</v>
          </cell>
        </row>
        <row r="4401">
          <cell r="D4401" t="str">
            <v>491</v>
          </cell>
          <cell r="K4401" t="str">
            <v>STREAM</v>
          </cell>
          <cell r="L4401" t="str">
            <v>3F</v>
          </cell>
        </row>
        <row r="4402">
          <cell r="D4402" t="str">
            <v>575</v>
          </cell>
          <cell r="K4402" t="str">
            <v>STREAM</v>
          </cell>
          <cell r="L4402" t="str">
            <v>3F</v>
          </cell>
        </row>
        <row r="4403">
          <cell r="D4403" t="str">
            <v>741</v>
          </cell>
          <cell r="K4403" t="str">
            <v>STREAM</v>
          </cell>
          <cell r="L4403" t="str">
            <v>3F</v>
          </cell>
        </row>
        <row r="4404">
          <cell r="D4404" t="str">
            <v>875</v>
          </cell>
          <cell r="K4404" t="str">
            <v>STREAM</v>
          </cell>
          <cell r="L4404" t="str">
            <v>3F</v>
          </cell>
        </row>
        <row r="4405">
          <cell r="D4405" t="str">
            <v>1001</v>
          </cell>
          <cell r="K4405" t="str">
            <v>STREAM</v>
          </cell>
          <cell r="L4405" t="str">
            <v>3F</v>
          </cell>
        </row>
        <row r="4406">
          <cell r="D4406" t="str">
            <v>302</v>
          </cell>
          <cell r="K4406" t="str">
            <v>LAKE</v>
          </cell>
          <cell r="L4406" t="str">
            <v>3F</v>
          </cell>
        </row>
        <row r="4407">
          <cell r="D4407" t="str">
            <v>307</v>
          </cell>
          <cell r="K4407" t="str">
            <v>STREAM</v>
          </cell>
          <cell r="L4407" t="str">
            <v>3F</v>
          </cell>
        </row>
        <row r="4408">
          <cell r="D4408" t="str">
            <v>347</v>
          </cell>
          <cell r="K4408" t="str">
            <v>STREAM</v>
          </cell>
          <cell r="L4408" t="str">
            <v>3F</v>
          </cell>
        </row>
        <row r="4409">
          <cell r="D4409" t="str">
            <v>348</v>
          </cell>
          <cell r="K4409" t="str">
            <v>STREAM</v>
          </cell>
          <cell r="L4409" t="str">
            <v>3F</v>
          </cell>
        </row>
        <row r="4410">
          <cell r="D4410" t="str">
            <v>349</v>
          </cell>
          <cell r="K4410" t="str">
            <v>STREAM</v>
          </cell>
          <cell r="L4410" t="str">
            <v>3F</v>
          </cell>
        </row>
        <row r="4411">
          <cell r="D4411" t="str">
            <v>350</v>
          </cell>
          <cell r="K4411" t="str">
            <v>STREAM</v>
          </cell>
          <cell r="L4411" t="str">
            <v>3F</v>
          </cell>
        </row>
        <row r="4412">
          <cell r="D4412" t="str">
            <v>351</v>
          </cell>
          <cell r="K4412" t="str">
            <v>STREAM</v>
          </cell>
          <cell r="L4412" t="str">
            <v>3F</v>
          </cell>
        </row>
        <row r="4413">
          <cell r="D4413" t="str">
            <v>958</v>
          </cell>
          <cell r="K4413" t="str">
            <v>STREAM</v>
          </cell>
          <cell r="L4413" t="str">
            <v>3F</v>
          </cell>
        </row>
        <row r="4414">
          <cell r="D4414" t="str">
            <v>962</v>
          </cell>
          <cell r="K4414" t="str">
            <v>STREAM</v>
          </cell>
          <cell r="L4414" t="str">
            <v>3F</v>
          </cell>
        </row>
        <row r="4415">
          <cell r="D4415" t="str">
            <v>1192</v>
          </cell>
          <cell r="K4415" t="str">
            <v>STREAM</v>
          </cell>
          <cell r="L4415" t="str">
            <v>3F</v>
          </cell>
        </row>
        <row r="4416">
          <cell r="D4416" t="str">
            <v>708</v>
          </cell>
          <cell r="K4416" t="str">
            <v>STREAM</v>
          </cell>
          <cell r="L4416" t="str">
            <v>3F</v>
          </cell>
        </row>
        <row r="4417">
          <cell r="D4417" t="str">
            <v>1041</v>
          </cell>
          <cell r="K4417" t="str">
            <v>STREAM</v>
          </cell>
          <cell r="L4417" t="str">
            <v>1</v>
          </cell>
        </row>
        <row r="4418">
          <cell r="D4418" t="str">
            <v>1263</v>
          </cell>
          <cell r="K4418" t="str">
            <v>STREAM</v>
          </cell>
          <cell r="L4418" t="str">
            <v>3F</v>
          </cell>
        </row>
        <row r="4419">
          <cell r="D4419" t="str">
            <v>793D</v>
          </cell>
          <cell r="K4419" t="str">
            <v>STREAM</v>
          </cell>
          <cell r="L4419" t="str">
            <v>3F</v>
          </cell>
        </row>
        <row r="4420">
          <cell r="D4420" t="str">
            <v>2208</v>
          </cell>
          <cell r="K4420" t="str">
            <v>STREAM</v>
          </cell>
          <cell r="L4420" t="str">
            <v>3F</v>
          </cell>
        </row>
        <row r="4421">
          <cell r="D4421" t="str">
            <v>844</v>
          </cell>
          <cell r="K4421" t="str">
            <v>STREAM</v>
          </cell>
          <cell r="L4421" t="str">
            <v>3F</v>
          </cell>
        </row>
        <row r="4422">
          <cell r="D4422" t="str">
            <v>2210</v>
          </cell>
          <cell r="K4422" t="str">
            <v>STREAM</v>
          </cell>
          <cell r="L4422" t="str">
            <v>3F</v>
          </cell>
        </row>
        <row r="4423">
          <cell r="D4423" t="str">
            <v>2211</v>
          </cell>
          <cell r="K4423" t="str">
            <v>STREAM</v>
          </cell>
          <cell r="L4423" t="str">
            <v>3F</v>
          </cell>
        </row>
        <row r="4424">
          <cell r="D4424" t="str">
            <v>3382</v>
          </cell>
          <cell r="K4424" t="str">
            <v>STREAM</v>
          </cell>
          <cell r="L4424" t="str">
            <v>3F</v>
          </cell>
        </row>
        <row r="4425">
          <cell r="D4425" t="str">
            <v>3341</v>
          </cell>
          <cell r="K4425" t="str">
            <v>STREAM</v>
          </cell>
          <cell r="L4425" t="str">
            <v>3F</v>
          </cell>
        </row>
        <row r="4426">
          <cell r="D4426" t="str">
            <v>2347</v>
          </cell>
          <cell r="K4426" t="str">
            <v>STREAM</v>
          </cell>
          <cell r="L4426" t="str">
            <v>3F</v>
          </cell>
        </row>
        <row r="4427">
          <cell r="D4427" t="str">
            <v>2349</v>
          </cell>
          <cell r="K4427" t="str">
            <v>STREAM</v>
          </cell>
          <cell r="L4427" t="str">
            <v>3F</v>
          </cell>
        </row>
        <row r="4428">
          <cell r="D4428" t="str">
            <v>2147</v>
          </cell>
          <cell r="K4428" t="str">
            <v>ESTUARY</v>
          </cell>
          <cell r="L4428" t="str">
            <v>3M</v>
          </cell>
        </row>
        <row r="4429">
          <cell r="D4429" t="str">
            <v>485</v>
          </cell>
          <cell r="K4429" t="str">
            <v>STREAM</v>
          </cell>
          <cell r="L4429" t="str">
            <v>3F</v>
          </cell>
        </row>
        <row r="4430">
          <cell r="D4430" t="str">
            <v>2128</v>
          </cell>
          <cell r="K4430" t="str">
            <v>STREAM</v>
          </cell>
          <cell r="L4430" t="str">
            <v>3F</v>
          </cell>
        </row>
        <row r="4431">
          <cell r="D4431" t="str">
            <v>3379</v>
          </cell>
          <cell r="K4431" t="str">
            <v>STREAM</v>
          </cell>
          <cell r="L4431" t="str">
            <v>3F</v>
          </cell>
        </row>
        <row r="4432">
          <cell r="D4432" t="str">
            <v>820</v>
          </cell>
          <cell r="K4432" t="str">
            <v>STREAM</v>
          </cell>
          <cell r="L4432" t="str">
            <v>3F</v>
          </cell>
        </row>
        <row r="4433">
          <cell r="D4433" t="str">
            <v>8114</v>
          </cell>
          <cell r="K4433" t="str">
            <v>COASTAL</v>
          </cell>
          <cell r="L4433" t="str">
            <v>3M</v>
          </cell>
        </row>
        <row r="4434">
          <cell r="D4434" t="str">
            <v>8083</v>
          </cell>
          <cell r="K4434" t="str">
            <v>COASTAL</v>
          </cell>
          <cell r="L4434" t="str">
            <v>3M</v>
          </cell>
        </row>
        <row r="4435">
          <cell r="D4435" t="str">
            <v>8072</v>
          </cell>
          <cell r="K4435" t="str">
            <v>COASTAL</v>
          </cell>
          <cell r="L4435" t="str">
            <v>3M</v>
          </cell>
        </row>
        <row r="4436">
          <cell r="D4436" t="str">
            <v>51Z</v>
          </cell>
          <cell r="K4436" t="str">
            <v>SPRING</v>
          </cell>
          <cell r="L4436" t="str">
            <v>3F</v>
          </cell>
        </row>
        <row r="4437">
          <cell r="D4437" t="str">
            <v>84A</v>
          </cell>
          <cell r="K4437" t="str">
            <v>STREAM</v>
          </cell>
          <cell r="L4437" t="str">
            <v>3F</v>
          </cell>
        </row>
        <row r="4438">
          <cell r="D4438" t="str">
            <v>2311</v>
          </cell>
          <cell r="K4438" t="str">
            <v>STREAM</v>
          </cell>
          <cell r="L4438" t="str">
            <v>3F</v>
          </cell>
        </row>
        <row r="4439">
          <cell r="D4439" t="str">
            <v>467</v>
          </cell>
          <cell r="K4439" t="str">
            <v>STREAM</v>
          </cell>
          <cell r="L4439" t="str">
            <v>3F</v>
          </cell>
        </row>
        <row r="4440">
          <cell r="D4440" t="str">
            <v>157</v>
          </cell>
          <cell r="K4440" t="str">
            <v>STREAM</v>
          </cell>
          <cell r="L4440" t="str">
            <v>3F</v>
          </cell>
        </row>
        <row r="4441">
          <cell r="D4441" t="str">
            <v>2097G</v>
          </cell>
          <cell r="K4441" t="str">
            <v>STREAM</v>
          </cell>
          <cell r="L4441" t="str">
            <v>3F</v>
          </cell>
        </row>
        <row r="4442">
          <cell r="D4442" t="str">
            <v>2097I</v>
          </cell>
          <cell r="K4442" t="str">
            <v>STREAM</v>
          </cell>
          <cell r="L4442" t="str">
            <v>3F</v>
          </cell>
        </row>
        <row r="4443">
          <cell r="D4443" t="str">
            <v>2276</v>
          </cell>
          <cell r="K4443" t="str">
            <v>STREAM</v>
          </cell>
          <cell r="L4443" t="str">
            <v>3F</v>
          </cell>
        </row>
        <row r="4444">
          <cell r="D4444" t="str">
            <v>647D</v>
          </cell>
          <cell r="K4444" t="str">
            <v>LAKE</v>
          </cell>
          <cell r="L4444" t="str">
            <v>3F</v>
          </cell>
        </row>
        <row r="4445">
          <cell r="D4445" t="str">
            <v>2241</v>
          </cell>
          <cell r="K4445" t="str">
            <v>STREAM</v>
          </cell>
          <cell r="L4445" t="str">
            <v>3F</v>
          </cell>
        </row>
        <row r="4446">
          <cell r="D4446" t="str">
            <v>2242A</v>
          </cell>
          <cell r="K4446" t="str">
            <v>STREAM</v>
          </cell>
          <cell r="L4446" t="str">
            <v>3F</v>
          </cell>
        </row>
        <row r="4447">
          <cell r="D4447" t="str">
            <v>3434</v>
          </cell>
          <cell r="K4447" t="str">
            <v>STREAM</v>
          </cell>
          <cell r="L4447" t="str">
            <v>3F</v>
          </cell>
        </row>
        <row r="4448">
          <cell r="D4448" t="str">
            <v>2243</v>
          </cell>
          <cell r="K4448" t="str">
            <v>STREAM</v>
          </cell>
          <cell r="L4448" t="str">
            <v>3F</v>
          </cell>
        </row>
        <row r="4449">
          <cell r="D4449" t="str">
            <v>320</v>
          </cell>
          <cell r="K4449" t="str">
            <v>STREAM</v>
          </cell>
          <cell r="L4449" t="str">
            <v>3F</v>
          </cell>
        </row>
        <row r="4450">
          <cell r="D4450" t="str">
            <v>2115</v>
          </cell>
          <cell r="K4450" t="str">
            <v>STREAM</v>
          </cell>
          <cell r="L4450" t="str">
            <v>3F</v>
          </cell>
        </row>
        <row r="4451">
          <cell r="D4451" t="str">
            <v>2116</v>
          </cell>
          <cell r="K4451" t="str">
            <v>STREAM</v>
          </cell>
          <cell r="L4451" t="str">
            <v>3F</v>
          </cell>
        </row>
        <row r="4452">
          <cell r="D4452" t="str">
            <v>2119</v>
          </cell>
          <cell r="K4452" t="str">
            <v>STREAM</v>
          </cell>
          <cell r="L4452" t="str">
            <v>3F</v>
          </cell>
        </row>
        <row r="4453">
          <cell r="D4453" t="str">
            <v>2122</v>
          </cell>
          <cell r="K4453" t="str">
            <v>STREAM</v>
          </cell>
          <cell r="L4453" t="str">
            <v>3F</v>
          </cell>
        </row>
        <row r="4454">
          <cell r="D4454" t="str">
            <v>2123</v>
          </cell>
          <cell r="K4454" t="str">
            <v>STREAM</v>
          </cell>
          <cell r="L4454" t="str">
            <v>3F</v>
          </cell>
        </row>
        <row r="4455">
          <cell r="D4455" t="str">
            <v>2124A</v>
          </cell>
          <cell r="K4455" t="str">
            <v>ESTUARY</v>
          </cell>
          <cell r="L4455" t="str">
            <v>3M</v>
          </cell>
        </row>
        <row r="4456">
          <cell r="D4456" t="str">
            <v>2125</v>
          </cell>
          <cell r="K4456" t="str">
            <v>STREAM</v>
          </cell>
          <cell r="L4456" t="str">
            <v>3F</v>
          </cell>
        </row>
        <row r="4457">
          <cell r="D4457" t="str">
            <v>2130</v>
          </cell>
          <cell r="K4457" t="str">
            <v>ESTUARY</v>
          </cell>
          <cell r="L4457" t="str">
            <v>3M</v>
          </cell>
        </row>
        <row r="4458">
          <cell r="D4458" t="str">
            <v>2131</v>
          </cell>
          <cell r="K4458" t="str">
            <v>STREAM</v>
          </cell>
          <cell r="L4458" t="str">
            <v>3F</v>
          </cell>
        </row>
        <row r="4459">
          <cell r="D4459" t="str">
            <v>8108A</v>
          </cell>
          <cell r="K4459" t="str">
            <v>BEACH</v>
          </cell>
          <cell r="L4459" t="str">
            <v>3M</v>
          </cell>
        </row>
        <row r="4460">
          <cell r="D4460" t="str">
            <v>8108B</v>
          </cell>
          <cell r="K4460" t="str">
            <v>BEACH</v>
          </cell>
          <cell r="L4460" t="str">
            <v>3M</v>
          </cell>
        </row>
        <row r="4461">
          <cell r="D4461" t="str">
            <v>8108C</v>
          </cell>
          <cell r="K4461" t="str">
            <v>BEACH</v>
          </cell>
          <cell r="L4461" t="str">
            <v>3M</v>
          </cell>
        </row>
        <row r="4462">
          <cell r="D4462" t="str">
            <v>8109A</v>
          </cell>
          <cell r="K4462" t="str">
            <v>BEACH</v>
          </cell>
          <cell r="L4462" t="str">
            <v>3M</v>
          </cell>
        </row>
        <row r="4463">
          <cell r="D4463" t="str">
            <v>8110A</v>
          </cell>
          <cell r="K4463" t="str">
            <v>BEACH</v>
          </cell>
          <cell r="L4463" t="str">
            <v>3M</v>
          </cell>
        </row>
        <row r="4464">
          <cell r="D4464" t="str">
            <v>8110B</v>
          </cell>
          <cell r="K4464" t="str">
            <v>BEACH</v>
          </cell>
          <cell r="L4464" t="str">
            <v>3M</v>
          </cell>
        </row>
        <row r="4465">
          <cell r="D4465" t="str">
            <v>8110C</v>
          </cell>
          <cell r="K4465" t="str">
            <v>BEACH</v>
          </cell>
          <cell r="L4465" t="str">
            <v>3M</v>
          </cell>
        </row>
        <row r="4466">
          <cell r="D4466" t="str">
            <v>8113A</v>
          </cell>
          <cell r="K4466" t="str">
            <v>BEACH</v>
          </cell>
          <cell r="L4466" t="str">
            <v>3M</v>
          </cell>
        </row>
        <row r="4467">
          <cell r="D4467" t="str">
            <v>8116B</v>
          </cell>
          <cell r="K4467" t="str">
            <v>BEACH</v>
          </cell>
          <cell r="L4467" t="str">
            <v>3M</v>
          </cell>
        </row>
        <row r="4468">
          <cell r="D4468" t="str">
            <v>8116C</v>
          </cell>
          <cell r="K4468" t="str">
            <v>BEACH</v>
          </cell>
          <cell r="L4468" t="str">
            <v>3M</v>
          </cell>
        </row>
        <row r="4469">
          <cell r="D4469" t="str">
            <v>8116D</v>
          </cell>
          <cell r="K4469" t="str">
            <v>BEACH</v>
          </cell>
          <cell r="L4469" t="str">
            <v>3M</v>
          </cell>
        </row>
        <row r="4470">
          <cell r="D4470" t="str">
            <v>1162</v>
          </cell>
          <cell r="K4470" t="str">
            <v>STREAM</v>
          </cell>
          <cell r="L4470" t="str">
            <v>3F</v>
          </cell>
        </row>
        <row r="4471">
          <cell r="D4471" t="str">
            <v>1177</v>
          </cell>
          <cell r="K4471" t="str">
            <v>STREAM</v>
          </cell>
          <cell r="L4471" t="str">
            <v>3F</v>
          </cell>
        </row>
        <row r="4472">
          <cell r="D4472" t="str">
            <v>686A</v>
          </cell>
          <cell r="K4472" t="str">
            <v>STREAM</v>
          </cell>
          <cell r="L4472" t="str">
            <v>3F</v>
          </cell>
        </row>
        <row r="4473">
          <cell r="D4473" t="str">
            <v>688</v>
          </cell>
          <cell r="K4473" t="str">
            <v>STREAM</v>
          </cell>
          <cell r="L4473" t="str">
            <v>3F</v>
          </cell>
        </row>
        <row r="4474">
          <cell r="D4474" t="str">
            <v>526B</v>
          </cell>
          <cell r="K4474" t="str">
            <v>LAKE</v>
          </cell>
          <cell r="L4474" t="str">
            <v>3F</v>
          </cell>
        </row>
        <row r="4475">
          <cell r="D4475" t="str">
            <v>234</v>
          </cell>
          <cell r="K4475" t="str">
            <v>STREAM</v>
          </cell>
          <cell r="L4475" t="str">
            <v>3F</v>
          </cell>
        </row>
        <row r="4476">
          <cell r="D4476" t="str">
            <v>210A</v>
          </cell>
          <cell r="K4476" t="str">
            <v>LAKE</v>
          </cell>
          <cell r="L4476" t="str">
            <v>3F</v>
          </cell>
        </row>
        <row r="4477">
          <cell r="D4477" t="str">
            <v>495A</v>
          </cell>
          <cell r="K4477" t="str">
            <v>STREAM</v>
          </cell>
          <cell r="L4477" t="str">
            <v>3F</v>
          </cell>
        </row>
        <row r="4478">
          <cell r="D4478" t="str">
            <v>443A</v>
          </cell>
          <cell r="K4478" t="str">
            <v>LAKE</v>
          </cell>
          <cell r="L4478" t="str">
            <v>3F</v>
          </cell>
        </row>
        <row r="4479">
          <cell r="D4479" t="str">
            <v>405</v>
          </cell>
          <cell r="K4479" t="str">
            <v>STREAM</v>
          </cell>
          <cell r="L4479" t="str">
            <v>3F</v>
          </cell>
        </row>
        <row r="4480">
          <cell r="D4480" t="str">
            <v>407</v>
          </cell>
          <cell r="K4480" t="str">
            <v>STREAM</v>
          </cell>
          <cell r="L4480" t="str">
            <v>3F</v>
          </cell>
        </row>
        <row r="4481">
          <cell r="D4481" t="str">
            <v>408</v>
          </cell>
          <cell r="K4481" t="str">
            <v>STREAM</v>
          </cell>
          <cell r="L4481" t="str">
            <v>3F</v>
          </cell>
        </row>
        <row r="4482">
          <cell r="D4482" t="str">
            <v>413</v>
          </cell>
          <cell r="K4482" t="str">
            <v>STREAM</v>
          </cell>
          <cell r="L4482" t="str">
            <v>3F</v>
          </cell>
        </row>
        <row r="4483">
          <cell r="D4483" t="str">
            <v>415</v>
          </cell>
          <cell r="K4483" t="str">
            <v>STREAM</v>
          </cell>
          <cell r="L4483" t="str">
            <v>3F</v>
          </cell>
        </row>
        <row r="4484">
          <cell r="D4484" t="str">
            <v>30F</v>
          </cell>
          <cell r="K4484" t="str">
            <v>STREAM</v>
          </cell>
          <cell r="L4484" t="str">
            <v>3F</v>
          </cell>
        </row>
        <row r="4485">
          <cell r="D4485" t="str">
            <v>462C</v>
          </cell>
          <cell r="K4485" t="str">
            <v>STREAM</v>
          </cell>
          <cell r="L4485" t="str">
            <v>3F</v>
          </cell>
        </row>
        <row r="4486">
          <cell r="D4486" t="str">
            <v>532</v>
          </cell>
          <cell r="K4486" t="str">
            <v>STREAM</v>
          </cell>
          <cell r="L4486" t="str">
            <v>3F</v>
          </cell>
        </row>
        <row r="4487">
          <cell r="D4487" t="str">
            <v>534</v>
          </cell>
          <cell r="K4487" t="str">
            <v>STREAM</v>
          </cell>
          <cell r="L4487" t="str">
            <v>3F</v>
          </cell>
        </row>
        <row r="4488">
          <cell r="D4488" t="str">
            <v>537A</v>
          </cell>
          <cell r="K4488" t="str">
            <v>STREAM</v>
          </cell>
          <cell r="L4488" t="str">
            <v>3F</v>
          </cell>
        </row>
        <row r="4489">
          <cell r="D4489" t="str">
            <v>542</v>
          </cell>
          <cell r="K4489" t="str">
            <v>STREAM</v>
          </cell>
          <cell r="L4489" t="str">
            <v>3F</v>
          </cell>
        </row>
        <row r="4490">
          <cell r="D4490" t="str">
            <v>429</v>
          </cell>
          <cell r="K4490" t="str">
            <v>STREAM</v>
          </cell>
          <cell r="L4490" t="str">
            <v>3F</v>
          </cell>
        </row>
        <row r="4491">
          <cell r="D4491" t="str">
            <v>432</v>
          </cell>
          <cell r="K4491" t="str">
            <v>STREAM</v>
          </cell>
          <cell r="L4491" t="str">
            <v>3F</v>
          </cell>
        </row>
        <row r="4492">
          <cell r="D4492" t="str">
            <v>6001C</v>
          </cell>
          <cell r="K4492" t="str">
            <v>ESTUARY</v>
          </cell>
          <cell r="L4492" t="str">
            <v>3M</v>
          </cell>
        </row>
        <row r="4493">
          <cell r="D4493" t="str">
            <v>2893O</v>
          </cell>
          <cell r="K4493" t="str">
            <v>LAKE</v>
          </cell>
          <cell r="L4493" t="str">
            <v>1</v>
          </cell>
        </row>
        <row r="4494">
          <cell r="D4494" t="str">
            <v>2638</v>
          </cell>
          <cell r="K4494" t="str">
            <v>STREAM</v>
          </cell>
          <cell r="L4494" t="str">
            <v>3F</v>
          </cell>
        </row>
        <row r="4495">
          <cell r="D4495" t="str">
            <v>2639</v>
          </cell>
          <cell r="K4495" t="str">
            <v>STREAM</v>
          </cell>
          <cell r="L4495" t="str">
            <v>3F</v>
          </cell>
        </row>
        <row r="4496">
          <cell r="D4496" t="str">
            <v>783A</v>
          </cell>
          <cell r="K4496" t="str">
            <v>LAKE</v>
          </cell>
          <cell r="L4496" t="str">
            <v>3F</v>
          </cell>
        </row>
        <row r="4497">
          <cell r="D4497" t="str">
            <v>826</v>
          </cell>
          <cell r="K4497" t="str">
            <v>STREAM</v>
          </cell>
          <cell r="L4497" t="str">
            <v>3F</v>
          </cell>
        </row>
        <row r="4498">
          <cell r="D4498" t="str">
            <v>318</v>
          </cell>
          <cell r="K4498" t="str">
            <v>STREAM</v>
          </cell>
          <cell r="L4498" t="str">
            <v>3F</v>
          </cell>
        </row>
        <row r="4499">
          <cell r="D4499" t="str">
            <v>321</v>
          </cell>
          <cell r="K4499" t="str">
            <v>STREAM</v>
          </cell>
          <cell r="L4499" t="str">
            <v>3F</v>
          </cell>
        </row>
        <row r="4500">
          <cell r="D4500" t="str">
            <v>323</v>
          </cell>
          <cell r="K4500" t="str">
            <v>STREAM</v>
          </cell>
          <cell r="L4500" t="str">
            <v>3F</v>
          </cell>
        </row>
        <row r="4501">
          <cell r="D4501" t="str">
            <v>324</v>
          </cell>
          <cell r="K4501" t="str">
            <v>STREAM</v>
          </cell>
          <cell r="L4501" t="str">
            <v>3F</v>
          </cell>
        </row>
        <row r="4502">
          <cell r="D4502" t="str">
            <v>269A</v>
          </cell>
          <cell r="K4502" t="str">
            <v>LAKE</v>
          </cell>
          <cell r="L4502" t="str">
            <v>3F</v>
          </cell>
        </row>
        <row r="4503">
          <cell r="D4503" t="str">
            <v>330</v>
          </cell>
          <cell r="K4503" t="str">
            <v>STREAM</v>
          </cell>
          <cell r="L4503" t="str">
            <v>3F</v>
          </cell>
        </row>
        <row r="4504">
          <cell r="D4504" t="str">
            <v>332</v>
          </cell>
          <cell r="K4504" t="str">
            <v>STREAM</v>
          </cell>
          <cell r="L4504" t="str">
            <v>3F</v>
          </cell>
        </row>
        <row r="4505">
          <cell r="D4505" t="str">
            <v>333</v>
          </cell>
          <cell r="K4505" t="str">
            <v>STREAM</v>
          </cell>
          <cell r="L4505" t="str">
            <v>3F</v>
          </cell>
        </row>
        <row r="4506">
          <cell r="D4506" t="str">
            <v>343</v>
          </cell>
          <cell r="K4506" t="str">
            <v>STREAM</v>
          </cell>
          <cell r="L4506" t="str">
            <v>3F</v>
          </cell>
        </row>
        <row r="4507">
          <cell r="D4507" t="str">
            <v>343A</v>
          </cell>
          <cell r="K4507" t="str">
            <v>LAKE</v>
          </cell>
          <cell r="L4507" t="str">
            <v>3F</v>
          </cell>
        </row>
        <row r="4508">
          <cell r="D4508" t="str">
            <v>373</v>
          </cell>
          <cell r="K4508" t="str">
            <v>STREAM</v>
          </cell>
          <cell r="L4508" t="str">
            <v>3F</v>
          </cell>
        </row>
        <row r="4509">
          <cell r="D4509" t="str">
            <v>388</v>
          </cell>
          <cell r="K4509" t="str">
            <v>STREAM</v>
          </cell>
          <cell r="L4509" t="str">
            <v>3F</v>
          </cell>
        </row>
        <row r="4510">
          <cell r="D4510" t="str">
            <v>394</v>
          </cell>
          <cell r="K4510" t="str">
            <v>STREAM</v>
          </cell>
          <cell r="L4510" t="str">
            <v>3F</v>
          </cell>
        </row>
        <row r="4511">
          <cell r="D4511" t="str">
            <v>2148C</v>
          </cell>
          <cell r="K4511" t="str">
            <v>ESTUARY</v>
          </cell>
          <cell r="L4511" t="str">
            <v>3M</v>
          </cell>
        </row>
        <row r="4512">
          <cell r="D4512" t="str">
            <v>STA1E</v>
          </cell>
          <cell r="K4512" t="str">
            <v>STREAM</v>
          </cell>
          <cell r="L4512" t="str">
            <v>3F</v>
          </cell>
        </row>
        <row r="4513">
          <cell r="D4513" t="str">
            <v>3266A</v>
          </cell>
          <cell r="K4513" t="str">
            <v>STREAM</v>
          </cell>
          <cell r="L4513" t="str">
            <v>3F</v>
          </cell>
        </row>
        <row r="4514">
          <cell r="D4514" t="str">
            <v>3263</v>
          </cell>
          <cell r="K4514" t="str">
            <v>STREAM</v>
          </cell>
          <cell r="L4514" t="str">
            <v>3F</v>
          </cell>
        </row>
        <row r="4515">
          <cell r="D4515" t="str">
            <v>3254</v>
          </cell>
          <cell r="K4515" t="str">
            <v>STREAM</v>
          </cell>
          <cell r="L4515" t="str">
            <v>3F</v>
          </cell>
        </row>
        <row r="4516">
          <cell r="D4516" t="str">
            <v>3248</v>
          </cell>
          <cell r="K4516" t="str">
            <v>STREAM</v>
          </cell>
          <cell r="L4516" t="str">
            <v>3F</v>
          </cell>
        </row>
        <row r="4517">
          <cell r="D4517" t="str">
            <v>3252</v>
          </cell>
          <cell r="K4517" t="str">
            <v>STREAM</v>
          </cell>
          <cell r="L4517" t="str">
            <v>3F</v>
          </cell>
        </row>
        <row r="4518">
          <cell r="D4518" t="str">
            <v>STA1</v>
          </cell>
          <cell r="K4518" t="str">
            <v>STREAM</v>
          </cell>
          <cell r="L4518" t="str">
            <v>3F</v>
          </cell>
        </row>
        <row r="4519">
          <cell r="D4519" t="str">
            <v>STA6</v>
          </cell>
          <cell r="K4519" t="str">
            <v>STREAM</v>
          </cell>
          <cell r="L4519" t="str">
            <v>3F</v>
          </cell>
        </row>
        <row r="4520">
          <cell r="D4520" t="str">
            <v>STA5</v>
          </cell>
          <cell r="K4520" t="str">
            <v>STREAM</v>
          </cell>
          <cell r="L4520" t="str">
            <v>3F</v>
          </cell>
        </row>
        <row r="4521">
          <cell r="D4521" t="str">
            <v>3260</v>
          </cell>
          <cell r="K4521" t="str">
            <v>STREAM</v>
          </cell>
          <cell r="L4521" t="str">
            <v>3F</v>
          </cell>
        </row>
        <row r="4522">
          <cell r="D4522" t="str">
            <v>3252B</v>
          </cell>
          <cell r="K4522" t="str">
            <v>STREAM</v>
          </cell>
          <cell r="L4522" t="str">
            <v>3F</v>
          </cell>
        </row>
        <row r="4523">
          <cell r="D4523" t="str">
            <v>3252C</v>
          </cell>
          <cell r="K4523" t="str">
            <v>STREAM</v>
          </cell>
          <cell r="L4523" t="str">
            <v>3F</v>
          </cell>
        </row>
        <row r="4524">
          <cell r="D4524" t="str">
            <v>530</v>
          </cell>
          <cell r="K4524" t="str">
            <v>STREAM</v>
          </cell>
          <cell r="L4524" t="str">
            <v>3F</v>
          </cell>
        </row>
        <row r="4525">
          <cell r="D4525" t="str">
            <v>3324A</v>
          </cell>
          <cell r="K4525" t="str">
            <v>STREAM</v>
          </cell>
          <cell r="L4525" t="str">
            <v>3F</v>
          </cell>
        </row>
        <row r="4526">
          <cell r="D4526" t="str">
            <v>150</v>
          </cell>
          <cell r="K4526" t="str">
            <v>STREAM</v>
          </cell>
          <cell r="L4526" t="str">
            <v>3F</v>
          </cell>
        </row>
        <row r="4527">
          <cell r="D4527" t="str">
            <v>151</v>
          </cell>
          <cell r="K4527" t="str">
            <v>STREAM</v>
          </cell>
          <cell r="L4527" t="str">
            <v>3F</v>
          </cell>
        </row>
        <row r="4528">
          <cell r="D4528" t="str">
            <v>2190</v>
          </cell>
          <cell r="K4528" t="str">
            <v>STREAM</v>
          </cell>
          <cell r="L4528" t="str">
            <v>3F</v>
          </cell>
        </row>
        <row r="4529">
          <cell r="D4529" t="str">
            <v>2191C</v>
          </cell>
          <cell r="K4529" t="str">
            <v>ESTUARY</v>
          </cell>
          <cell r="L4529" t="str">
            <v>3M</v>
          </cell>
        </row>
        <row r="4530">
          <cell r="D4530" t="str">
            <v>2192</v>
          </cell>
          <cell r="K4530" t="str">
            <v>STREAM</v>
          </cell>
          <cell r="L4530" t="str">
            <v>3F</v>
          </cell>
        </row>
        <row r="4531">
          <cell r="D4531" t="str">
            <v>776</v>
          </cell>
          <cell r="K4531" t="str">
            <v>STREAM</v>
          </cell>
          <cell r="L4531" t="str">
            <v>3F</v>
          </cell>
        </row>
        <row r="4532">
          <cell r="D4532" t="str">
            <v>2193</v>
          </cell>
          <cell r="K4532" t="str">
            <v>STREAM</v>
          </cell>
          <cell r="L4532" t="str">
            <v>3F</v>
          </cell>
        </row>
        <row r="4533">
          <cell r="D4533" t="str">
            <v>2194</v>
          </cell>
          <cell r="K4533" t="str">
            <v>STREAM</v>
          </cell>
          <cell r="L4533" t="str">
            <v>3F</v>
          </cell>
        </row>
        <row r="4534">
          <cell r="D4534" t="str">
            <v>2195</v>
          </cell>
          <cell r="K4534" t="str">
            <v>STREAM</v>
          </cell>
          <cell r="L4534" t="str">
            <v>3F</v>
          </cell>
        </row>
        <row r="4535">
          <cell r="D4535" t="str">
            <v>2206</v>
          </cell>
          <cell r="K4535" t="str">
            <v>ESTUARY</v>
          </cell>
          <cell r="L4535" t="str">
            <v>3M</v>
          </cell>
        </row>
        <row r="4536">
          <cell r="D4536" t="str">
            <v>2313</v>
          </cell>
          <cell r="K4536" t="str">
            <v>STREAM</v>
          </cell>
          <cell r="L4536" t="str">
            <v>3F</v>
          </cell>
        </row>
        <row r="4537">
          <cell r="D4537" t="str">
            <v>2185</v>
          </cell>
          <cell r="K4537" t="str">
            <v>STREAM</v>
          </cell>
          <cell r="L4537" t="str">
            <v>3F</v>
          </cell>
        </row>
        <row r="4538">
          <cell r="D4538" t="str">
            <v>611</v>
          </cell>
          <cell r="K4538" t="str">
            <v>STREAM</v>
          </cell>
          <cell r="L4538" t="str">
            <v>3F</v>
          </cell>
        </row>
        <row r="4539">
          <cell r="D4539" t="str">
            <v>3402</v>
          </cell>
          <cell r="K4539" t="str">
            <v>STREAM</v>
          </cell>
          <cell r="L4539" t="str">
            <v>3F</v>
          </cell>
        </row>
        <row r="4540">
          <cell r="D4540" t="str">
            <v>3401</v>
          </cell>
          <cell r="K4540" t="str">
            <v>STREAM</v>
          </cell>
          <cell r="L4540" t="str">
            <v>3F</v>
          </cell>
        </row>
        <row r="4541">
          <cell r="D4541" t="str">
            <v>3341Y</v>
          </cell>
          <cell r="K4541" t="str">
            <v>SPRING</v>
          </cell>
          <cell r="L4541" t="str">
            <v>3F</v>
          </cell>
        </row>
        <row r="4542">
          <cell r="D4542" t="str">
            <v>2231</v>
          </cell>
          <cell r="K4542" t="str">
            <v>STREAM</v>
          </cell>
          <cell r="L4542" t="str">
            <v>3F</v>
          </cell>
        </row>
        <row r="4543">
          <cell r="D4543" t="str">
            <v>2232</v>
          </cell>
          <cell r="K4543" t="str">
            <v>STREAM</v>
          </cell>
          <cell r="L4543" t="str">
            <v>3F</v>
          </cell>
        </row>
        <row r="4544">
          <cell r="D4544" t="str">
            <v>3410</v>
          </cell>
          <cell r="K4544" t="str">
            <v>STREAM</v>
          </cell>
          <cell r="L4544" t="str">
            <v>3F</v>
          </cell>
        </row>
        <row r="4545">
          <cell r="D4545" t="str">
            <v>2221</v>
          </cell>
          <cell r="K4545" t="str">
            <v>STREAM</v>
          </cell>
          <cell r="L4545" t="str">
            <v>3F</v>
          </cell>
        </row>
        <row r="4546">
          <cell r="D4546" t="str">
            <v>3315Z</v>
          </cell>
          <cell r="K4546" t="str">
            <v>SPRING</v>
          </cell>
          <cell r="L4546" t="str">
            <v>3F</v>
          </cell>
        </row>
        <row r="4547">
          <cell r="D4547" t="str">
            <v>2202</v>
          </cell>
          <cell r="K4547" t="str">
            <v>STREAM</v>
          </cell>
          <cell r="L4547" t="str">
            <v>3F</v>
          </cell>
        </row>
        <row r="4548">
          <cell r="D4548" t="str">
            <v>2203</v>
          </cell>
          <cell r="K4548" t="str">
            <v>STREAM</v>
          </cell>
          <cell r="L4548" t="str">
            <v>3F</v>
          </cell>
        </row>
        <row r="4549">
          <cell r="D4549" t="str">
            <v>3380</v>
          </cell>
          <cell r="K4549" t="str">
            <v>STREAM</v>
          </cell>
          <cell r="L4549" t="str">
            <v>3F</v>
          </cell>
        </row>
        <row r="4550">
          <cell r="D4550" t="str">
            <v>836A</v>
          </cell>
          <cell r="K4550" t="str">
            <v>STREAM</v>
          </cell>
          <cell r="L4550" t="str">
            <v>3F</v>
          </cell>
        </row>
        <row r="4551">
          <cell r="D4551" t="str">
            <v>2229</v>
          </cell>
          <cell r="K4551" t="str">
            <v>STREAM</v>
          </cell>
          <cell r="L4551" t="str">
            <v>3F</v>
          </cell>
        </row>
        <row r="4552">
          <cell r="D4552" t="str">
            <v>502</v>
          </cell>
          <cell r="K4552" t="str">
            <v>STREAM</v>
          </cell>
          <cell r="L4552" t="str">
            <v>3F</v>
          </cell>
        </row>
        <row r="4553">
          <cell r="D4553" t="str">
            <v>1141A</v>
          </cell>
          <cell r="K4553" t="str">
            <v>STREAM</v>
          </cell>
          <cell r="L4553" t="str">
            <v>3F</v>
          </cell>
        </row>
        <row r="4554">
          <cell r="D4554" t="str">
            <v>1161</v>
          </cell>
          <cell r="K4554" t="str">
            <v>ESTUARY</v>
          </cell>
          <cell r="L4554" t="str">
            <v>3M</v>
          </cell>
        </row>
        <row r="4555">
          <cell r="D4555" t="str">
            <v>1282</v>
          </cell>
          <cell r="K4555" t="str">
            <v>STREAM</v>
          </cell>
          <cell r="L4555" t="str">
            <v>3F</v>
          </cell>
        </row>
        <row r="4556">
          <cell r="D4556" t="str">
            <v>1283</v>
          </cell>
          <cell r="K4556" t="str">
            <v>ESTUARY</v>
          </cell>
          <cell r="L4556" t="str">
            <v>2</v>
          </cell>
        </row>
        <row r="4557">
          <cell r="D4557" t="str">
            <v>24AB</v>
          </cell>
          <cell r="K4557" t="str">
            <v>ESTUARY</v>
          </cell>
          <cell r="L4557" t="str">
            <v>3M</v>
          </cell>
        </row>
        <row r="4558">
          <cell r="D4558" t="str">
            <v>973</v>
          </cell>
          <cell r="K4558" t="str">
            <v>ESTUARY</v>
          </cell>
          <cell r="L4558" t="str">
            <v>3M</v>
          </cell>
        </row>
        <row r="4559">
          <cell r="D4559" t="str">
            <v>1136</v>
          </cell>
          <cell r="K4559" t="str">
            <v>ESTUARY</v>
          </cell>
          <cell r="L4559" t="str">
            <v>3M</v>
          </cell>
        </row>
        <row r="4560">
          <cell r="D4560" t="str">
            <v>999</v>
          </cell>
          <cell r="K4560" t="str">
            <v>STREAM</v>
          </cell>
          <cell r="L4560" t="str">
            <v>3F</v>
          </cell>
        </row>
        <row r="4561">
          <cell r="D4561" t="str">
            <v>553A</v>
          </cell>
          <cell r="K4561" t="str">
            <v>LAKE</v>
          </cell>
          <cell r="L4561" t="str">
            <v>1</v>
          </cell>
        </row>
        <row r="4562">
          <cell r="D4562" t="str">
            <v>1275</v>
          </cell>
          <cell r="K4562" t="str">
            <v>ESTUARY</v>
          </cell>
          <cell r="L4562" t="str">
            <v>2</v>
          </cell>
        </row>
        <row r="4563">
          <cell r="D4563" t="str">
            <v>1276</v>
          </cell>
          <cell r="K4563" t="str">
            <v>STREAM</v>
          </cell>
          <cell r="L4563" t="str">
            <v>3F</v>
          </cell>
        </row>
        <row r="4564">
          <cell r="D4564" t="str">
            <v>8081A</v>
          </cell>
          <cell r="K4564" t="str">
            <v>BEACH</v>
          </cell>
          <cell r="L4564" t="str">
            <v>3M</v>
          </cell>
        </row>
        <row r="4565">
          <cell r="D4565" t="str">
            <v>8081B</v>
          </cell>
          <cell r="K4565" t="str">
            <v>BEACH</v>
          </cell>
          <cell r="L4565" t="str">
            <v>3M</v>
          </cell>
        </row>
        <row r="4566">
          <cell r="D4566" t="str">
            <v>8077A</v>
          </cell>
          <cell r="K4566" t="str">
            <v>BEACH</v>
          </cell>
          <cell r="L4566" t="str">
            <v>3M</v>
          </cell>
        </row>
        <row r="4567">
          <cell r="D4567" t="str">
            <v>3289O</v>
          </cell>
          <cell r="K4567" t="str">
            <v>ESTUARY</v>
          </cell>
          <cell r="L4567" t="str">
            <v>3M</v>
          </cell>
        </row>
        <row r="4568">
          <cell r="D4568" t="str">
            <v>3303B1</v>
          </cell>
          <cell r="K4568" t="str">
            <v>ESTUARY</v>
          </cell>
          <cell r="L4568" t="str">
            <v>3M</v>
          </cell>
        </row>
        <row r="4569">
          <cell r="D4569" t="str">
            <v>3289X</v>
          </cell>
          <cell r="K4569" t="str">
            <v>ESTUARY</v>
          </cell>
          <cell r="L4569" t="str">
            <v>3M</v>
          </cell>
        </row>
        <row r="4570">
          <cell r="D4570" t="str">
            <v>3289I</v>
          </cell>
          <cell r="K4570" t="str">
            <v>ESTUARY</v>
          </cell>
          <cell r="L4570" t="str">
            <v>2</v>
          </cell>
        </row>
        <row r="4571">
          <cell r="D4571" t="str">
            <v>8078</v>
          </cell>
          <cell r="K4571" t="str">
            <v>COASTAL</v>
          </cell>
          <cell r="L4571" t="str">
            <v>2</v>
          </cell>
        </row>
        <row r="4572">
          <cell r="D4572" t="str">
            <v>3289H</v>
          </cell>
          <cell r="K4572" t="str">
            <v>ESTUARY</v>
          </cell>
          <cell r="L4572" t="str">
            <v>2</v>
          </cell>
        </row>
        <row r="4573">
          <cell r="D4573" t="str">
            <v>3289R</v>
          </cell>
          <cell r="K4573" t="str">
            <v>ESTUARY</v>
          </cell>
          <cell r="L4573" t="str">
            <v>2</v>
          </cell>
        </row>
        <row r="4574">
          <cell r="D4574" t="str">
            <v>399A</v>
          </cell>
          <cell r="K4574" t="str">
            <v>STREAM</v>
          </cell>
          <cell r="L4574" t="str">
            <v>3F</v>
          </cell>
        </row>
        <row r="4575">
          <cell r="D4575" t="str">
            <v>404</v>
          </cell>
          <cell r="K4575" t="str">
            <v>STREAM</v>
          </cell>
          <cell r="L4575" t="str">
            <v>3F</v>
          </cell>
        </row>
        <row r="4576">
          <cell r="D4576" t="str">
            <v>501</v>
          </cell>
          <cell r="K4576" t="str">
            <v>STREAM</v>
          </cell>
          <cell r="L4576" t="str">
            <v>3F</v>
          </cell>
        </row>
        <row r="4577">
          <cell r="D4577" t="str">
            <v>2034</v>
          </cell>
          <cell r="K4577" t="str">
            <v>STREAM</v>
          </cell>
          <cell r="L4577" t="str">
            <v>3F</v>
          </cell>
        </row>
        <row r="4578">
          <cell r="D4578" t="str">
            <v>621</v>
          </cell>
          <cell r="K4578" t="str">
            <v>STREAM</v>
          </cell>
          <cell r="L4578" t="str">
            <v>3F</v>
          </cell>
        </row>
        <row r="4579">
          <cell r="D4579" t="str">
            <v>555A</v>
          </cell>
          <cell r="K4579" t="str">
            <v>LAKE</v>
          </cell>
          <cell r="L4579" t="str">
            <v>3F</v>
          </cell>
        </row>
        <row r="4580">
          <cell r="D4580" t="str">
            <v>646</v>
          </cell>
          <cell r="K4580" t="str">
            <v>STREAM</v>
          </cell>
          <cell r="L4580" t="str">
            <v>3F</v>
          </cell>
        </row>
        <row r="4581">
          <cell r="D4581" t="str">
            <v>679</v>
          </cell>
          <cell r="K4581" t="str">
            <v>STREAM</v>
          </cell>
          <cell r="L4581" t="str">
            <v>3F</v>
          </cell>
        </row>
        <row r="4582">
          <cell r="D4582" t="str">
            <v>49C</v>
          </cell>
          <cell r="K4582" t="str">
            <v>STREAM</v>
          </cell>
          <cell r="L4582" t="str">
            <v>3F</v>
          </cell>
        </row>
        <row r="4583">
          <cell r="D4583" t="str">
            <v>715</v>
          </cell>
          <cell r="K4583" t="str">
            <v>STREAM</v>
          </cell>
          <cell r="L4583" t="str">
            <v>3F</v>
          </cell>
        </row>
        <row r="4584">
          <cell r="D4584" t="str">
            <v>51F</v>
          </cell>
          <cell r="K4584" t="str">
            <v>LAKE</v>
          </cell>
          <cell r="L4584" t="str">
            <v>3F</v>
          </cell>
        </row>
        <row r="4585">
          <cell r="D4585" t="str">
            <v>1268</v>
          </cell>
          <cell r="K4585" t="str">
            <v>ESTUARY</v>
          </cell>
          <cell r="L4585" t="str">
            <v>2</v>
          </cell>
        </row>
        <row r="4586">
          <cell r="D4586" t="str">
            <v>553Y</v>
          </cell>
          <cell r="K4586" t="str">
            <v>SPRING</v>
          </cell>
          <cell r="L4586" t="str">
            <v>1</v>
          </cell>
        </row>
        <row r="4587">
          <cell r="D4587" t="str">
            <v>747</v>
          </cell>
          <cell r="K4587" t="str">
            <v>STREAM</v>
          </cell>
          <cell r="L4587" t="str">
            <v>3F</v>
          </cell>
        </row>
        <row r="4588">
          <cell r="D4588" t="str">
            <v>748</v>
          </cell>
          <cell r="K4588" t="str">
            <v>STREAM</v>
          </cell>
          <cell r="L4588" t="str">
            <v>3F</v>
          </cell>
        </row>
        <row r="4589">
          <cell r="D4589" t="str">
            <v>753</v>
          </cell>
          <cell r="K4589" t="str">
            <v>STREAM</v>
          </cell>
          <cell r="L4589" t="str">
            <v>3F</v>
          </cell>
        </row>
        <row r="4590">
          <cell r="D4590" t="str">
            <v>686</v>
          </cell>
          <cell r="K4590" t="str">
            <v>LAKE</v>
          </cell>
          <cell r="L4590" t="str">
            <v>3F</v>
          </cell>
        </row>
        <row r="4591">
          <cell r="D4591" t="str">
            <v>764</v>
          </cell>
          <cell r="K4591" t="str">
            <v>STREAM</v>
          </cell>
          <cell r="L4591" t="str">
            <v>3F</v>
          </cell>
        </row>
        <row r="4592">
          <cell r="D4592" t="str">
            <v>49B</v>
          </cell>
          <cell r="K4592" t="str">
            <v>STREAM</v>
          </cell>
          <cell r="L4592" t="str">
            <v>3F</v>
          </cell>
        </row>
        <row r="4593">
          <cell r="D4593" t="str">
            <v>375E</v>
          </cell>
          <cell r="K4593" t="str">
            <v>STREAM</v>
          </cell>
          <cell r="L4593" t="str">
            <v>3F</v>
          </cell>
        </row>
        <row r="4594">
          <cell r="D4594" t="str">
            <v>375B</v>
          </cell>
          <cell r="K4594" t="str">
            <v>STREAM</v>
          </cell>
          <cell r="L4594" t="str">
            <v>3F</v>
          </cell>
        </row>
        <row r="4595">
          <cell r="D4595" t="str">
            <v>51</v>
          </cell>
          <cell r="K4595" t="str">
            <v>STREAM</v>
          </cell>
          <cell r="L4595" t="str">
            <v>3F</v>
          </cell>
        </row>
        <row r="4596">
          <cell r="D4596" t="str">
            <v>2009C</v>
          </cell>
          <cell r="K4596" t="str">
            <v>STREAM</v>
          </cell>
          <cell r="L4596" t="str">
            <v>3F</v>
          </cell>
        </row>
        <row r="4597">
          <cell r="D4597" t="str">
            <v>3258X</v>
          </cell>
          <cell r="K4597" t="str">
            <v>LAKE</v>
          </cell>
          <cell r="L4597" t="str">
            <v>3F</v>
          </cell>
        </row>
        <row r="4598">
          <cell r="D4598" t="str">
            <v>2030A</v>
          </cell>
          <cell r="K4598" t="str">
            <v>STREAM</v>
          </cell>
          <cell r="L4598" t="str">
            <v>3F</v>
          </cell>
        </row>
        <row r="4599">
          <cell r="D4599" t="str">
            <v>1924</v>
          </cell>
          <cell r="K4599" t="str">
            <v>STREAM</v>
          </cell>
          <cell r="L4599" t="str">
            <v>3F</v>
          </cell>
        </row>
        <row r="4600">
          <cell r="D4600" t="str">
            <v>1924A</v>
          </cell>
          <cell r="K4600" t="str">
            <v>ESTUARY</v>
          </cell>
          <cell r="L4600" t="str">
            <v>3M</v>
          </cell>
        </row>
        <row r="4601">
          <cell r="D4601" t="str">
            <v>1991F</v>
          </cell>
          <cell r="K4601" t="str">
            <v>STREAM</v>
          </cell>
          <cell r="L4601" t="str">
            <v>1</v>
          </cell>
        </row>
        <row r="4602">
          <cell r="D4602" t="str">
            <v>2022</v>
          </cell>
          <cell r="K4602" t="str">
            <v>STREAM</v>
          </cell>
          <cell r="L4602" t="str">
            <v>3F</v>
          </cell>
        </row>
        <row r="4603">
          <cell r="D4603" t="str">
            <v>2038</v>
          </cell>
          <cell r="K4603" t="str">
            <v>STREAM</v>
          </cell>
          <cell r="L4603" t="str">
            <v>3F</v>
          </cell>
        </row>
        <row r="4604">
          <cell r="D4604" t="str">
            <v>1991E</v>
          </cell>
          <cell r="K4604" t="str">
            <v>ESTUARY</v>
          </cell>
          <cell r="L4604" t="str">
            <v>3M</v>
          </cell>
        </row>
        <row r="4605">
          <cell r="D4605" t="str">
            <v>1994</v>
          </cell>
          <cell r="K4605" t="str">
            <v>STREAM</v>
          </cell>
          <cell r="L4605" t="str">
            <v>3F</v>
          </cell>
        </row>
        <row r="4606">
          <cell r="D4606" t="str">
            <v>1996</v>
          </cell>
          <cell r="K4606" t="str">
            <v>STREAM</v>
          </cell>
          <cell r="L4606" t="str">
            <v>3F</v>
          </cell>
        </row>
        <row r="4607">
          <cell r="D4607" t="str">
            <v>1984AA</v>
          </cell>
          <cell r="K4607" t="str">
            <v>STREAM</v>
          </cell>
          <cell r="L4607" t="str">
            <v>3F</v>
          </cell>
        </row>
        <row r="4608">
          <cell r="D4608" t="str">
            <v>1924B</v>
          </cell>
          <cell r="K4608" t="str">
            <v>STREAM</v>
          </cell>
          <cell r="L4608" t="str">
            <v>3F</v>
          </cell>
        </row>
        <row r="4609">
          <cell r="D4609" t="str">
            <v>2057</v>
          </cell>
          <cell r="K4609" t="str">
            <v>STREAM</v>
          </cell>
          <cell r="L4609" t="str">
            <v>3F</v>
          </cell>
        </row>
        <row r="4610">
          <cell r="D4610" t="str">
            <v>2078B</v>
          </cell>
          <cell r="K4610" t="str">
            <v>ESTUARY</v>
          </cell>
          <cell r="L4610" t="str">
            <v>3M</v>
          </cell>
        </row>
        <row r="4611">
          <cell r="D4611" t="str">
            <v>2079</v>
          </cell>
          <cell r="K4611" t="str">
            <v>ESTUARY</v>
          </cell>
          <cell r="L4611" t="str">
            <v>2</v>
          </cell>
        </row>
        <row r="4612">
          <cell r="D4612" t="str">
            <v>2080</v>
          </cell>
          <cell r="K4612" t="str">
            <v>ESTUARY</v>
          </cell>
          <cell r="L4612" t="str">
            <v>3M</v>
          </cell>
        </row>
        <row r="4613">
          <cell r="D4613" t="str">
            <v>2089</v>
          </cell>
          <cell r="K4613" t="str">
            <v>ESTUARY</v>
          </cell>
          <cell r="L4613" t="str">
            <v>2</v>
          </cell>
        </row>
        <row r="4614">
          <cell r="D4614" t="str">
            <v>379</v>
          </cell>
          <cell r="K4614" t="str">
            <v>STREAM</v>
          </cell>
          <cell r="L4614" t="str">
            <v>3F</v>
          </cell>
        </row>
        <row r="4615">
          <cell r="D4615" t="str">
            <v>380</v>
          </cell>
          <cell r="K4615" t="str">
            <v>STREAM</v>
          </cell>
          <cell r="L4615" t="str">
            <v>3F</v>
          </cell>
        </row>
        <row r="4616">
          <cell r="D4616" t="str">
            <v>383</v>
          </cell>
          <cell r="K4616" t="str">
            <v>STREAM</v>
          </cell>
          <cell r="L4616" t="str">
            <v>3F</v>
          </cell>
        </row>
        <row r="4617">
          <cell r="D4617" t="str">
            <v>24</v>
          </cell>
          <cell r="K4617" t="str">
            <v>STREAM</v>
          </cell>
          <cell r="L4617" t="str">
            <v>3F</v>
          </cell>
        </row>
        <row r="4618">
          <cell r="D4618" t="str">
            <v>308</v>
          </cell>
          <cell r="K4618" t="str">
            <v>STREAM</v>
          </cell>
          <cell r="L4618" t="str">
            <v>3F</v>
          </cell>
        </row>
        <row r="4619">
          <cell r="D4619" t="str">
            <v>24AA</v>
          </cell>
          <cell r="K4619" t="str">
            <v>STREAM</v>
          </cell>
          <cell r="L4619" t="str">
            <v>3F</v>
          </cell>
        </row>
        <row r="4620">
          <cell r="D4620" t="str">
            <v>724</v>
          </cell>
          <cell r="K4620" t="str">
            <v>STREAM</v>
          </cell>
          <cell r="L4620" t="str">
            <v>3F</v>
          </cell>
        </row>
        <row r="4621">
          <cell r="D4621" t="str">
            <v>725</v>
          </cell>
          <cell r="K4621" t="str">
            <v>STREAM</v>
          </cell>
          <cell r="L4621" t="str">
            <v>3F</v>
          </cell>
        </row>
        <row r="4622">
          <cell r="D4622" t="str">
            <v>1479</v>
          </cell>
          <cell r="K4622" t="str">
            <v>ESTUARY</v>
          </cell>
          <cell r="L4622" t="str">
            <v>3M</v>
          </cell>
        </row>
        <row r="4623">
          <cell r="D4623" t="str">
            <v>1440</v>
          </cell>
          <cell r="K4623" t="str">
            <v>ESTUARY</v>
          </cell>
          <cell r="L4623" t="str">
            <v>3M</v>
          </cell>
        </row>
        <row r="4624">
          <cell r="D4624" t="str">
            <v>833</v>
          </cell>
          <cell r="K4624" t="str">
            <v>STREAM</v>
          </cell>
          <cell r="L4624" t="str">
            <v>3F</v>
          </cell>
        </row>
        <row r="4625">
          <cell r="D4625" t="str">
            <v>846B</v>
          </cell>
          <cell r="K4625" t="str">
            <v>STREAM</v>
          </cell>
          <cell r="L4625" t="str">
            <v>3F</v>
          </cell>
        </row>
        <row r="4626">
          <cell r="D4626" t="str">
            <v>363</v>
          </cell>
          <cell r="K4626" t="str">
            <v>STREAM</v>
          </cell>
          <cell r="L4626" t="str">
            <v>3F</v>
          </cell>
        </row>
        <row r="4627">
          <cell r="D4627" t="str">
            <v>364</v>
          </cell>
          <cell r="K4627" t="str">
            <v>STREAM</v>
          </cell>
          <cell r="L4627" t="str">
            <v>3F</v>
          </cell>
        </row>
        <row r="4628">
          <cell r="D4628" t="str">
            <v>365</v>
          </cell>
          <cell r="K4628" t="str">
            <v>STREAM</v>
          </cell>
          <cell r="L4628" t="str">
            <v>3F</v>
          </cell>
        </row>
        <row r="4629">
          <cell r="D4629" t="str">
            <v>1938</v>
          </cell>
          <cell r="K4629" t="str">
            <v>LAKE</v>
          </cell>
          <cell r="L4629" t="str">
            <v>3F</v>
          </cell>
        </row>
        <row r="4630">
          <cell r="D4630" t="str">
            <v>1938A</v>
          </cell>
          <cell r="K4630" t="str">
            <v>LAKE</v>
          </cell>
          <cell r="L4630" t="str">
            <v>3F</v>
          </cell>
        </row>
        <row r="4631">
          <cell r="D4631" t="str">
            <v>3203B</v>
          </cell>
          <cell r="K4631" t="str">
            <v>STREAM</v>
          </cell>
          <cell r="L4631" t="str">
            <v>3F</v>
          </cell>
        </row>
        <row r="4632">
          <cell r="D4632" t="str">
            <v>1932B</v>
          </cell>
          <cell r="K4632" t="str">
            <v>LAKE</v>
          </cell>
          <cell r="L4632" t="str">
            <v>3F</v>
          </cell>
        </row>
        <row r="4633">
          <cell r="D4633" t="str">
            <v>3203C</v>
          </cell>
          <cell r="K4633" t="str">
            <v>STREAM</v>
          </cell>
          <cell r="L4633" t="str">
            <v>3F</v>
          </cell>
        </row>
        <row r="4634">
          <cell r="D4634" t="str">
            <v>1932L</v>
          </cell>
          <cell r="K4634" t="str">
            <v>LAKE</v>
          </cell>
          <cell r="L4634" t="str">
            <v>3F</v>
          </cell>
        </row>
        <row r="4635">
          <cell r="D4635" t="str">
            <v>3205C</v>
          </cell>
          <cell r="K4635" t="str">
            <v>STREAM</v>
          </cell>
          <cell r="L4635" t="str">
            <v>3F</v>
          </cell>
        </row>
        <row r="4636">
          <cell r="D4636" t="str">
            <v>1932C</v>
          </cell>
          <cell r="K4636" t="str">
            <v>LAKE</v>
          </cell>
          <cell r="L4636" t="str">
            <v>3F</v>
          </cell>
        </row>
        <row r="4637">
          <cell r="D4637" t="str">
            <v>3212E</v>
          </cell>
          <cell r="K4637" t="str">
            <v>LAKE</v>
          </cell>
          <cell r="L4637" t="str">
            <v>1</v>
          </cell>
        </row>
        <row r="4638">
          <cell r="D4638" t="str">
            <v>3212D</v>
          </cell>
          <cell r="K4638" t="str">
            <v>LAKE</v>
          </cell>
          <cell r="L4638" t="str">
            <v>1</v>
          </cell>
        </row>
        <row r="4639">
          <cell r="D4639" t="str">
            <v>1508B</v>
          </cell>
          <cell r="K4639" t="str">
            <v>LAKE</v>
          </cell>
          <cell r="L4639" t="str">
            <v>3F</v>
          </cell>
        </row>
        <row r="4640">
          <cell r="D4640" t="str">
            <v>3223</v>
          </cell>
          <cell r="K4640" t="str">
            <v>STREAM</v>
          </cell>
          <cell r="L4640" t="str">
            <v>3F</v>
          </cell>
        </row>
        <row r="4641">
          <cell r="D4641" t="str">
            <v>3231</v>
          </cell>
          <cell r="K4641" t="str">
            <v>STREAM</v>
          </cell>
          <cell r="L4641" t="str">
            <v>3F</v>
          </cell>
        </row>
        <row r="4642">
          <cell r="D4642" t="str">
            <v>3125</v>
          </cell>
          <cell r="K4642" t="str">
            <v>STREAM</v>
          </cell>
          <cell r="L4642" t="str">
            <v>1</v>
          </cell>
        </row>
        <row r="4643">
          <cell r="D4643" t="str">
            <v>10G</v>
          </cell>
          <cell r="K4643" t="str">
            <v>STREAM</v>
          </cell>
          <cell r="L4643" t="str">
            <v>3F</v>
          </cell>
        </row>
        <row r="4644">
          <cell r="D4644" t="str">
            <v>208</v>
          </cell>
          <cell r="K4644" t="str">
            <v>STREAM</v>
          </cell>
          <cell r="L4644" t="str">
            <v>3F</v>
          </cell>
        </row>
        <row r="4645">
          <cell r="D4645" t="str">
            <v>211</v>
          </cell>
          <cell r="K4645" t="str">
            <v>STREAM</v>
          </cell>
          <cell r="L4645" t="str">
            <v>3F</v>
          </cell>
        </row>
        <row r="4646">
          <cell r="D4646" t="str">
            <v>8032</v>
          </cell>
          <cell r="K4646" t="str">
            <v>COASTAL</v>
          </cell>
          <cell r="L4646" t="str">
            <v>3M</v>
          </cell>
        </row>
        <row r="4647">
          <cell r="D4647" t="str">
            <v>3650</v>
          </cell>
          <cell r="K4647" t="str">
            <v>STREAM</v>
          </cell>
          <cell r="L4647" t="str">
            <v>3F</v>
          </cell>
        </row>
        <row r="4648">
          <cell r="D4648" t="str">
            <v>72D</v>
          </cell>
          <cell r="K4648" t="str">
            <v>STREAM</v>
          </cell>
          <cell r="L4648" t="str">
            <v>3F</v>
          </cell>
        </row>
        <row r="4649">
          <cell r="D4649" t="str">
            <v>11A</v>
          </cell>
          <cell r="K4649" t="str">
            <v>STREAM</v>
          </cell>
          <cell r="L4649" t="str">
            <v>3F</v>
          </cell>
        </row>
        <row r="4650">
          <cell r="D4650" t="str">
            <v>515</v>
          </cell>
          <cell r="K4650" t="str">
            <v>STREAM</v>
          </cell>
          <cell r="L4650" t="str">
            <v>3F</v>
          </cell>
        </row>
        <row r="4651">
          <cell r="D4651" t="str">
            <v>517</v>
          </cell>
          <cell r="K4651" t="str">
            <v>STREAM</v>
          </cell>
          <cell r="L4651" t="str">
            <v>3F</v>
          </cell>
        </row>
        <row r="4652">
          <cell r="D4652" t="str">
            <v>584</v>
          </cell>
          <cell r="K4652" t="str">
            <v>STREAM</v>
          </cell>
          <cell r="L4652" t="str">
            <v>3F</v>
          </cell>
        </row>
        <row r="4653">
          <cell r="D4653" t="str">
            <v>681</v>
          </cell>
          <cell r="K4653" t="str">
            <v>STREAM</v>
          </cell>
          <cell r="L4653" t="str">
            <v>3F</v>
          </cell>
        </row>
        <row r="4654">
          <cell r="D4654" t="str">
            <v>685</v>
          </cell>
          <cell r="K4654" t="str">
            <v>STREAM</v>
          </cell>
          <cell r="L4654" t="str">
            <v>3F</v>
          </cell>
        </row>
        <row r="4655">
          <cell r="D4655" t="str">
            <v>462B</v>
          </cell>
          <cell r="K4655" t="str">
            <v>ESTUARY</v>
          </cell>
          <cell r="L4655" t="str">
            <v>3M</v>
          </cell>
        </row>
        <row r="4656">
          <cell r="D4656" t="str">
            <v>754</v>
          </cell>
          <cell r="K4656" t="str">
            <v>ESTUARY</v>
          </cell>
          <cell r="L4656" t="str">
            <v>3M</v>
          </cell>
        </row>
        <row r="4657">
          <cell r="D4657" t="str">
            <v>697A</v>
          </cell>
          <cell r="K4657" t="str">
            <v>LAKE</v>
          </cell>
          <cell r="L4657" t="str">
            <v>3F</v>
          </cell>
        </row>
        <row r="4658">
          <cell r="D4658" t="str">
            <v>402</v>
          </cell>
          <cell r="K4658" t="str">
            <v>STREAM</v>
          </cell>
          <cell r="L4658" t="str">
            <v>3F</v>
          </cell>
        </row>
        <row r="4659">
          <cell r="D4659" t="str">
            <v>2152</v>
          </cell>
          <cell r="K4659" t="str">
            <v>STREAM</v>
          </cell>
          <cell r="L4659" t="str">
            <v>3F</v>
          </cell>
        </row>
        <row r="4660">
          <cell r="D4660" t="str">
            <v>218</v>
          </cell>
          <cell r="K4660" t="str">
            <v>STREAM</v>
          </cell>
          <cell r="L4660" t="str">
            <v>3F</v>
          </cell>
        </row>
        <row r="4661">
          <cell r="D4661" t="str">
            <v>220</v>
          </cell>
          <cell r="K4661" t="str">
            <v>STREAM</v>
          </cell>
          <cell r="L4661" t="str">
            <v>3F</v>
          </cell>
        </row>
        <row r="4662">
          <cell r="D4662" t="str">
            <v>236</v>
          </cell>
          <cell r="K4662" t="str">
            <v>STREAM</v>
          </cell>
          <cell r="L4662" t="str">
            <v>3F</v>
          </cell>
        </row>
        <row r="4663">
          <cell r="D4663" t="str">
            <v>237</v>
          </cell>
          <cell r="K4663" t="str">
            <v>STREAM</v>
          </cell>
          <cell r="L4663" t="str">
            <v>3F</v>
          </cell>
        </row>
        <row r="4664">
          <cell r="D4664" t="str">
            <v>238</v>
          </cell>
          <cell r="K4664" t="str">
            <v>STREAM</v>
          </cell>
          <cell r="L4664" t="str">
            <v>3F</v>
          </cell>
        </row>
        <row r="4665">
          <cell r="D4665" t="str">
            <v>982</v>
          </cell>
          <cell r="K4665" t="str">
            <v>STREAM</v>
          </cell>
          <cell r="L4665" t="str">
            <v>3F</v>
          </cell>
        </row>
        <row r="4666">
          <cell r="D4666" t="str">
            <v>612</v>
          </cell>
          <cell r="K4666" t="str">
            <v>STREAM</v>
          </cell>
          <cell r="L4666" t="str">
            <v>3F</v>
          </cell>
        </row>
        <row r="4667">
          <cell r="D4667" t="str">
            <v>616</v>
          </cell>
          <cell r="K4667" t="str">
            <v>STREAM</v>
          </cell>
          <cell r="L4667" t="str">
            <v>3F</v>
          </cell>
        </row>
        <row r="4668">
          <cell r="D4668" t="str">
            <v>619</v>
          </cell>
          <cell r="K4668" t="str">
            <v>STREAM</v>
          </cell>
          <cell r="L4668" t="str">
            <v>3F</v>
          </cell>
        </row>
        <row r="4669">
          <cell r="D4669" t="str">
            <v>620</v>
          </cell>
          <cell r="K4669" t="str">
            <v>STREAM</v>
          </cell>
          <cell r="L4669" t="str">
            <v>3F</v>
          </cell>
        </row>
        <row r="4670">
          <cell r="D4670" t="str">
            <v>622</v>
          </cell>
          <cell r="K4670" t="str">
            <v>STREAM</v>
          </cell>
          <cell r="L4670" t="str">
            <v>3F</v>
          </cell>
        </row>
        <row r="4671">
          <cell r="D4671" t="str">
            <v>624</v>
          </cell>
          <cell r="K4671" t="str">
            <v>STREAM</v>
          </cell>
          <cell r="L4671" t="str">
            <v>3F</v>
          </cell>
        </row>
        <row r="4672">
          <cell r="D4672" t="str">
            <v>631</v>
          </cell>
          <cell r="K4672" t="str">
            <v>STREAM</v>
          </cell>
          <cell r="L4672" t="str">
            <v>3F</v>
          </cell>
        </row>
        <row r="4673">
          <cell r="D4673" t="str">
            <v>644</v>
          </cell>
          <cell r="K4673" t="str">
            <v>STREAM</v>
          </cell>
          <cell r="L4673" t="str">
            <v>3F</v>
          </cell>
        </row>
        <row r="4674">
          <cell r="D4674" t="str">
            <v>645</v>
          </cell>
          <cell r="K4674" t="str">
            <v>STREAM</v>
          </cell>
          <cell r="L4674" t="str">
            <v>3F</v>
          </cell>
        </row>
        <row r="4675">
          <cell r="D4675" t="str">
            <v>658</v>
          </cell>
          <cell r="K4675" t="str">
            <v>STREAM</v>
          </cell>
          <cell r="L4675" t="str">
            <v>3F</v>
          </cell>
        </row>
        <row r="4676">
          <cell r="D4676" t="str">
            <v>674</v>
          </cell>
          <cell r="K4676" t="str">
            <v>STREAM</v>
          </cell>
          <cell r="L4676" t="str">
            <v>3F</v>
          </cell>
        </row>
        <row r="4677">
          <cell r="D4677" t="str">
            <v>676</v>
          </cell>
          <cell r="K4677" t="str">
            <v>STREAM</v>
          </cell>
          <cell r="L4677" t="str">
            <v>3F</v>
          </cell>
        </row>
        <row r="4678">
          <cell r="D4678" t="str">
            <v>2973F</v>
          </cell>
          <cell r="K4678" t="str">
            <v>LAKE</v>
          </cell>
          <cell r="L4678" t="str">
            <v>3F</v>
          </cell>
        </row>
        <row r="4679">
          <cell r="D4679" t="str">
            <v>2982</v>
          </cell>
          <cell r="K4679" t="str">
            <v>STREAM</v>
          </cell>
          <cell r="L4679" t="str">
            <v>3F</v>
          </cell>
        </row>
        <row r="4680">
          <cell r="D4680" t="str">
            <v>2984</v>
          </cell>
          <cell r="K4680" t="str">
            <v>STREAM</v>
          </cell>
          <cell r="L4680" t="str">
            <v>3F</v>
          </cell>
        </row>
        <row r="4681">
          <cell r="D4681" t="str">
            <v>2973E</v>
          </cell>
          <cell r="K4681" t="str">
            <v>LAKE</v>
          </cell>
          <cell r="L4681" t="str">
            <v>3F</v>
          </cell>
        </row>
        <row r="4682">
          <cell r="D4682" t="str">
            <v>2984A</v>
          </cell>
          <cell r="K4682" t="str">
            <v>LAKE</v>
          </cell>
          <cell r="L4682" t="str">
            <v>3F</v>
          </cell>
        </row>
        <row r="4683">
          <cell r="D4683" t="str">
            <v>2973C1</v>
          </cell>
          <cell r="K4683" t="str">
            <v>STREAM</v>
          </cell>
          <cell r="L4683" t="str">
            <v>3F</v>
          </cell>
        </row>
        <row r="4684">
          <cell r="D4684" t="str">
            <v>2973C</v>
          </cell>
          <cell r="K4684" t="str">
            <v>LAKE</v>
          </cell>
          <cell r="L4684" t="str">
            <v>3F</v>
          </cell>
        </row>
        <row r="4685">
          <cell r="D4685" t="str">
            <v>2973D</v>
          </cell>
          <cell r="K4685" t="str">
            <v>LAKE</v>
          </cell>
          <cell r="L4685" t="str">
            <v>3F</v>
          </cell>
        </row>
        <row r="4686">
          <cell r="D4686" t="str">
            <v>2985</v>
          </cell>
          <cell r="K4686" t="str">
            <v>STREAM</v>
          </cell>
          <cell r="L4686" t="str">
            <v>3F</v>
          </cell>
        </row>
        <row r="4687">
          <cell r="D4687" t="str">
            <v>2973B</v>
          </cell>
          <cell r="K4687" t="str">
            <v>LAKE</v>
          </cell>
          <cell r="L4687" t="str">
            <v>3F</v>
          </cell>
        </row>
        <row r="4688">
          <cell r="D4688" t="str">
            <v>2962B</v>
          </cell>
          <cell r="K4688" t="str">
            <v>LAKE</v>
          </cell>
          <cell r="L4688" t="str">
            <v>3F</v>
          </cell>
        </row>
        <row r="4689">
          <cell r="D4689" t="str">
            <v>2997W</v>
          </cell>
          <cell r="K4689" t="str">
            <v>LAKE</v>
          </cell>
          <cell r="L4689" t="str">
            <v>3F</v>
          </cell>
        </row>
        <row r="4690">
          <cell r="D4690" t="str">
            <v>3261B</v>
          </cell>
          <cell r="K4690" t="str">
            <v>STREAM</v>
          </cell>
          <cell r="L4690" t="str">
            <v>3F</v>
          </cell>
        </row>
        <row r="4691">
          <cell r="D4691" t="str">
            <v>3261C</v>
          </cell>
          <cell r="K4691" t="str">
            <v>STREAM</v>
          </cell>
          <cell r="L4691" t="str">
            <v>3F</v>
          </cell>
        </row>
        <row r="4692">
          <cell r="D4692" t="str">
            <v>3165</v>
          </cell>
          <cell r="K4692" t="str">
            <v>STREAM</v>
          </cell>
          <cell r="L4692" t="str">
            <v>3F</v>
          </cell>
        </row>
        <row r="4693">
          <cell r="D4693" t="str">
            <v>3216</v>
          </cell>
          <cell r="K4693" t="str">
            <v>STREAM</v>
          </cell>
          <cell r="L4693" t="str">
            <v>3F</v>
          </cell>
        </row>
        <row r="4694">
          <cell r="D4694" t="str">
            <v>2997L</v>
          </cell>
          <cell r="K4694" t="str">
            <v>LAKE</v>
          </cell>
          <cell r="L4694" t="str">
            <v>3F</v>
          </cell>
        </row>
        <row r="4695">
          <cell r="D4695" t="str">
            <v>3023B</v>
          </cell>
          <cell r="K4695" t="str">
            <v>LAKE</v>
          </cell>
          <cell r="L4695" t="str">
            <v>3F</v>
          </cell>
        </row>
        <row r="4696">
          <cell r="D4696" t="str">
            <v>2997K</v>
          </cell>
          <cell r="K4696" t="str">
            <v>LAKE</v>
          </cell>
          <cell r="L4696" t="str">
            <v>3F</v>
          </cell>
        </row>
        <row r="4697">
          <cell r="D4697" t="str">
            <v>2074B</v>
          </cell>
          <cell r="K4697" t="str">
            <v>ESTUARY</v>
          </cell>
          <cell r="L4697" t="str">
            <v>3M</v>
          </cell>
        </row>
        <row r="4698">
          <cell r="D4698" t="str">
            <v>3240B1</v>
          </cell>
          <cell r="K4698" t="str">
            <v>STREAM</v>
          </cell>
          <cell r="L4698" t="str">
            <v>3F</v>
          </cell>
        </row>
        <row r="4699">
          <cell r="D4699" t="str">
            <v>3240B2</v>
          </cell>
          <cell r="K4699" t="str">
            <v>ESTUARY</v>
          </cell>
          <cell r="L4699" t="str">
            <v>3M</v>
          </cell>
        </row>
        <row r="4700">
          <cell r="D4700" t="str">
            <v>3240E1</v>
          </cell>
          <cell r="K4700" t="str">
            <v>ESTUARY</v>
          </cell>
          <cell r="L4700" t="str">
            <v>3M</v>
          </cell>
        </row>
        <row r="4701">
          <cell r="D4701" t="str">
            <v>3240E</v>
          </cell>
          <cell r="K4701" t="str">
            <v>STREAM</v>
          </cell>
          <cell r="L4701" t="str">
            <v>3F</v>
          </cell>
        </row>
        <row r="4702">
          <cell r="D4702" t="str">
            <v>1662A</v>
          </cell>
          <cell r="K4702" t="str">
            <v>STREAM</v>
          </cell>
          <cell r="L4702" t="str">
            <v>3F</v>
          </cell>
        </row>
        <row r="4703">
          <cell r="D4703" t="str">
            <v>1661H</v>
          </cell>
          <cell r="K4703" t="str">
            <v>STREAM</v>
          </cell>
          <cell r="L4703" t="str">
            <v>3F</v>
          </cell>
        </row>
        <row r="4704">
          <cell r="D4704" t="str">
            <v>606</v>
          </cell>
          <cell r="K4704" t="str">
            <v>STREAM</v>
          </cell>
          <cell r="L4704" t="str">
            <v>3F</v>
          </cell>
        </row>
        <row r="4705">
          <cell r="D4705" t="str">
            <v>607</v>
          </cell>
          <cell r="K4705" t="str">
            <v>STREAM</v>
          </cell>
          <cell r="L4705" t="str">
            <v>3F</v>
          </cell>
        </row>
        <row r="4706">
          <cell r="D4706" t="str">
            <v>468A</v>
          </cell>
          <cell r="K4706" t="str">
            <v>STREAM</v>
          </cell>
          <cell r="L4706" t="str">
            <v>3F</v>
          </cell>
        </row>
        <row r="4707">
          <cell r="D4707" t="str">
            <v>610</v>
          </cell>
          <cell r="K4707" t="str">
            <v>STREAM</v>
          </cell>
          <cell r="L4707" t="str">
            <v>3F</v>
          </cell>
        </row>
        <row r="4708">
          <cell r="D4708" t="str">
            <v>372</v>
          </cell>
          <cell r="K4708" t="str">
            <v>STREAM</v>
          </cell>
          <cell r="L4708" t="str">
            <v>3F</v>
          </cell>
        </row>
        <row r="4709">
          <cell r="D4709" t="str">
            <v>221</v>
          </cell>
          <cell r="K4709" t="str">
            <v>STREAM</v>
          </cell>
          <cell r="L4709" t="str">
            <v>3F</v>
          </cell>
        </row>
        <row r="4710">
          <cell r="D4710" t="str">
            <v>222</v>
          </cell>
          <cell r="K4710" t="str">
            <v>STREAM</v>
          </cell>
          <cell r="L4710" t="str">
            <v>3F</v>
          </cell>
        </row>
        <row r="4711">
          <cell r="D4711" t="str">
            <v>223</v>
          </cell>
          <cell r="K4711" t="str">
            <v>STREAM</v>
          </cell>
          <cell r="L4711" t="str">
            <v>3F</v>
          </cell>
        </row>
        <row r="4712">
          <cell r="D4712" t="str">
            <v>225</v>
          </cell>
          <cell r="K4712" t="str">
            <v>STREAM</v>
          </cell>
          <cell r="L4712" t="str">
            <v>3F</v>
          </cell>
        </row>
        <row r="4713">
          <cell r="D4713" t="str">
            <v>228</v>
          </cell>
          <cell r="K4713" t="str">
            <v>STREAM</v>
          </cell>
          <cell r="L4713" t="str">
            <v>3F</v>
          </cell>
        </row>
        <row r="4714">
          <cell r="D4714" t="str">
            <v>3526</v>
          </cell>
          <cell r="K4714" t="str">
            <v>STREAM</v>
          </cell>
          <cell r="L4714" t="str">
            <v>3F</v>
          </cell>
        </row>
        <row r="4715">
          <cell r="D4715" t="str">
            <v>3511</v>
          </cell>
          <cell r="K4715" t="str">
            <v>STREAM</v>
          </cell>
          <cell r="L4715" t="str">
            <v>3F</v>
          </cell>
        </row>
        <row r="4716">
          <cell r="D4716" t="str">
            <v>3473A2</v>
          </cell>
          <cell r="K4716" t="str">
            <v>STREAM</v>
          </cell>
          <cell r="L4716" t="str">
            <v>3F</v>
          </cell>
        </row>
        <row r="4717">
          <cell r="D4717" t="str">
            <v>229</v>
          </cell>
          <cell r="K4717" t="str">
            <v>STREAM</v>
          </cell>
          <cell r="L4717" t="str">
            <v>3F</v>
          </cell>
        </row>
        <row r="4718">
          <cell r="D4718" t="str">
            <v>231</v>
          </cell>
          <cell r="K4718" t="str">
            <v>STREAM</v>
          </cell>
          <cell r="L4718" t="str">
            <v>3F</v>
          </cell>
        </row>
        <row r="4719">
          <cell r="D4719" t="str">
            <v>310</v>
          </cell>
          <cell r="K4719" t="str">
            <v>STREAM</v>
          </cell>
          <cell r="L4719" t="str">
            <v>3F</v>
          </cell>
        </row>
        <row r="4720">
          <cell r="D4720" t="str">
            <v>311</v>
          </cell>
          <cell r="K4720" t="str">
            <v>STREAM</v>
          </cell>
          <cell r="L4720" t="str">
            <v>3F</v>
          </cell>
        </row>
        <row r="4721">
          <cell r="D4721" t="str">
            <v>312</v>
          </cell>
          <cell r="K4721" t="str">
            <v>STREAM</v>
          </cell>
          <cell r="L4721" t="str">
            <v>3F</v>
          </cell>
        </row>
        <row r="4722">
          <cell r="D4722" t="str">
            <v>951</v>
          </cell>
          <cell r="K4722" t="str">
            <v>STREAM</v>
          </cell>
          <cell r="L4722" t="str">
            <v>3F</v>
          </cell>
        </row>
        <row r="4723">
          <cell r="D4723" t="str">
            <v>72E</v>
          </cell>
          <cell r="K4723" t="str">
            <v>STREAM</v>
          </cell>
          <cell r="L4723" t="str">
            <v>3F</v>
          </cell>
        </row>
        <row r="4724">
          <cell r="D4724" t="str">
            <v>169</v>
          </cell>
          <cell r="K4724" t="str">
            <v>STREAM</v>
          </cell>
          <cell r="L4724" t="str">
            <v>3F</v>
          </cell>
        </row>
        <row r="4725">
          <cell r="D4725" t="str">
            <v>172</v>
          </cell>
          <cell r="K4725" t="str">
            <v>STREAM</v>
          </cell>
          <cell r="L4725" t="str">
            <v>3F</v>
          </cell>
        </row>
        <row r="4726">
          <cell r="D4726" t="str">
            <v>182</v>
          </cell>
          <cell r="K4726" t="str">
            <v>STREAM</v>
          </cell>
          <cell r="L4726" t="str">
            <v>3F</v>
          </cell>
        </row>
        <row r="4727">
          <cell r="D4727" t="str">
            <v>10A</v>
          </cell>
          <cell r="K4727" t="str">
            <v>STREAM</v>
          </cell>
          <cell r="L4727" t="str">
            <v>3F</v>
          </cell>
        </row>
        <row r="4728">
          <cell r="D4728" t="str">
            <v>192</v>
          </cell>
          <cell r="K4728" t="str">
            <v>STREAM</v>
          </cell>
          <cell r="L4728" t="str">
            <v>3F</v>
          </cell>
        </row>
        <row r="4729">
          <cell r="D4729" t="str">
            <v>197</v>
          </cell>
          <cell r="K4729" t="str">
            <v>STREAM</v>
          </cell>
          <cell r="L4729" t="str">
            <v>3F</v>
          </cell>
        </row>
        <row r="4730">
          <cell r="D4730" t="str">
            <v>201</v>
          </cell>
          <cell r="K4730" t="str">
            <v>STREAM</v>
          </cell>
          <cell r="L4730" t="str">
            <v>3F</v>
          </cell>
        </row>
        <row r="4731">
          <cell r="D4731" t="str">
            <v>520</v>
          </cell>
          <cell r="K4731" t="str">
            <v>STREAM</v>
          </cell>
          <cell r="L4731" t="str">
            <v>3F</v>
          </cell>
        </row>
        <row r="4732">
          <cell r="D4732" t="str">
            <v>696</v>
          </cell>
          <cell r="K4732" t="str">
            <v>LAKE</v>
          </cell>
          <cell r="L4732" t="str">
            <v>3F</v>
          </cell>
        </row>
        <row r="4733">
          <cell r="D4733" t="str">
            <v>736</v>
          </cell>
          <cell r="K4733" t="str">
            <v>STREAM</v>
          </cell>
          <cell r="L4733" t="str">
            <v>3F</v>
          </cell>
        </row>
        <row r="4734">
          <cell r="D4734" t="str">
            <v>738</v>
          </cell>
          <cell r="K4734" t="str">
            <v>ESTUARY</v>
          </cell>
          <cell r="L4734" t="str">
            <v>3M</v>
          </cell>
        </row>
        <row r="4735">
          <cell r="D4735" t="str">
            <v>213</v>
          </cell>
          <cell r="K4735" t="str">
            <v>STREAM</v>
          </cell>
          <cell r="L4735" t="str">
            <v>3F</v>
          </cell>
        </row>
        <row r="4736">
          <cell r="D4736" t="str">
            <v>303</v>
          </cell>
          <cell r="K4736" t="str">
            <v>STREAM</v>
          </cell>
          <cell r="L4736" t="str">
            <v>3F</v>
          </cell>
        </row>
        <row r="4737">
          <cell r="D4737" t="str">
            <v>306</v>
          </cell>
          <cell r="K4737" t="str">
            <v>STREAM</v>
          </cell>
          <cell r="L4737" t="str">
            <v>3F</v>
          </cell>
        </row>
        <row r="4738">
          <cell r="D4738" t="str">
            <v>360</v>
          </cell>
          <cell r="K4738" t="str">
            <v>STREAM</v>
          </cell>
          <cell r="L4738" t="str">
            <v>3F</v>
          </cell>
        </row>
        <row r="4739">
          <cell r="D4739" t="str">
            <v>361</v>
          </cell>
          <cell r="K4739" t="str">
            <v>STREAM</v>
          </cell>
          <cell r="L4739" t="str">
            <v>3F</v>
          </cell>
        </row>
        <row r="4740">
          <cell r="D4740" t="str">
            <v>30C</v>
          </cell>
          <cell r="K4740" t="str">
            <v>STREAM</v>
          </cell>
          <cell r="L4740" t="str">
            <v>3F</v>
          </cell>
        </row>
        <row r="4741">
          <cell r="D4741" t="str">
            <v>492</v>
          </cell>
          <cell r="K4741" t="str">
            <v>STREAM</v>
          </cell>
          <cell r="L4741" t="str">
            <v>3F</v>
          </cell>
        </row>
        <row r="4742">
          <cell r="D4742" t="str">
            <v>494</v>
          </cell>
          <cell r="K4742" t="str">
            <v>STREAM</v>
          </cell>
          <cell r="L4742" t="str">
            <v>3F</v>
          </cell>
        </row>
        <row r="4743">
          <cell r="D4743" t="str">
            <v>495</v>
          </cell>
          <cell r="K4743" t="str">
            <v>STREAM</v>
          </cell>
          <cell r="L4743" t="str">
            <v>3F</v>
          </cell>
        </row>
        <row r="4744">
          <cell r="D4744" t="str">
            <v>500</v>
          </cell>
          <cell r="K4744" t="str">
            <v>STREAM</v>
          </cell>
          <cell r="L4744" t="str">
            <v>3F</v>
          </cell>
        </row>
        <row r="4745">
          <cell r="D4745" t="str">
            <v>531</v>
          </cell>
          <cell r="K4745" t="str">
            <v>STREAM</v>
          </cell>
          <cell r="L4745" t="str">
            <v>3F</v>
          </cell>
        </row>
        <row r="4746">
          <cell r="D4746" t="str">
            <v>489A</v>
          </cell>
          <cell r="K4746" t="str">
            <v>STREAM</v>
          </cell>
          <cell r="L4746" t="str">
            <v>3F</v>
          </cell>
        </row>
        <row r="4747">
          <cell r="D4747" t="str">
            <v>567</v>
          </cell>
          <cell r="K4747" t="str">
            <v>STREAM</v>
          </cell>
          <cell r="L4747" t="str">
            <v>3F</v>
          </cell>
        </row>
        <row r="4748">
          <cell r="D4748" t="str">
            <v>573</v>
          </cell>
          <cell r="K4748" t="str">
            <v>STREAM</v>
          </cell>
          <cell r="L4748" t="str">
            <v>3F</v>
          </cell>
        </row>
        <row r="4749">
          <cell r="D4749" t="str">
            <v>590</v>
          </cell>
          <cell r="K4749" t="str">
            <v>STREAM</v>
          </cell>
          <cell r="L4749" t="str">
            <v>3F</v>
          </cell>
        </row>
        <row r="4750">
          <cell r="D4750" t="str">
            <v>696A</v>
          </cell>
          <cell r="K4750" t="str">
            <v>STREAM</v>
          </cell>
          <cell r="L4750" t="str">
            <v>3F</v>
          </cell>
        </row>
        <row r="4751">
          <cell r="D4751" t="str">
            <v>701B</v>
          </cell>
          <cell r="K4751" t="str">
            <v>STREAM</v>
          </cell>
          <cell r="L4751" t="str">
            <v>3F</v>
          </cell>
        </row>
        <row r="4752">
          <cell r="D4752" t="str">
            <v>730</v>
          </cell>
          <cell r="K4752" t="str">
            <v>STREAM</v>
          </cell>
          <cell r="L4752" t="str">
            <v>3F</v>
          </cell>
        </row>
        <row r="4753">
          <cell r="D4753" t="str">
            <v>779</v>
          </cell>
          <cell r="K4753" t="str">
            <v>STREAM</v>
          </cell>
          <cell r="L4753" t="str">
            <v>3F</v>
          </cell>
        </row>
        <row r="4754">
          <cell r="D4754" t="str">
            <v>782</v>
          </cell>
          <cell r="K4754" t="str">
            <v>STREAM</v>
          </cell>
          <cell r="L4754" t="str">
            <v>3F</v>
          </cell>
        </row>
        <row r="4755">
          <cell r="D4755" t="str">
            <v>2970B</v>
          </cell>
          <cell r="K4755" t="str">
            <v>LAKE</v>
          </cell>
          <cell r="L4755" t="str">
            <v>3F</v>
          </cell>
        </row>
        <row r="4756">
          <cell r="D4756" t="str">
            <v>2961B</v>
          </cell>
          <cell r="K4756" t="str">
            <v>LAKE</v>
          </cell>
          <cell r="L4756" t="str">
            <v>3F</v>
          </cell>
        </row>
        <row r="4757">
          <cell r="D4757" t="str">
            <v>2918G</v>
          </cell>
          <cell r="K4757" t="str">
            <v>LAKE</v>
          </cell>
          <cell r="L4757" t="str">
            <v>3F</v>
          </cell>
        </row>
        <row r="4758">
          <cell r="D4758" t="str">
            <v>2720B</v>
          </cell>
          <cell r="K4758" t="str">
            <v>LAKE</v>
          </cell>
          <cell r="L4758" t="str">
            <v>3F</v>
          </cell>
        </row>
        <row r="4759">
          <cell r="D4759" t="str">
            <v>864A</v>
          </cell>
          <cell r="K4759" t="str">
            <v>STREAM</v>
          </cell>
          <cell r="L4759" t="str">
            <v>3F</v>
          </cell>
        </row>
        <row r="4760">
          <cell r="D4760" t="str">
            <v>3245C2</v>
          </cell>
          <cell r="K4760" t="str">
            <v>LAKE</v>
          </cell>
          <cell r="L4760" t="str">
            <v>1</v>
          </cell>
        </row>
        <row r="4761">
          <cell r="D4761" t="str">
            <v>3245A</v>
          </cell>
          <cell r="K4761" t="str">
            <v>LAKE</v>
          </cell>
          <cell r="L4761" t="str">
            <v>3F</v>
          </cell>
        </row>
        <row r="4762">
          <cell r="D4762" t="str">
            <v>3243</v>
          </cell>
          <cell r="K4762" t="str">
            <v>STREAM</v>
          </cell>
          <cell r="L4762" t="str">
            <v>1</v>
          </cell>
        </row>
        <row r="4763">
          <cell r="D4763" t="str">
            <v>3245D</v>
          </cell>
          <cell r="K4763" t="str">
            <v>STREAM</v>
          </cell>
          <cell r="L4763" t="str">
            <v>1</v>
          </cell>
        </row>
        <row r="4764">
          <cell r="D4764" t="str">
            <v>3242B</v>
          </cell>
          <cell r="K4764" t="str">
            <v>STREAM</v>
          </cell>
          <cell r="L4764" t="str">
            <v>1</v>
          </cell>
        </row>
        <row r="4765">
          <cell r="D4765" t="str">
            <v>3245C1</v>
          </cell>
          <cell r="K4765" t="str">
            <v>LAKE</v>
          </cell>
          <cell r="L4765" t="str">
            <v>1</v>
          </cell>
        </row>
        <row r="4766">
          <cell r="D4766" t="str">
            <v>3245B</v>
          </cell>
          <cell r="K4766" t="str">
            <v>LAKE</v>
          </cell>
          <cell r="L4766" t="str">
            <v>3F</v>
          </cell>
        </row>
        <row r="4767">
          <cell r="D4767" t="str">
            <v>3252F</v>
          </cell>
          <cell r="K4767" t="str">
            <v>STREAM</v>
          </cell>
          <cell r="L4767" t="str">
            <v>3F</v>
          </cell>
        </row>
        <row r="4768">
          <cell r="D4768" t="str">
            <v>3264X</v>
          </cell>
          <cell r="K4768" t="str">
            <v>LAKE</v>
          </cell>
          <cell r="L4768" t="str">
            <v>3F</v>
          </cell>
        </row>
        <row r="4769">
          <cell r="D4769" t="str">
            <v>3273</v>
          </cell>
          <cell r="K4769" t="str">
            <v>STREAM</v>
          </cell>
          <cell r="L4769" t="str">
            <v>3F</v>
          </cell>
        </row>
        <row r="4770">
          <cell r="D4770" t="str">
            <v>3286C</v>
          </cell>
          <cell r="K4770" t="str">
            <v>STREAM</v>
          </cell>
          <cell r="L4770" t="str">
            <v>3F</v>
          </cell>
        </row>
        <row r="4771">
          <cell r="D4771" t="str">
            <v>3274A</v>
          </cell>
          <cell r="K4771" t="str">
            <v>LAKE</v>
          </cell>
          <cell r="L4771" t="str">
            <v>3F</v>
          </cell>
        </row>
        <row r="4772">
          <cell r="D4772" t="str">
            <v>3279A</v>
          </cell>
          <cell r="K4772" t="str">
            <v>STREAM</v>
          </cell>
          <cell r="L4772" t="str">
            <v>3F</v>
          </cell>
        </row>
        <row r="4773">
          <cell r="D4773" t="str">
            <v>3283A</v>
          </cell>
          <cell r="K4773" t="str">
            <v>LAKE</v>
          </cell>
          <cell r="L4773" t="str">
            <v>3F</v>
          </cell>
        </row>
        <row r="4774">
          <cell r="D4774" t="str">
            <v>3297</v>
          </cell>
          <cell r="K4774" t="str">
            <v>STREAM</v>
          </cell>
          <cell r="L4774" t="str">
            <v>3F</v>
          </cell>
        </row>
        <row r="4775">
          <cell r="D4775" t="str">
            <v>2596A</v>
          </cell>
          <cell r="K4775" t="str">
            <v>LAKE</v>
          </cell>
          <cell r="L4775" t="str">
            <v>3F</v>
          </cell>
        </row>
        <row r="4776">
          <cell r="D4776" t="str">
            <v>1259A</v>
          </cell>
          <cell r="K4776" t="str">
            <v>LAKE</v>
          </cell>
          <cell r="L4776" t="str">
            <v>3F</v>
          </cell>
        </row>
        <row r="4777">
          <cell r="D4777" t="str">
            <v>3648A</v>
          </cell>
          <cell r="K4777" t="str">
            <v>LAKE</v>
          </cell>
          <cell r="L4777" t="str">
            <v>3F</v>
          </cell>
        </row>
        <row r="4778">
          <cell r="D4778" t="str">
            <v>3213D</v>
          </cell>
          <cell r="K4778" t="str">
            <v>STREAM</v>
          </cell>
          <cell r="L4778" t="str">
            <v>3F</v>
          </cell>
        </row>
        <row r="4779">
          <cell r="D4779" t="str">
            <v>2998D</v>
          </cell>
          <cell r="K4779" t="str">
            <v>LAKE</v>
          </cell>
          <cell r="L4779" t="str">
            <v>3F</v>
          </cell>
        </row>
        <row r="4780">
          <cell r="D4780" t="str">
            <v>2994H</v>
          </cell>
          <cell r="K4780" t="str">
            <v>LAKE</v>
          </cell>
          <cell r="L4780" t="str">
            <v>3F</v>
          </cell>
        </row>
        <row r="4781">
          <cell r="D4781" t="str">
            <v>3001</v>
          </cell>
          <cell r="K4781" t="str">
            <v>STREAM</v>
          </cell>
          <cell r="L4781" t="str">
            <v>3F</v>
          </cell>
        </row>
        <row r="4782">
          <cell r="D4782" t="str">
            <v>2677A</v>
          </cell>
          <cell r="K4782" t="str">
            <v>LAKE</v>
          </cell>
          <cell r="L4782" t="str">
            <v>3F</v>
          </cell>
        </row>
        <row r="4783">
          <cell r="D4783" t="str">
            <v>3128Q</v>
          </cell>
          <cell r="K4783" t="str">
            <v>STREAM</v>
          </cell>
          <cell r="L4783" t="str">
            <v>3F</v>
          </cell>
        </row>
        <row r="4784">
          <cell r="D4784" t="str">
            <v>3146</v>
          </cell>
          <cell r="K4784" t="str">
            <v>STREAM</v>
          </cell>
          <cell r="L4784" t="str">
            <v>3F</v>
          </cell>
        </row>
        <row r="4785">
          <cell r="D4785" t="str">
            <v>3157</v>
          </cell>
          <cell r="K4785" t="str">
            <v>STREAM</v>
          </cell>
          <cell r="L4785" t="str">
            <v>3F</v>
          </cell>
        </row>
        <row r="4786">
          <cell r="D4786" t="str">
            <v>2978D</v>
          </cell>
          <cell r="K4786" t="str">
            <v>STREAM</v>
          </cell>
          <cell r="L4786" t="str">
            <v>3F</v>
          </cell>
        </row>
        <row r="4787">
          <cell r="D4787" t="str">
            <v>2962A</v>
          </cell>
          <cell r="K4787" t="str">
            <v>LAKE</v>
          </cell>
          <cell r="L4787" t="str">
            <v>3F</v>
          </cell>
        </row>
        <row r="4788">
          <cell r="D4788" t="str">
            <v>2981A</v>
          </cell>
          <cell r="K4788" t="str">
            <v>LAKE</v>
          </cell>
          <cell r="L4788" t="str">
            <v>3F</v>
          </cell>
        </row>
        <row r="4789">
          <cell r="D4789" t="str">
            <v>2977A</v>
          </cell>
          <cell r="K4789" t="str">
            <v>STREAM</v>
          </cell>
          <cell r="L4789" t="str">
            <v>3F</v>
          </cell>
        </row>
        <row r="4790">
          <cell r="D4790" t="str">
            <v>2981B</v>
          </cell>
          <cell r="K4790" t="str">
            <v>STREAM</v>
          </cell>
          <cell r="L4790" t="str">
            <v>3F</v>
          </cell>
        </row>
        <row r="4791">
          <cell r="D4791" t="str">
            <v>2981</v>
          </cell>
          <cell r="K4791" t="str">
            <v>LAKE</v>
          </cell>
          <cell r="L4791" t="str">
            <v>3F</v>
          </cell>
        </row>
        <row r="4792">
          <cell r="D4792" t="str">
            <v>2981E</v>
          </cell>
          <cell r="K4792" t="str">
            <v>STREAM</v>
          </cell>
          <cell r="L4792" t="str">
            <v>3F</v>
          </cell>
        </row>
        <row r="4793">
          <cell r="D4793" t="str">
            <v>2986C</v>
          </cell>
          <cell r="K4793" t="str">
            <v>LAKE</v>
          </cell>
          <cell r="L4793" t="str">
            <v>3F</v>
          </cell>
        </row>
        <row r="4794">
          <cell r="D4794" t="str">
            <v>2994A</v>
          </cell>
          <cell r="K4794" t="str">
            <v>STREAM</v>
          </cell>
          <cell r="L4794" t="str">
            <v>3F</v>
          </cell>
        </row>
        <row r="4795">
          <cell r="D4795" t="str">
            <v>2964B1</v>
          </cell>
          <cell r="K4795" t="str">
            <v>STREAM</v>
          </cell>
          <cell r="L4795" t="str">
            <v>3F</v>
          </cell>
        </row>
        <row r="4796">
          <cell r="D4796" t="str">
            <v>2994Y</v>
          </cell>
          <cell r="K4796" t="str">
            <v>LAKE</v>
          </cell>
          <cell r="L4796" t="str">
            <v>3F</v>
          </cell>
        </row>
        <row r="4797">
          <cell r="D4797" t="str">
            <v>3171</v>
          </cell>
          <cell r="K4797" t="str">
            <v>LAKE</v>
          </cell>
          <cell r="L4797" t="str">
            <v>3F</v>
          </cell>
        </row>
        <row r="4798">
          <cell r="D4798" t="str">
            <v>3171A</v>
          </cell>
          <cell r="K4798" t="str">
            <v>LAKE</v>
          </cell>
          <cell r="L4798" t="str">
            <v>3F</v>
          </cell>
        </row>
        <row r="4799">
          <cell r="D4799" t="str">
            <v>3059B</v>
          </cell>
          <cell r="K4799" t="str">
            <v>STREAM</v>
          </cell>
          <cell r="L4799" t="str">
            <v>3F</v>
          </cell>
        </row>
        <row r="4800">
          <cell r="D4800" t="str">
            <v>3068</v>
          </cell>
          <cell r="K4800" t="str">
            <v>LAKE</v>
          </cell>
          <cell r="L4800" t="str">
            <v>3F</v>
          </cell>
        </row>
        <row r="4801">
          <cell r="D4801" t="str">
            <v>3172A</v>
          </cell>
          <cell r="K4801" t="str">
            <v>STREAM</v>
          </cell>
          <cell r="L4801" t="str">
            <v>3F</v>
          </cell>
        </row>
        <row r="4802">
          <cell r="D4802" t="str">
            <v>3112</v>
          </cell>
          <cell r="K4802" t="str">
            <v>STREAM</v>
          </cell>
          <cell r="L4802" t="str">
            <v>3F</v>
          </cell>
        </row>
        <row r="4803">
          <cell r="D4803" t="str">
            <v>2936</v>
          </cell>
          <cell r="K4803" t="str">
            <v>STREAM</v>
          </cell>
          <cell r="L4803" t="str">
            <v>3F</v>
          </cell>
        </row>
        <row r="4804">
          <cell r="D4804" t="str">
            <v>3171D</v>
          </cell>
          <cell r="K4804" t="str">
            <v>LAKE</v>
          </cell>
          <cell r="L4804" t="str">
            <v>3F</v>
          </cell>
        </row>
        <row r="4805">
          <cell r="D4805" t="str">
            <v>3168K</v>
          </cell>
          <cell r="K4805" t="str">
            <v>LAKE</v>
          </cell>
          <cell r="L4805" t="str">
            <v>3F</v>
          </cell>
        </row>
        <row r="4806">
          <cell r="D4806" t="str">
            <v>3054</v>
          </cell>
          <cell r="K4806" t="str">
            <v>STREAM</v>
          </cell>
          <cell r="L4806" t="str">
            <v>3F</v>
          </cell>
        </row>
        <row r="4807">
          <cell r="D4807" t="str">
            <v>3183C</v>
          </cell>
          <cell r="K4807" t="str">
            <v>STREAM</v>
          </cell>
          <cell r="L4807" t="str">
            <v>3F</v>
          </cell>
        </row>
        <row r="4808">
          <cell r="D4808" t="str">
            <v>3117</v>
          </cell>
          <cell r="K4808" t="str">
            <v>STREAM</v>
          </cell>
          <cell r="L4808" t="str">
            <v>3F</v>
          </cell>
        </row>
        <row r="4809">
          <cell r="D4809" t="str">
            <v>3183A1</v>
          </cell>
          <cell r="K4809" t="str">
            <v>STREAM</v>
          </cell>
          <cell r="L4809" t="str">
            <v>3F</v>
          </cell>
        </row>
        <row r="4810">
          <cell r="D4810" t="str">
            <v>3184A</v>
          </cell>
          <cell r="K4810" t="str">
            <v>STREAM</v>
          </cell>
          <cell r="L4810" t="str">
            <v>3F</v>
          </cell>
        </row>
        <row r="4811">
          <cell r="D4811" t="str">
            <v>1573C</v>
          </cell>
          <cell r="K4811" t="str">
            <v>LAKE</v>
          </cell>
          <cell r="L4811" t="str">
            <v>3F</v>
          </cell>
        </row>
        <row r="4812">
          <cell r="D4812" t="str">
            <v>1761A</v>
          </cell>
          <cell r="K4812" t="str">
            <v>STREAM</v>
          </cell>
          <cell r="L4812" t="str">
            <v>3F</v>
          </cell>
        </row>
        <row r="4813">
          <cell r="D4813" t="str">
            <v>3161</v>
          </cell>
          <cell r="K4813" t="str">
            <v>STREAM</v>
          </cell>
          <cell r="L4813" t="str">
            <v>3F</v>
          </cell>
        </row>
        <row r="4814">
          <cell r="D4814" t="str">
            <v>2893U</v>
          </cell>
          <cell r="K4814" t="str">
            <v>LAKE</v>
          </cell>
          <cell r="L4814" t="str">
            <v>3F</v>
          </cell>
        </row>
        <row r="4815">
          <cell r="D4815" t="str">
            <v>2630K</v>
          </cell>
          <cell r="K4815" t="str">
            <v>STREAM</v>
          </cell>
          <cell r="L4815" t="str">
            <v>3F</v>
          </cell>
        </row>
        <row r="4816">
          <cell r="D4816" t="str">
            <v>2630F</v>
          </cell>
          <cell r="K4816" t="str">
            <v>LAKE</v>
          </cell>
          <cell r="L4816" t="str">
            <v>3F</v>
          </cell>
        </row>
        <row r="4817">
          <cell r="D4817" t="str">
            <v>2630G</v>
          </cell>
          <cell r="K4817" t="str">
            <v>LAKE</v>
          </cell>
          <cell r="L4817" t="str">
            <v>3F</v>
          </cell>
        </row>
        <row r="4818">
          <cell r="D4818" t="str">
            <v>2997F</v>
          </cell>
          <cell r="K4818" t="str">
            <v>LAKE</v>
          </cell>
          <cell r="L4818" t="str">
            <v>3F</v>
          </cell>
        </row>
        <row r="4819">
          <cell r="D4819" t="str">
            <v>3171B</v>
          </cell>
          <cell r="K4819" t="str">
            <v>LAKE</v>
          </cell>
          <cell r="L4819" t="str">
            <v>3F</v>
          </cell>
        </row>
        <row r="4820">
          <cell r="D4820" t="str">
            <v>3113</v>
          </cell>
          <cell r="K4820" t="str">
            <v>STREAM</v>
          </cell>
          <cell r="L4820" t="str">
            <v>3F</v>
          </cell>
        </row>
        <row r="4821">
          <cell r="D4821" t="str">
            <v>2964A1</v>
          </cell>
          <cell r="K4821" t="str">
            <v>STREAM</v>
          </cell>
          <cell r="L4821" t="str">
            <v>3F</v>
          </cell>
        </row>
        <row r="4822">
          <cell r="D4822" t="str">
            <v>3052</v>
          </cell>
          <cell r="K4822" t="str">
            <v>STREAM</v>
          </cell>
          <cell r="L4822" t="str">
            <v>3F</v>
          </cell>
        </row>
        <row r="4823">
          <cell r="D4823" t="str">
            <v>2161C</v>
          </cell>
          <cell r="K4823" t="str">
            <v>ESTUARY</v>
          </cell>
          <cell r="L4823" t="str">
            <v>3M</v>
          </cell>
        </row>
        <row r="4824">
          <cell r="D4824" t="str">
            <v>2174B</v>
          </cell>
          <cell r="K4824" t="str">
            <v>ESTUARY</v>
          </cell>
          <cell r="L4824" t="str">
            <v>2</v>
          </cell>
        </row>
        <row r="4825">
          <cell r="D4825" t="str">
            <v>3053</v>
          </cell>
          <cell r="K4825" t="str">
            <v>STREAM</v>
          </cell>
          <cell r="L4825" t="str">
            <v>3F</v>
          </cell>
        </row>
        <row r="4826">
          <cell r="D4826" t="str">
            <v>3039</v>
          </cell>
          <cell r="K4826" t="str">
            <v>STREAM</v>
          </cell>
          <cell r="L4826" t="str">
            <v>3F</v>
          </cell>
        </row>
        <row r="4827">
          <cell r="D4827" t="str">
            <v>2508</v>
          </cell>
          <cell r="K4827" t="str">
            <v>STREAM</v>
          </cell>
          <cell r="L4827" t="str">
            <v>3F</v>
          </cell>
        </row>
        <row r="4828">
          <cell r="D4828" t="str">
            <v>2998C</v>
          </cell>
          <cell r="K4828" t="str">
            <v>LAKE</v>
          </cell>
          <cell r="L4828" t="str">
            <v>3F</v>
          </cell>
        </row>
        <row r="4829">
          <cell r="D4829" t="str">
            <v>2999B</v>
          </cell>
          <cell r="K4829" t="str">
            <v>LAKE</v>
          </cell>
          <cell r="L4829" t="str">
            <v>3F</v>
          </cell>
        </row>
        <row r="4830">
          <cell r="D4830" t="str">
            <v>3009</v>
          </cell>
          <cell r="K4830" t="str">
            <v>LAKE</v>
          </cell>
          <cell r="L4830" t="str">
            <v>3F</v>
          </cell>
        </row>
        <row r="4831">
          <cell r="D4831" t="str">
            <v>29975</v>
          </cell>
          <cell r="K4831" t="str">
            <v>LAKE</v>
          </cell>
          <cell r="L4831" t="str">
            <v>3F</v>
          </cell>
        </row>
        <row r="4832">
          <cell r="D4832" t="str">
            <v>3209</v>
          </cell>
          <cell r="K4832" t="str">
            <v>STREAM</v>
          </cell>
          <cell r="L4832" t="str">
            <v>3F</v>
          </cell>
        </row>
        <row r="4833">
          <cell r="D4833" t="str">
            <v>1938Z</v>
          </cell>
          <cell r="K4833" t="str">
            <v>STREAM</v>
          </cell>
          <cell r="L4833" t="str">
            <v>3F</v>
          </cell>
        </row>
        <row r="4834">
          <cell r="D4834" t="str">
            <v>1932G</v>
          </cell>
          <cell r="K4834" t="str">
            <v>LAKE</v>
          </cell>
          <cell r="L4834" t="str">
            <v>3F</v>
          </cell>
        </row>
        <row r="4835">
          <cell r="D4835" t="str">
            <v>2706</v>
          </cell>
          <cell r="K4835" t="str">
            <v>LAKE</v>
          </cell>
          <cell r="L4835" t="str">
            <v>3F</v>
          </cell>
        </row>
        <row r="4836">
          <cell r="D4836" t="str">
            <v>1003</v>
          </cell>
          <cell r="K4836" t="str">
            <v>LAKE</v>
          </cell>
          <cell r="L4836" t="str">
            <v>3F</v>
          </cell>
        </row>
        <row r="4837">
          <cell r="D4837" t="str">
            <v>3180B</v>
          </cell>
          <cell r="K4837" t="str">
            <v>STREAM</v>
          </cell>
          <cell r="L4837" t="str">
            <v>3F</v>
          </cell>
        </row>
        <row r="4838">
          <cell r="D4838" t="str">
            <v>3089</v>
          </cell>
          <cell r="K4838" t="str">
            <v>STREAM</v>
          </cell>
          <cell r="L4838" t="str">
            <v>3F</v>
          </cell>
        </row>
        <row r="4839">
          <cell r="D4839" t="str">
            <v>3118</v>
          </cell>
          <cell r="K4839" t="str">
            <v>STREAM</v>
          </cell>
          <cell r="L4839" t="str">
            <v>1</v>
          </cell>
        </row>
        <row r="4840">
          <cell r="D4840" t="str">
            <v>2532</v>
          </cell>
          <cell r="K4840" t="str">
            <v>STREAM</v>
          </cell>
          <cell r="L4840" t="str">
            <v>3F</v>
          </cell>
        </row>
        <row r="4841">
          <cell r="D4841" t="str">
            <v>2962E</v>
          </cell>
          <cell r="K4841" t="str">
            <v>LAKE</v>
          </cell>
          <cell r="L4841" t="str">
            <v>3F</v>
          </cell>
        </row>
        <row r="4842">
          <cell r="D4842" t="str">
            <v>2981C</v>
          </cell>
          <cell r="K4842" t="str">
            <v>STREAM</v>
          </cell>
          <cell r="L4842" t="str">
            <v>3F</v>
          </cell>
        </row>
        <row r="4843">
          <cell r="D4843" t="str">
            <v>2893F1</v>
          </cell>
          <cell r="K4843" t="str">
            <v>LAKE</v>
          </cell>
          <cell r="L4843" t="str">
            <v>3F</v>
          </cell>
        </row>
        <row r="4844">
          <cell r="D4844" t="str">
            <v>2990</v>
          </cell>
          <cell r="K4844" t="str">
            <v>STREAM</v>
          </cell>
          <cell r="L4844" t="str">
            <v>3F</v>
          </cell>
        </row>
        <row r="4845">
          <cell r="D4845" t="str">
            <v>2991A</v>
          </cell>
          <cell r="K4845" t="str">
            <v>STREAM</v>
          </cell>
          <cell r="L4845" t="str">
            <v>3F</v>
          </cell>
        </row>
        <row r="4846">
          <cell r="D4846" t="str">
            <v>2986A</v>
          </cell>
          <cell r="K4846" t="str">
            <v>LAKE</v>
          </cell>
          <cell r="L4846" t="str">
            <v>3F</v>
          </cell>
        </row>
        <row r="4847">
          <cell r="D4847" t="str">
            <v>2992</v>
          </cell>
          <cell r="K4847" t="str">
            <v>STREAM</v>
          </cell>
          <cell r="L4847" t="str">
            <v>3F</v>
          </cell>
        </row>
        <row r="4848">
          <cell r="D4848" t="str">
            <v>2981D</v>
          </cell>
          <cell r="K4848" t="str">
            <v>STREAM</v>
          </cell>
          <cell r="L4848" t="str">
            <v>3F</v>
          </cell>
        </row>
        <row r="4849">
          <cell r="D4849" t="str">
            <v>3133</v>
          </cell>
          <cell r="K4849" t="str">
            <v>STREAM</v>
          </cell>
          <cell r="L4849" t="str">
            <v>1</v>
          </cell>
        </row>
        <row r="4850">
          <cell r="D4850" t="str">
            <v>1938I</v>
          </cell>
          <cell r="K4850" t="str">
            <v>LAKE</v>
          </cell>
          <cell r="L4850" t="str">
            <v>3F</v>
          </cell>
        </row>
        <row r="4851">
          <cell r="D4851" t="str">
            <v>1932E</v>
          </cell>
          <cell r="K4851" t="str">
            <v>LAKE</v>
          </cell>
          <cell r="L4851" t="str">
            <v>3F</v>
          </cell>
        </row>
        <row r="4852">
          <cell r="D4852" t="str">
            <v>3229</v>
          </cell>
          <cell r="K4852" t="str">
            <v>STREAM</v>
          </cell>
          <cell r="L4852" t="str">
            <v>3F</v>
          </cell>
        </row>
        <row r="4853">
          <cell r="D4853" t="str">
            <v>2551A</v>
          </cell>
          <cell r="K4853" t="str">
            <v>STREAM</v>
          </cell>
          <cell r="L4853" t="str">
            <v>3F</v>
          </cell>
        </row>
        <row r="4854">
          <cell r="D4854" t="str">
            <v>3026</v>
          </cell>
          <cell r="K4854" t="str">
            <v>STREAM</v>
          </cell>
          <cell r="L4854" t="str">
            <v>3F</v>
          </cell>
        </row>
        <row r="4855">
          <cell r="D4855" t="str">
            <v>2997J</v>
          </cell>
          <cell r="K4855" t="str">
            <v>LAKE</v>
          </cell>
          <cell r="L4855" t="str">
            <v>3F</v>
          </cell>
        </row>
        <row r="4856">
          <cell r="D4856" t="str">
            <v>3027</v>
          </cell>
          <cell r="K4856" t="str">
            <v>STREAM</v>
          </cell>
          <cell r="L4856" t="str">
            <v>3F</v>
          </cell>
        </row>
        <row r="4857">
          <cell r="D4857" t="str">
            <v>3024</v>
          </cell>
          <cell r="K4857" t="str">
            <v>LAKE</v>
          </cell>
          <cell r="L4857" t="str">
            <v>3F</v>
          </cell>
        </row>
        <row r="4858">
          <cell r="D4858" t="str">
            <v>3168Z</v>
          </cell>
          <cell r="K4858" t="str">
            <v>STREAM</v>
          </cell>
          <cell r="L4858" t="str">
            <v>3F</v>
          </cell>
        </row>
        <row r="4859">
          <cell r="D4859" t="str">
            <v>2997M</v>
          </cell>
          <cell r="K4859" t="str">
            <v>LAKE</v>
          </cell>
          <cell r="L4859" t="str">
            <v>3F</v>
          </cell>
        </row>
        <row r="4860">
          <cell r="D4860" t="str">
            <v>2937</v>
          </cell>
          <cell r="K4860" t="str">
            <v>STREAM</v>
          </cell>
          <cell r="L4860" t="str">
            <v>3F</v>
          </cell>
        </row>
        <row r="4861">
          <cell r="D4861" t="str">
            <v>3028</v>
          </cell>
          <cell r="K4861" t="str">
            <v>ESTUARY</v>
          </cell>
          <cell r="L4861" t="str">
            <v>3M</v>
          </cell>
        </row>
        <row r="4862">
          <cell r="D4862" t="str">
            <v>3029</v>
          </cell>
          <cell r="K4862" t="str">
            <v>STREAM</v>
          </cell>
          <cell r="L4862" t="str">
            <v>3F</v>
          </cell>
        </row>
        <row r="4863">
          <cell r="D4863" t="str">
            <v>3030</v>
          </cell>
          <cell r="K4863" t="str">
            <v>STREAM</v>
          </cell>
          <cell r="L4863" t="str">
            <v>3F</v>
          </cell>
        </row>
        <row r="4864">
          <cell r="D4864" t="str">
            <v>2997N</v>
          </cell>
          <cell r="K4864" t="str">
            <v>LAKE</v>
          </cell>
          <cell r="L4864" t="str">
            <v>3F</v>
          </cell>
        </row>
        <row r="4865">
          <cell r="D4865" t="str">
            <v>2997R</v>
          </cell>
          <cell r="K4865" t="str">
            <v>LAKE</v>
          </cell>
          <cell r="L4865" t="str">
            <v>3F</v>
          </cell>
        </row>
        <row r="4866">
          <cell r="D4866" t="str">
            <v>28935</v>
          </cell>
          <cell r="K4866" t="str">
            <v>STREAM</v>
          </cell>
          <cell r="L4866" t="str">
            <v>3F</v>
          </cell>
        </row>
        <row r="4867">
          <cell r="D4867" t="str">
            <v>3180</v>
          </cell>
          <cell r="K4867" t="str">
            <v>STREAM</v>
          </cell>
          <cell r="L4867" t="str">
            <v>3F</v>
          </cell>
        </row>
        <row r="4868">
          <cell r="D4868" t="str">
            <v>3177A</v>
          </cell>
          <cell r="K4868" t="str">
            <v>LAKE</v>
          </cell>
          <cell r="L4868" t="str">
            <v>3F</v>
          </cell>
        </row>
        <row r="4869">
          <cell r="D4869" t="str">
            <v>2553</v>
          </cell>
          <cell r="K4869" t="str">
            <v>STREAM</v>
          </cell>
          <cell r="L4869" t="str">
            <v>3F</v>
          </cell>
        </row>
        <row r="4870">
          <cell r="D4870" t="str">
            <v>3114</v>
          </cell>
          <cell r="K4870" t="str">
            <v>STREAM</v>
          </cell>
          <cell r="L4870" t="str">
            <v>3F</v>
          </cell>
        </row>
        <row r="4871">
          <cell r="D4871" t="str">
            <v>2966A</v>
          </cell>
          <cell r="K4871" t="str">
            <v>LAKE</v>
          </cell>
          <cell r="L4871" t="str">
            <v>3F</v>
          </cell>
        </row>
        <row r="4872">
          <cell r="D4872" t="str">
            <v>2994D1</v>
          </cell>
          <cell r="K4872" t="str">
            <v>STREAM</v>
          </cell>
          <cell r="L4872" t="str">
            <v>3F</v>
          </cell>
        </row>
        <row r="4873">
          <cell r="D4873" t="str">
            <v>2933</v>
          </cell>
          <cell r="K4873" t="str">
            <v>STREAM</v>
          </cell>
          <cell r="L4873" t="str">
            <v>3F</v>
          </cell>
        </row>
        <row r="4874">
          <cell r="D4874" t="str">
            <v>2630I</v>
          </cell>
          <cell r="K4874" t="str">
            <v>LAKE</v>
          </cell>
          <cell r="L4874" t="str">
            <v>3F</v>
          </cell>
        </row>
        <row r="4875">
          <cell r="D4875" t="str">
            <v>2940</v>
          </cell>
          <cell r="K4875" t="str">
            <v>STREAM</v>
          </cell>
          <cell r="L4875" t="str">
            <v>3F</v>
          </cell>
        </row>
        <row r="4876">
          <cell r="D4876" t="str">
            <v>2941</v>
          </cell>
          <cell r="K4876" t="str">
            <v>STREAM</v>
          </cell>
          <cell r="L4876" t="str">
            <v>3F</v>
          </cell>
        </row>
        <row r="4877">
          <cell r="D4877" t="str">
            <v>2947</v>
          </cell>
          <cell r="K4877" t="str">
            <v>STREAM</v>
          </cell>
          <cell r="L4877" t="str">
            <v>3F</v>
          </cell>
        </row>
        <row r="4878">
          <cell r="D4878" t="str">
            <v>2938D</v>
          </cell>
          <cell r="K4878" t="str">
            <v>LAKE</v>
          </cell>
          <cell r="L4878" t="str">
            <v>3F</v>
          </cell>
        </row>
        <row r="4879">
          <cell r="D4879" t="str">
            <v>3179</v>
          </cell>
          <cell r="K4879" t="str">
            <v>STREAM</v>
          </cell>
          <cell r="L4879" t="str">
            <v>3F</v>
          </cell>
        </row>
        <row r="4880">
          <cell r="D4880" t="str">
            <v>3083</v>
          </cell>
          <cell r="K4880" t="str">
            <v>STREAM</v>
          </cell>
          <cell r="L4880" t="str">
            <v>3F</v>
          </cell>
        </row>
        <row r="4881">
          <cell r="D4881" t="str">
            <v>3084</v>
          </cell>
          <cell r="K4881" t="str">
            <v>STREAM</v>
          </cell>
          <cell r="L4881" t="str">
            <v>3F</v>
          </cell>
        </row>
        <row r="4882">
          <cell r="D4882" t="str">
            <v>1761H</v>
          </cell>
          <cell r="K4882" t="str">
            <v>LAKE</v>
          </cell>
          <cell r="L4882" t="str">
            <v>3F</v>
          </cell>
        </row>
        <row r="4883">
          <cell r="D4883" t="str">
            <v>3192D</v>
          </cell>
          <cell r="K4883" t="str">
            <v>STREAM</v>
          </cell>
          <cell r="L4883" t="str">
            <v>3F</v>
          </cell>
        </row>
        <row r="4884">
          <cell r="D4884" t="str">
            <v>3198</v>
          </cell>
          <cell r="K4884" t="str">
            <v>STREAM</v>
          </cell>
          <cell r="L4884" t="str">
            <v>3F</v>
          </cell>
        </row>
        <row r="4885">
          <cell r="D4885" t="str">
            <v>2925A</v>
          </cell>
          <cell r="K4885" t="str">
            <v>LAKE</v>
          </cell>
          <cell r="L4885" t="str">
            <v>3F</v>
          </cell>
        </row>
        <row r="4886">
          <cell r="D4886" t="str">
            <v>2925</v>
          </cell>
          <cell r="K4886" t="str">
            <v>STREAM</v>
          </cell>
          <cell r="L4886" t="str">
            <v>3F</v>
          </cell>
        </row>
        <row r="4887">
          <cell r="D4887" t="str">
            <v>3237B</v>
          </cell>
          <cell r="K4887" t="str">
            <v>STREAM</v>
          </cell>
          <cell r="L4887" t="str">
            <v>3F</v>
          </cell>
        </row>
        <row r="4888">
          <cell r="D4888" t="str">
            <v>28933A</v>
          </cell>
          <cell r="K4888" t="str">
            <v>STREAM</v>
          </cell>
          <cell r="L4888" t="str">
            <v>3F</v>
          </cell>
        </row>
        <row r="4889">
          <cell r="D4889" t="str">
            <v>2921A</v>
          </cell>
          <cell r="K4889" t="str">
            <v>SPRING</v>
          </cell>
          <cell r="L4889" t="str">
            <v>3F</v>
          </cell>
        </row>
        <row r="4890">
          <cell r="D4890" t="str">
            <v>2938</v>
          </cell>
          <cell r="K4890" t="str">
            <v>LAKE</v>
          </cell>
          <cell r="L4890" t="str">
            <v>3F</v>
          </cell>
        </row>
        <row r="4891">
          <cell r="D4891" t="str">
            <v>2938C</v>
          </cell>
          <cell r="K4891" t="str">
            <v>LAKE</v>
          </cell>
          <cell r="L4891" t="str">
            <v>3F</v>
          </cell>
        </row>
        <row r="4892">
          <cell r="D4892" t="str">
            <v>2938A</v>
          </cell>
          <cell r="K4892" t="str">
            <v>LAKE</v>
          </cell>
          <cell r="L4892" t="str">
            <v>3F</v>
          </cell>
        </row>
        <row r="4893">
          <cell r="D4893" t="str">
            <v>3289L</v>
          </cell>
          <cell r="K4893" t="str">
            <v>ESTUARY</v>
          </cell>
          <cell r="L4893" t="str">
            <v>3M</v>
          </cell>
        </row>
        <row r="4894">
          <cell r="D4894" t="str">
            <v>3289M</v>
          </cell>
          <cell r="K4894" t="str">
            <v>ESTUARY</v>
          </cell>
          <cell r="L4894" t="str">
            <v>3M</v>
          </cell>
        </row>
        <row r="4895">
          <cell r="D4895" t="str">
            <v>3289C</v>
          </cell>
          <cell r="K4895" t="str">
            <v>ESTUARY</v>
          </cell>
          <cell r="L4895" t="str">
            <v>2</v>
          </cell>
        </row>
        <row r="4896">
          <cell r="D4896" t="str">
            <v>3289J</v>
          </cell>
          <cell r="K4896" t="str">
            <v>STREAM</v>
          </cell>
          <cell r="L4896" t="str">
            <v>3F</v>
          </cell>
        </row>
        <row r="4897">
          <cell r="D4897" t="str">
            <v>3289G</v>
          </cell>
          <cell r="K4897" t="str">
            <v>ESTUARY</v>
          </cell>
          <cell r="L4897" t="str">
            <v>2</v>
          </cell>
        </row>
        <row r="4898">
          <cell r="D4898" t="str">
            <v>2307</v>
          </cell>
          <cell r="K4898" t="str">
            <v>STREAM</v>
          </cell>
          <cell r="L4898" t="str">
            <v>3F</v>
          </cell>
        </row>
        <row r="4899">
          <cell r="D4899" t="str">
            <v>174</v>
          </cell>
          <cell r="K4899" t="str">
            <v>STREAM</v>
          </cell>
          <cell r="L4899" t="str">
            <v>3F</v>
          </cell>
        </row>
        <row r="4900">
          <cell r="D4900" t="str">
            <v>393Z</v>
          </cell>
          <cell r="K4900" t="str">
            <v>SPRING</v>
          </cell>
          <cell r="L4900" t="str">
            <v>3F</v>
          </cell>
        </row>
        <row r="4901">
          <cell r="D4901" t="str">
            <v>51Y</v>
          </cell>
          <cell r="K4901" t="str">
            <v>SPRING</v>
          </cell>
          <cell r="L4901" t="str">
            <v>3F</v>
          </cell>
        </row>
        <row r="4902">
          <cell r="D4902" t="str">
            <v>466</v>
          </cell>
          <cell r="K4902" t="str">
            <v>STREAM</v>
          </cell>
          <cell r="L4902" t="str">
            <v>3F</v>
          </cell>
        </row>
        <row r="4903">
          <cell r="D4903" t="str">
            <v>2151</v>
          </cell>
          <cell r="K4903" t="str">
            <v>STREAM</v>
          </cell>
          <cell r="L4903" t="str">
            <v>3F</v>
          </cell>
        </row>
        <row r="4904">
          <cell r="D4904" t="str">
            <v>678</v>
          </cell>
          <cell r="K4904" t="str">
            <v>STREAM</v>
          </cell>
          <cell r="L4904" t="str">
            <v>3F</v>
          </cell>
        </row>
        <row r="4905">
          <cell r="D4905" t="str">
            <v>131</v>
          </cell>
          <cell r="K4905" t="str">
            <v>STREAM</v>
          </cell>
          <cell r="L4905" t="str">
            <v>3F</v>
          </cell>
        </row>
        <row r="4906">
          <cell r="D4906" t="str">
            <v>746A</v>
          </cell>
          <cell r="K4906" t="str">
            <v>STREAM</v>
          </cell>
          <cell r="L4906" t="str">
            <v>3F</v>
          </cell>
        </row>
        <row r="4907">
          <cell r="D4907" t="str">
            <v>756I</v>
          </cell>
          <cell r="K4907" t="str">
            <v>STREAM</v>
          </cell>
          <cell r="L4907" t="str">
            <v>3F</v>
          </cell>
        </row>
        <row r="4908">
          <cell r="D4908" t="str">
            <v>756J</v>
          </cell>
          <cell r="K4908" t="str">
            <v>STREAM</v>
          </cell>
          <cell r="L4908" t="str">
            <v>3F</v>
          </cell>
        </row>
        <row r="4909">
          <cell r="D4909" t="str">
            <v>647G</v>
          </cell>
          <cell r="K4909" t="str">
            <v>LAKE</v>
          </cell>
          <cell r="L4909" t="str">
            <v>3F</v>
          </cell>
        </row>
        <row r="4910">
          <cell r="D4910" t="str">
            <v>756F</v>
          </cell>
          <cell r="K4910" t="str">
            <v>LAKE</v>
          </cell>
          <cell r="L4910" t="str">
            <v>3F</v>
          </cell>
        </row>
        <row r="4911">
          <cell r="D4911" t="str">
            <v>49G</v>
          </cell>
          <cell r="K4911" t="str">
            <v>SPRING</v>
          </cell>
          <cell r="L4911" t="str">
            <v>3F</v>
          </cell>
        </row>
        <row r="4912">
          <cell r="D4912" t="str">
            <v>153</v>
          </cell>
          <cell r="K4912" t="str">
            <v>STREAM</v>
          </cell>
          <cell r="L4912" t="str">
            <v>3F</v>
          </cell>
        </row>
        <row r="4913">
          <cell r="D4913" t="str">
            <v>154</v>
          </cell>
          <cell r="K4913" t="str">
            <v>STREAM</v>
          </cell>
          <cell r="L4913" t="str">
            <v>3F</v>
          </cell>
        </row>
        <row r="4914">
          <cell r="D4914" t="str">
            <v>155</v>
          </cell>
          <cell r="K4914" t="str">
            <v>STREAM</v>
          </cell>
          <cell r="L4914" t="str">
            <v>3F</v>
          </cell>
        </row>
        <row r="4915">
          <cell r="D4915" t="str">
            <v>156</v>
          </cell>
          <cell r="K4915" t="str">
            <v>STREAM</v>
          </cell>
          <cell r="L4915" t="str">
            <v>3F</v>
          </cell>
        </row>
        <row r="4916">
          <cell r="D4916" t="str">
            <v>158</v>
          </cell>
          <cell r="K4916" t="str">
            <v>STREAM</v>
          </cell>
          <cell r="L4916" t="str">
            <v>3F</v>
          </cell>
        </row>
        <row r="4917">
          <cell r="D4917" t="str">
            <v>70</v>
          </cell>
          <cell r="K4917" t="str">
            <v>STREAM</v>
          </cell>
          <cell r="L4917" t="str">
            <v>3F</v>
          </cell>
        </row>
        <row r="4918">
          <cell r="D4918" t="str">
            <v>3019A</v>
          </cell>
          <cell r="K4918" t="str">
            <v>STREAM</v>
          </cell>
          <cell r="L4918" t="str">
            <v>3F</v>
          </cell>
        </row>
        <row r="4919">
          <cell r="D4919" t="str">
            <v>3012A</v>
          </cell>
          <cell r="K4919" t="str">
            <v>LAKE</v>
          </cell>
          <cell r="L4919" t="str">
            <v>3F</v>
          </cell>
        </row>
        <row r="4920">
          <cell r="D4920" t="str">
            <v>3017A</v>
          </cell>
          <cell r="K4920" t="str">
            <v>STREAM</v>
          </cell>
          <cell r="L4920" t="str">
            <v>3F</v>
          </cell>
        </row>
        <row r="4921">
          <cell r="D4921" t="str">
            <v>2997E1</v>
          </cell>
          <cell r="K4921" t="str">
            <v>LAKE</v>
          </cell>
          <cell r="L4921" t="str">
            <v>3F</v>
          </cell>
        </row>
        <row r="4922">
          <cell r="D4922" t="str">
            <v>2943</v>
          </cell>
          <cell r="K4922" t="str">
            <v>STREAM</v>
          </cell>
          <cell r="L4922" t="str">
            <v>3F</v>
          </cell>
        </row>
        <row r="4923">
          <cell r="D4923" t="str">
            <v>2944</v>
          </cell>
          <cell r="K4923" t="str">
            <v>STREAM</v>
          </cell>
          <cell r="L4923" t="str">
            <v>3F</v>
          </cell>
        </row>
        <row r="4924">
          <cell r="D4924" t="str">
            <v>2945</v>
          </cell>
          <cell r="K4924" t="str">
            <v>STREAM</v>
          </cell>
          <cell r="L4924" t="str">
            <v>3F</v>
          </cell>
        </row>
        <row r="4925">
          <cell r="D4925" t="str">
            <v>1932F</v>
          </cell>
          <cell r="K4925" t="str">
            <v>LAKE</v>
          </cell>
          <cell r="L4925" t="str">
            <v>3F</v>
          </cell>
        </row>
        <row r="4926">
          <cell r="D4926" t="str">
            <v>1938M</v>
          </cell>
          <cell r="K4926" t="str">
            <v>LAKE</v>
          </cell>
          <cell r="L4926" t="str">
            <v>3F</v>
          </cell>
        </row>
        <row r="4927">
          <cell r="D4927" t="str">
            <v>2656</v>
          </cell>
          <cell r="K4927" t="str">
            <v>STREAM</v>
          </cell>
          <cell r="L4927" t="str">
            <v>3F</v>
          </cell>
        </row>
        <row r="4928">
          <cell r="D4928" t="str">
            <v>2657</v>
          </cell>
          <cell r="K4928" t="str">
            <v>STREAM</v>
          </cell>
          <cell r="L4928" t="str">
            <v>3F</v>
          </cell>
        </row>
        <row r="4929">
          <cell r="D4929" t="str">
            <v>2658</v>
          </cell>
          <cell r="K4929" t="str">
            <v>STREAM</v>
          </cell>
          <cell r="L4929" t="str">
            <v>3F</v>
          </cell>
        </row>
        <row r="4930">
          <cell r="D4930" t="str">
            <v>2675</v>
          </cell>
          <cell r="K4930" t="str">
            <v>STREAM</v>
          </cell>
          <cell r="L4930" t="str">
            <v>3F</v>
          </cell>
        </row>
        <row r="4931">
          <cell r="D4931" t="str">
            <v>2671A</v>
          </cell>
          <cell r="K4931" t="str">
            <v>LAKE</v>
          </cell>
          <cell r="L4931" t="str">
            <v>3F</v>
          </cell>
        </row>
        <row r="4932">
          <cell r="D4932" t="str">
            <v>2997B</v>
          </cell>
          <cell r="K4932" t="str">
            <v>LAKE</v>
          </cell>
          <cell r="L4932" t="str">
            <v>3F</v>
          </cell>
        </row>
        <row r="4933">
          <cell r="D4933" t="str">
            <v>3003A</v>
          </cell>
          <cell r="K4933" t="str">
            <v>LAKE</v>
          </cell>
          <cell r="L4933" t="str">
            <v>3F</v>
          </cell>
        </row>
        <row r="4934">
          <cell r="D4934" t="str">
            <v>3008B</v>
          </cell>
          <cell r="K4934" t="str">
            <v>LAKE</v>
          </cell>
          <cell r="L4934" t="str">
            <v>3F</v>
          </cell>
        </row>
        <row r="4935">
          <cell r="D4935" t="str">
            <v>29976</v>
          </cell>
          <cell r="K4935" t="str">
            <v>LAKE</v>
          </cell>
          <cell r="L4935" t="str">
            <v>3F</v>
          </cell>
        </row>
        <row r="4936">
          <cell r="D4936" t="str">
            <v>3009F</v>
          </cell>
          <cell r="K4936" t="str">
            <v>LAKE</v>
          </cell>
          <cell r="L4936" t="str">
            <v>3F</v>
          </cell>
        </row>
        <row r="4937">
          <cell r="D4937" t="str">
            <v>3012</v>
          </cell>
          <cell r="K4937" t="str">
            <v>STREAM</v>
          </cell>
          <cell r="L4937" t="str">
            <v>3F</v>
          </cell>
        </row>
        <row r="4938">
          <cell r="D4938" t="str">
            <v>3206</v>
          </cell>
          <cell r="K4938" t="str">
            <v>STREAM</v>
          </cell>
          <cell r="L4938" t="str">
            <v>3F</v>
          </cell>
        </row>
        <row r="4939">
          <cell r="D4939" t="str">
            <v>2954</v>
          </cell>
          <cell r="K4939" t="str">
            <v>LAKE</v>
          </cell>
          <cell r="L4939" t="str">
            <v>3F</v>
          </cell>
        </row>
        <row r="4940">
          <cell r="D4940" t="str">
            <v>2483</v>
          </cell>
          <cell r="K4940" t="str">
            <v>ESTUARY</v>
          </cell>
          <cell r="L4940" t="str">
            <v>2</v>
          </cell>
        </row>
        <row r="4941">
          <cell r="D4941" t="str">
            <v>2499</v>
          </cell>
          <cell r="K4941" t="str">
            <v>ESTUARY</v>
          </cell>
          <cell r="L4941" t="str">
            <v>3M</v>
          </cell>
        </row>
        <row r="4942">
          <cell r="D4942" t="str">
            <v>2893I</v>
          </cell>
          <cell r="K4942" t="str">
            <v>STREAM</v>
          </cell>
          <cell r="L4942" t="str">
            <v>3F</v>
          </cell>
        </row>
        <row r="4943">
          <cell r="D4943" t="str">
            <v>3009A</v>
          </cell>
          <cell r="K4943" t="str">
            <v>LAKE</v>
          </cell>
          <cell r="L4943" t="str">
            <v>3F</v>
          </cell>
        </row>
        <row r="4944">
          <cell r="D4944" t="str">
            <v>3033D</v>
          </cell>
          <cell r="K4944" t="str">
            <v>LAKE</v>
          </cell>
          <cell r="L4944" t="str">
            <v>3F</v>
          </cell>
        </row>
        <row r="4945">
          <cell r="D4945" t="str">
            <v>3168A</v>
          </cell>
          <cell r="K4945" t="str">
            <v>LAKE</v>
          </cell>
          <cell r="L4945" t="str">
            <v>3F</v>
          </cell>
        </row>
        <row r="4946">
          <cell r="D4946" t="str">
            <v>3227</v>
          </cell>
          <cell r="K4946" t="str">
            <v>STREAM</v>
          </cell>
          <cell r="L4946" t="str">
            <v>3F</v>
          </cell>
        </row>
        <row r="4947">
          <cell r="D4947" t="str">
            <v>2506</v>
          </cell>
          <cell r="K4947" t="str">
            <v>STREAM</v>
          </cell>
          <cell r="L4947" t="str">
            <v>3F</v>
          </cell>
        </row>
        <row r="4948">
          <cell r="D4948" t="str">
            <v>2514</v>
          </cell>
          <cell r="K4948" t="str">
            <v>STREAM</v>
          </cell>
          <cell r="L4948" t="str">
            <v>3F</v>
          </cell>
        </row>
        <row r="4949">
          <cell r="D4949" t="str">
            <v>2580B</v>
          </cell>
          <cell r="K4949" t="str">
            <v>ESTUARY</v>
          </cell>
          <cell r="L4949" t="str">
            <v>2</v>
          </cell>
        </row>
        <row r="4950">
          <cell r="D4950" t="str">
            <v>2964B2</v>
          </cell>
          <cell r="K4950" t="str">
            <v>STREAM</v>
          </cell>
          <cell r="L4950" t="str">
            <v>3F</v>
          </cell>
        </row>
        <row r="4951">
          <cell r="D4951" t="str">
            <v>2998</v>
          </cell>
          <cell r="K4951" t="str">
            <v>STREAM</v>
          </cell>
          <cell r="L4951" t="str">
            <v>3F</v>
          </cell>
        </row>
        <row r="4952">
          <cell r="D4952" t="str">
            <v>2999</v>
          </cell>
          <cell r="K4952" t="str">
            <v>STREAM</v>
          </cell>
          <cell r="L4952" t="str">
            <v>3F</v>
          </cell>
        </row>
        <row r="4953">
          <cell r="D4953" t="str">
            <v>2994C</v>
          </cell>
          <cell r="K4953" t="str">
            <v>LAKE</v>
          </cell>
          <cell r="L4953" t="str">
            <v>3F</v>
          </cell>
        </row>
        <row r="4954">
          <cell r="D4954" t="str">
            <v>2673</v>
          </cell>
          <cell r="K4954" t="str">
            <v>STREAM</v>
          </cell>
          <cell r="L4954" t="str">
            <v>3F</v>
          </cell>
        </row>
        <row r="4955">
          <cell r="D4955" t="str">
            <v>2666A</v>
          </cell>
          <cell r="K4955" t="str">
            <v>STREAM</v>
          </cell>
          <cell r="L4955" t="str">
            <v>3F</v>
          </cell>
        </row>
        <row r="4956">
          <cell r="D4956" t="str">
            <v>2938B</v>
          </cell>
          <cell r="K4956" t="str">
            <v>LAKE</v>
          </cell>
          <cell r="L4956" t="str">
            <v>3F</v>
          </cell>
        </row>
        <row r="4957">
          <cell r="D4957" t="str">
            <v>2893M1</v>
          </cell>
          <cell r="K4957" t="str">
            <v>STREAM</v>
          </cell>
          <cell r="L4957" t="str">
            <v>3F</v>
          </cell>
        </row>
        <row r="4958">
          <cell r="D4958" t="str">
            <v>2893M</v>
          </cell>
          <cell r="K4958" t="str">
            <v>LAKE</v>
          </cell>
          <cell r="L4958" t="str">
            <v>3F</v>
          </cell>
        </row>
        <row r="4959">
          <cell r="D4959" t="str">
            <v>2893EB</v>
          </cell>
          <cell r="K4959" t="str">
            <v>STREAM</v>
          </cell>
          <cell r="L4959" t="str">
            <v>3F</v>
          </cell>
        </row>
        <row r="4960">
          <cell r="D4960" t="str">
            <v>2961</v>
          </cell>
          <cell r="K4960" t="str">
            <v>LAKE</v>
          </cell>
          <cell r="L4960" t="str">
            <v>3F</v>
          </cell>
        </row>
        <row r="4961">
          <cell r="D4961" t="str">
            <v>2964</v>
          </cell>
          <cell r="K4961" t="str">
            <v>STREAM</v>
          </cell>
          <cell r="L4961" t="str">
            <v>3F</v>
          </cell>
        </row>
        <row r="4962">
          <cell r="D4962" t="str">
            <v>2612A</v>
          </cell>
          <cell r="K4962" t="str">
            <v>LAKE</v>
          </cell>
          <cell r="L4962" t="str">
            <v>3F</v>
          </cell>
        </row>
        <row r="4963">
          <cell r="D4963" t="str">
            <v>2618</v>
          </cell>
          <cell r="K4963" t="str">
            <v>STREAM</v>
          </cell>
          <cell r="L4963" t="str">
            <v>3F</v>
          </cell>
        </row>
        <row r="4964">
          <cell r="D4964" t="str">
            <v>2621</v>
          </cell>
          <cell r="K4964" t="str">
            <v>STREAM</v>
          </cell>
          <cell r="L4964" t="str">
            <v>3F</v>
          </cell>
        </row>
        <row r="4965">
          <cell r="D4965" t="str">
            <v>2622D</v>
          </cell>
          <cell r="K4965" t="str">
            <v>STREAM</v>
          </cell>
          <cell r="L4965" t="str">
            <v>3F</v>
          </cell>
        </row>
        <row r="4966">
          <cell r="D4966" t="str">
            <v>2624</v>
          </cell>
          <cell r="K4966" t="str">
            <v>STREAM</v>
          </cell>
          <cell r="L4966" t="str">
            <v>3F</v>
          </cell>
        </row>
        <row r="4967">
          <cell r="D4967" t="str">
            <v>2622C</v>
          </cell>
          <cell r="K4967" t="str">
            <v>LAKE</v>
          </cell>
          <cell r="L4967" t="str">
            <v>3F</v>
          </cell>
        </row>
        <row r="4968">
          <cell r="D4968" t="str">
            <v>2636</v>
          </cell>
          <cell r="K4968" t="str">
            <v>STREAM</v>
          </cell>
          <cell r="L4968" t="str">
            <v>3F</v>
          </cell>
        </row>
        <row r="4969">
          <cell r="D4969" t="str">
            <v>2653</v>
          </cell>
          <cell r="K4969" t="str">
            <v>STREAM</v>
          </cell>
          <cell r="L4969" t="str">
            <v>3F</v>
          </cell>
        </row>
        <row r="4970">
          <cell r="D4970" t="str">
            <v>2909</v>
          </cell>
          <cell r="K4970" t="str">
            <v>STREAM</v>
          </cell>
          <cell r="L4970" t="str">
            <v>3F</v>
          </cell>
        </row>
        <row r="4971">
          <cell r="D4971" t="str">
            <v>2654</v>
          </cell>
          <cell r="K4971" t="str">
            <v>STREAM</v>
          </cell>
          <cell r="L4971" t="str">
            <v>3F</v>
          </cell>
        </row>
        <row r="4972">
          <cell r="D4972" t="str">
            <v>2952</v>
          </cell>
          <cell r="K4972" t="str">
            <v>STREAM</v>
          </cell>
          <cell r="L4972" t="str">
            <v>3F</v>
          </cell>
        </row>
        <row r="4973">
          <cell r="D4973" t="str">
            <v>2893G</v>
          </cell>
          <cell r="K4973" t="str">
            <v>LAKE</v>
          </cell>
          <cell r="L4973" t="str">
            <v>3F</v>
          </cell>
        </row>
        <row r="4974">
          <cell r="D4974" t="str">
            <v>3060</v>
          </cell>
          <cell r="K4974" t="str">
            <v>STREAM</v>
          </cell>
          <cell r="L4974" t="str">
            <v>3F</v>
          </cell>
        </row>
        <row r="4975">
          <cell r="D4975" t="str">
            <v>3061</v>
          </cell>
          <cell r="K4975" t="str">
            <v>STREAM</v>
          </cell>
          <cell r="L4975" t="str">
            <v>3F</v>
          </cell>
        </row>
        <row r="4976">
          <cell r="D4976" t="str">
            <v>2893K1</v>
          </cell>
          <cell r="K4976" t="str">
            <v>STREAM</v>
          </cell>
          <cell r="L4976" t="str">
            <v>3F</v>
          </cell>
        </row>
        <row r="4977">
          <cell r="D4977" t="str">
            <v>3172C</v>
          </cell>
          <cell r="K4977" t="str">
            <v>STREAM</v>
          </cell>
          <cell r="L4977" t="str">
            <v>3F</v>
          </cell>
        </row>
        <row r="4978">
          <cell r="D4978" t="str">
            <v>2893K</v>
          </cell>
          <cell r="K4978" t="str">
            <v>LAKE</v>
          </cell>
          <cell r="L4978" t="str">
            <v>3F</v>
          </cell>
        </row>
        <row r="4979">
          <cell r="D4979" t="str">
            <v>1932J</v>
          </cell>
          <cell r="K4979" t="str">
            <v>LAKE</v>
          </cell>
          <cell r="L4979" t="str">
            <v>3F</v>
          </cell>
        </row>
        <row r="4980">
          <cell r="D4980" t="str">
            <v>3233A</v>
          </cell>
          <cell r="K4980" t="str">
            <v>STREAM</v>
          </cell>
          <cell r="L4980" t="str">
            <v>3F</v>
          </cell>
        </row>
        <row r="4981">
          <cell r="D4981" t="str">
            <v>2666</v>
          </cell>
          <cell r="K4981" t="str">
            <v>STREAM</v>
          </cell>
          <cell r="L4981" t="str">
            <v>3F</v>
          </cell>
        </row>
        <row r="4982">
          <cell r="D4982" t="str">
            <v>2667</v>
          </cell>
          <cell r="K4982" t="str">
            <v>STREAM</v>
          </cell>
          <cell r="L4982" t="str">
            <v>3F</v>
          </cell>
        </row>
        <row r="4983">
          <cell r="D4983" t="str">
            <v>2667A</v>
          </cell>
          <cell r="K4983" t="str">
            <v>LAKE</v>
          </cell>
          <cell r="L4983" t="str">
            <v>3F</v>
          </cell>
        </row>
        <row r="4984">
          <cell r="D4984" t="str">
            <v>2921B</v>
          </cell>
          <cell r="K4984" t="str">
            <v>LAKE</v>
          </cell>
          <cell r="L4984" t="str">
            <v>3F</v>
          </cell>
        </row>
        <row r="4985">
          <cell r="D4985" t="str">
            <v>2676</v>
          </cell>
          <cell r="K4985" t="str">
            <v>STREAM</v>
          </cell>
          <cell r="L4985" t="str">
            <v>3F</v>
          </cell>
        </row>
        <row r="4986">
          <cell r="D4986" t="str">
            <v>2922</v>
          </cell>
          <cell r="K4986" t="str">
            <v>STREAM</v>
          </cell>
          <cell r="L4986" t="str">
            <v>3F</v>
          </cell>
        </row>
        <row r="4987">
          <cell r="D4987" t="str">
            <v>2679</v>
          </cell>
          <cell r="K4987" t="str">
            <v>STREAM</v>
          </cell>
          <cell r="L4987" t="str">
            <v>3F</v>
          </cell>
        </row>
        <row r="4988">
          <cell r="D4988" t="str">
            <v>2680</v>
          </cell>
          <cell r="K4988" t="str">
            <v>STREAM</v>
          </cell>
          <cell r="L4988" t="str">
            <v>3F</v>
          </cell>
        </row>
        <row r="4989">
          <cell r="D4989" t="str">
            <v>3062</v>
          </cell>
          <cell r="K4989" t="str">
            <v>STREAM</v>
          </cell>
          <cell r="L4989" t="str">
            <v>3F</v>
          </cell>
        </row>
        <row r="4990">
          <cell r="D4990" t="str">
            <v>3173B</v>
          </cell>
          <cell r="K4990" t="str">
            <v>STREAM</v>
          </cell>
          <cell r="L4990" t="str">
            <v>3F</v>
          </cell>
        </row>
        <row r="4991">
          <cell r="D4991" t="str">
            <v>2893C</v>
          </cell>
          <cell r="K4991" t="str">
            <v>STREAM</v>
          </cell>
          <cell r="L4991" t="str">
            <v>3F</v>
          </cell>
        </row>
        <row r="4992">
          <cell r="D4992" t="str">
            <v>2956B</v>
          </cell>
          <cell r="K4992" t="str">
            <v>STREAM</v>
          </cell>
          <cell r="L4992" t="str">
            <v>3F</v>
          </cell>
        </row>
        <row r="4993">
          <cell r="D4993" t="str">
            <v>2957</v>
          </cell>
          <cell r="K4993" t="str">
            <v>STREAM</v>
          </cell>
          <cell r="L4993" t="str">
            <v>3F</v>
          </cell>
        </row>
        <row r="4994">
          <cell r="D4994" t="str">
            <v>2953A2</v>
          </cell>
          <cell r="K4994" t="str">
            <v>STREAM</v>
          </cell>
          <cell r="L4994" t="str">
            <v>3F</v>
          </cell>
        </row>
        <row r="4995">
          <cell r="D4995" t="str">
            <v>2953B</v>
          </cell>
          <cell r="K4995" t="str">
            <v>LAKE</v>
          </cell>
          <cell r="L4995" t="str">
            <v>3F</v>
          </cell>
        </row>
        <row r="4996">
          <cell r="D4996" t="str">
            <v>2966</v>
          </cell>
          <cell r="K4996" t="str">
            <v>STREAM</v>
          </cell>
          <cell r="L4996" t="str">
            <v>3F</v>
          </cell>
        </row>
        <row r="4997">
          <cell r="D4997" t="str">
            <v>3016</v>
          </cell>
          <cell r="K4997" t="str">
            <v>STREAM</v>
          </cell>
          <cell r="L4997" t="str">
            <v>3F</v>
          </cell>
        </row>
        <row r="4998">
          <cell r="D4998" t="str">
            <v>3008A</v>
          </cell>
          <cell r="K4998" t="str">
            <v>LAKE</v>
          </cell>
          <cell r="L4998" t="str">
            <v>3F</v>
          </cell>
        </row>
        <row r="4999">
          <cell r="D4999" t="str">
            <v>2997E</v>
          </cell>
          <cell r="K4999" t="str">
            <v>LAKE</v>
          </cell>
          <cell r="L4999" t="str">
            <v>3F</v>
          </cell>
        </row>
        <row r="5000">
          <cell r="D5000" t="str">
            <v>2962D</v>
          </cell>
          <cell r="K5000" t="str">
            <v>LAKE</v>
          </cell>
          <cell r="L5000" t="str">
            <v>3F</v>
          </cell>
        </row>
        <row r="5001">
          <cell r="D5001" t="str">
            <v>2956A1</v>
          </cell>
          <cell r="K5001" t="str">
            <v>LAKE</v>
          </cell>
          <cell r="L5001" t="str">
            <v>3F</v>
          </cell>
        </row>
        <row r="5002">
          <cell r="D5002" t="str">
            <v>2988</v>
          </cell>
          <cell r="K5002" t="str">
            <v>STREAM</v>
          </cell>
          <cell r="L5002" t="str">
            <v>3F</v>
          </cell>
        </row>
        <row r="5003">
          <cell r="D5003" t="str">
            <v>2994F</v>
          </cell>
          <cell r="K5003" t="str">
            <v>LAKE</v>
          </cell>
          <cell r="L5003" t="str">
            <v>3F</v>
          </cell>
        </row>
        <row r="5004">
          <cell r="D5004" t="str">
            <v>2996</v>
          </cell>
          <cell r="K5004" t="str">
            <v>STREAM</v>
          </cell>
          <cell r="L5004" t="str">
            <v>3F</v>
          </cell>
        </row>
        <row r="5005">
          <cell r="D5005" t="str">
            <v>2994W</v>
          </cell>
          <cell r="K5005" t="str">
            <v>STREAM</v>
          </cell>
          <cell r="L5005" t="str">
            <v>3F</v>
          </cell>
        </row>
        <row r="5006">
          <cell r="D5006" t="str">
            <v>2997</v>
          </cell>
          <cell r="K5006" t="str">
            <v>STREAM</v>
          </cell>
          <cell r="L5006" t="str">
            <v>3F</v>
          </cell>
        </row>
        <row r="5007">
          <cell r="D5007" t="str">
            <v>2994G</v>
          </cell>
          <cell r="K5007" t="str">
            <v>LAKE</v>
          </cell>
          <cell r="L5007" t="str">
            <v>3F</v>
          </cell>
        </row>
        <row r="5008">
          <cell r="D5008" t="str">
            <v>2994L</v>
          </cell>
          <cell r="K5008" t="str">
            <v>LAKE</v>
          </cell>
          <cell r="L5008" t="str">
            <v>3F</v>
          </cell>
        </row>
        <row r="5009">
          <cell r="D5009" t="str">
            <v>3003B</v>
          </cell>
          <cell r="K5009" t="str">
            <v>STREAM</v>
          </cell>
          <cell r="L5009" t="str">
            <v>3F</v>
          </cell>
        </row>
        <row r="5010">
          <cell r="D5010" t="str">
            <v>2994K</v>
          </cell>
          <cell r="K5010" t="str">
            <v>LAKE</v>
          </cell>
          <cell r="L5010" t="str">
            <v>3F</v>
          </cell>
        </row>
        <row r="5011">
          <cell r="D5011" t="str">
            <v>2994B1</v>
          </cell>
          <cell r="K5011" t="str">
            <v>LAKE</v>
          </cell>
          <cell r="L5011" t="str">
            <v>3F</v>
          </cell>
        </row>
        <row r="5012">
          <cell r="D5012" t="str">
            <v>2998A</v>
          </cell>
          <cell r="K5012" t="str">
            <v>LAKE</v>
          </cell>
          <cell r="L5012" t="str">
            <v>3F</v>
          </cell>
        </row>
        <row r="5013">
          <cell r="D5013" t="str">
            <v>2994I</v>
          </cell>
          <cell r="K5013" t="str">
            <v>LAKE</v>
          </cell>
          <cell r="L5013" t="str">
            <v>3F</v>
          </cell>
        </row>
        <row r="5014">
          <cell r="D5014" t="str">
            <v>2998B</v>
          </cell>
          <cell r="K5014" t="str">
            <v>LAKE</v>
          </cell>
          <cell r="L5014" t="str">
            <v>3F</v>
          </cell>
        </row>
        <row r="5015">
          <cell r="D5015" t="str">
            <v>2994Y1</v>
          </cell>
          <cell r="K5015" t="str">
            <v>LAKE</v>
          </cell>
          <cell r="L5015" t="str">
            <v>3F</v>
          </cell>
        </row>
        <row r="5016">
          <cell r="D5016" t="str">
            <v>3005</v>
          </cell>
          <cell r="K5016" t="str">
            <v>STREAM</v>
          </cell>
          <cell r="L5016" t="str">
            <v>3F</v>
          </cell>
        </row>
        <row r="5017">
          <cell r="D5017" t="str">
            <v>2997A</v>
          </cell>
          <cell r="K5017" t="str">
            <v>STREAM</v>
          </cell>
          <cell r="L5017" t="str">
            <v>3F</v>
          </cell>
        </row>
        <row r="5018">
          <cell r="D5018" t="str">
            <v>3006</v>
          </cell>
          <cell r="K5018" t="str">
            <v>STREAM</v>
          </cell>
          <cell r="L5018" t="str">
            <v>3F</v>
          </cell>
        </row>
        <row r="5019">
          <cell r="D5019" t="str">
            <v>3007</v>
          </cell>
          <cell r="K5019" t="str">
            <v>STREAM</v>
          </cell>
          <cell r="L5019" t="str">
            <v>3F</v>
          </cell>
        </row>
        <row r="5020">
          <cell r="D5020" t="str">
            <v>2978A</v>
          </cell>
          <cell r="K5020" t="str">
            <v>LAKE</v>
          </cell>
          <cell r="L5020" t="str">
            <v>3F</v>
          </cell>
        </row>
        <row r="5021">
          <cell r="D5021" t="str">
            <v>2994E</v>
          </cell>
          <cell r="K5021" t="str">
            <v>LAKE</v>
          </cell>
          <cell r="L5021" t="str">
            <v>3F</v>
          </cell>
        </row>
        <row r="5022">
          <cell r="D5022" t="str">
            <v>3008</v>
          </cell>
          <cell r="K5022" t="str">
            <v>STREAM</v>
          </cell>
          <cell r="L5022" t="str">
            <v>3F</v>
          </cell>
        </row>
        <row r="5023">
          <cell r="D5023" t="str">
            <v>29978</v>
          </cell>
          <cell r="K5023" t="str">
            <v>STREAM</v>
          </cell>
          <cell r="L5023" t="str">
            <v>3F</v>
          </cell>
        </row>
        <row r="5024">
          <cell r="D5024" t="str">
            <v>2999C</v>
          </cell>
          <cell r="K5024" t="str">
            <v>LAKE</v>
          </cell>
          <cell r="L5024" t="str">
            <v>3F</v>
          </cell>
        </row>
        <row r="5025">
          <cell r="D5025" t="str">
            <v>3009E</v>
          </cell>
          <cell r="K5025" t="str">
            <v>LAKE</v>
          </cell>
          <cell r="L5025" t="str">
            <v>3F</v>
          </cell>
        </row>
        <row r="5026">
          <cell r="D5026" t="str">
            <v>3018</v>
          </cell>
          <cell r="K5026" t="str">
            <v>LAKE</v>
          </cell>
          <cell r="L5026" t="str">
            <v>3F</v>
          </cell>
        </row>
        <row r="5027">
          <cell r="D5027" t="str">
            <v>29972</v>
          </cell>
          <cell r="K5027" t="str">
            <v>STREAM</v>
          </cell>
          <cell r="L5027" t="str">
            <v>3F</v>
          </cell>
        </row>
        <row r="5028">
          <cell r="D5028" t="str">
            <v>3023</v>
          </cell>
          <cell r="K5028" t="str">
            <v>STREAM</v>
          </cell>
          <cell r="L5028" t="str">
            <v>3F</v>
          </cell>
        </row>
        <row r="5029">
          <cell r="D5029" t="str">
            <v>2997I</v>
          </cell>
          <cell r="K5029" t="str">
            <v>LAKE</v>
          </cell>
          <cell r="L5029" t="str">
            <v>3F</v>
          </cell>
        </row>
        <row r="5030">
          <cell r="D5030" t="str">
            <v>31703</v>
          </cell>
          <cell r="K5030" t="str">
            <v>LAKE</v>
          </cell>
          <cell r="L5030" t="str">
            <v>3F</v>
          </cell>
        </row>
        <row r="5031">
          <cell r="D5031" t="str">
            <v>3024B</v>
          </cell>
          <cell r="K5031" t="str">
            <v>STREAM</v>
          </cell>
          <cell r="L5031" t="str">
            <v>3F</v>
          </cell>
        </row>
        <row r="5032">
          <cell r="D5032" t="str">
            <v>28932</v>
          </cell>
          <cell r="K5032" t="str">
            <v>LAKE</v>
          </cell>
          <cell r="L5032" t="str">
            <v>3F</v>
          </cell>
        </row>
        <row r="5033">
          <cell r="D5033" t="str">
            <v>3025</v>
          </cell>
          <cell r="K5033" t="str">
            <v>STREAM</v>
          </cell>
          <cell r="L5033" t="str">
            <v>3F</v>
          </cell>
        </row>
        <row r="5034">
          <cell r="D5034" t="str">
            <v>3023C</v>
          </cell>
          <cell r="K5034" t="str">
            <v>LAKE</v>
          </cell>
          <cell r="L5034" t="str">
            <v>3F</v>
          </cell>
        </row>
        <row r="5035">
          <cell r="D5035" t="str">
            <v>2893X1</v>
          </cell>
          <cell r="K5035" t="str">
            <v>STREAM</v>
          </cell>
          <cell r="L5035" t="str">
            <v>1</v>
          </cell>
        </row>
        <row r="5036">
          <cell r="D5036" t="str">
            <v>3090</v>
          </cell>
          <cell r="K5036" t="str">
            <v>STREAM</v>
          </cell>
          <cell r="L5036" t="str">
            <v>3F</v>
          </cell>
        </row>
        <row r="5037">
          <cell r="D5037" t="str">
            <v>3091</v>
          </cell>
          <cell r="K5037" t="str">
            <v>STREAM</v>
          </cell>
          <cell r="L5037" t="str">
            <v>3F</v>
          </cell>
        </row>
        <row r="5038">
          <cell r="D5038" t="str">
            <v>3183B</v>
          </cell>
          <cell r="K5038" t="str">
            <v>LAKE</v>
          </cell>
          <cell r="L5038" t="str">
            <v>3F</v>
          </cell>
        </row>
        <row r="5039">
          <cell r="D5039" t="str">
            <v>3155</v>
          </cell>
          <cell r="K5039" t="str">
            <v>STREAM</v>
          </cell>
          <cell r="L5039" t="str">
            <v>3F</v>
          </cell>
        </row>
        <row r="5040">
          <cell r="D5040" t="str">
            <v>3156</v>
          </cell>
          <cell r="K5040" t="str">
            <v>STREAM</v>
          </cell>
          <cell r="L5040" t="str">
            <v>3F</v>
          </cell>
        </row>
        <row r="5041">
          <cell r="D5041" t="str">
            <v>2893S</v>
          </cell>
          <cell r="K5041" t="str">
            <v>STREAM</v>
          </cell>
          <cell r="L5041" t="str">
            <v>3F</v>
          </cell>
        </row>
        <row r="5042">
          <cell r="D5042" t="str">
            <v>3168P</v>
          </cell>
          <cell r="K5042" t="str">
            <v>LAKE</v>
          </cell>
          <cell r="L5042" t="str">
            <v>3F</v>
          </cell>
        </row>
        <row r="5043">
          <cell r="D5043" t="str">
            <v>3059A</v>
          </cell>
          <cell r="K5043" t="str">
            <v>STREAM</v>
          </cell>
          <cell r="L5043" t="str">
            <v>3F</v>
          </cell>
        </row>
        <row r="5044">
          <cell r="D5044" t="str">
            <v>3071</v>
          </cell>
          <cell r="K5044" t="str">
            <v>STREAM</v>
          </cell>
          <cell r="L5044" t="str">
            <v>3F</v>
          </cell>
        </row>
        <row r="5045">
          <cell r="D5045" t="str">
            <v>3174</v>
          </cell>
          <cell r="K5045" t="str">
            <v>LAKE</v>
          </cell>
          <cell r="L5045" t="str">
            <v>3F</v>
          </cell>
        </row>
        <row r="5046">
          <cell r="D5046" t="str">
            <v>3058</v>
          </cell>
          <cell r="K5046" t="str">
            <v>STREAM</v>
          </cell>
          <cell r="L5046" t="str">
            <v>3F</v>
          </cell>
        </row>
        <row r="5047">
          <cell r="D5047" t="str">
            <v>3173D</v>
          </cell>
          <cell r="K5047" t="str">
            <v>STREAM</v>
          </cell>
          <cell r="L5047" t="str">
            <v>3F</v>
          </cell>
        </row>
        <row r="5048">
          <cell r="D5048" t="str">
            <v>3063</v>
          </cell>
          <cell r="K5048" t="str">
            <v>STREAM</v>
          </cell>
          <cell r="L5048" t="str">
            <v>3F</v>
          </cell>
        </row>
        <row r="5049">
          <cell r="D5049" t="str">
            <v>3174F</v>
          </cell>
          <cell r="K5049" t="str">
            <v>STREAM</v>
          </cell>
          <cell r="L5049" t="str">
            <v>3F</v>
          </cell>
        </row>
        <row r="5050">
          <cell r="D5050" t="str">
            <v>3064B</v>
          </cell>
          <cell r="K5050" t="str">
            <v>STREAM</v>
          </cell>
          <cell r="L5050" t="str">
            <v>3F</v>
          </cell>
        </row>
        <row r="5051">
          <cell r="D5051" t="str">
            <v>2893L</v>
          </cell>
          <cell r="K5051" t="str">
            <v>STREAM</v>
          </cell>
          <cell r="L5051" t="str">
            <v>3F</v>
          </cell>
        </row>
        <row r="5052">
          <cell r="D5052" t="str">
            <v>3174B</v>
          </cell>
          <cell r="K5052" t="str">
            <v>LAKE</v>
          </cell>
          <cell r="L5052" t="str">
            <v>3F</v>
          </cell>
        </row>
        <row r="5053">
          <cell r="D5053" t="str">
            <v>3065</v>
          </cell>
          <cell r="K5053" t="str">
            <v>STREAM</v>
          </cell>
          <cell r="L5053" t="str">
            <v>3F</v>
          </cell>
        </row>
        <row r="5054">
          <cell r="D5054" t="str">
            <v>3066</v>
          </cell>
          <cell r="K5054" t="str">
            <v>STREAM</v>
          </cell>
          <cell r="L5054" t="str">
            <v>3F</v>
          </cell>
        </row>
        <row r="5055">
          <cell r="D5055" t="str">
            <v>3069</v>
          </cell>
          <cell r="K5055" t="str">
            <v>STREAM</v>
          </cell>
          <cell r="L5055" t="str">
            <v>3F</v>
          </cell>
        </row>
        <row r="5056">
          <cell r="D5056" t="str">
            <v>3174C</v>
          </cell>
          <cell r="K5056" t="str">
            <v>LAKE</v>
          </cell>
          <cell r="L5056" t="str">
            <v>3F</v>
          </cell>
        </row>
        <row r="5057">
          <cell r="D5057" t="str">
            <v>3173A1</v>
          </cell>
          <cell r="K5057" t="str">
            <v>STREAM</v>
          </cell>
          <cell r="L5057" t="str">
            <v>3F</v>
          </cell>
        </row>
        <row r="5058">
          <cell r="D5058" t="str">
            <v>3743</v>
          </cell>
          <cell r="K5058" t="str">
            <v>ESTUARY</v>
          </cell>
          <cell r="L5058" t="str">
            <v>2</v>
          </cell>
        </row>
        <row r="5059">
          <cell r="D5059" t="str">
            <v>2049</v>
          </cell>
          <cell r="K5059" t="str">
            <v>ESTUARY</v>
          </cell>
          <cell r="L5059" t="str">
            <v>3M</v>
          </cell>
        </row>
        <row r="5060">
          <cell r="D5060" t="str">
            <v>3173A</v>
          </cell>
          <cell r="K5060" t="str">
            <v>LAKE</v>
          </cell>
          <cell r="L5060" t="str">
            <v>3F</v>
          </cell>
        </row>
        <row r="5061">
          <cell r="D5061" t="str">
            <v>3070</v>
          </cell>
          <cell r="K5061" t="str">
            <v>STREAM</v>
          </cell>
          <cell r="L5061" t="str">
            <v>3F</v>
          </cell>
        </row>
        <row r="5062">
          <cell r="D5062" t="str">
            <v>2893N</v>
          </cell>
          <cell r="K5062" t="str">
            <v>STREAM</v>
          </cell>
          <cell r="L5062" t="str">
            <v>3F</v>
          </cell>
        </row>
        <row r="5063">
          <cell r="D5063" t="str">
            <v>3172B</v>
          </cell>
          <cell r="K5063" t="str">
            <v>LAKE</v>
          </cell>
          <cell r="L5063" t="str">
            <v>3F</v>
          </cell>
        </row>
        <row r="5064">
          <cell r="D5064" t="str">
            <v>3074</v>
          </cell>
          <cell r="K5064" t="str">
            <v>STREAM</v>
          </cell>
          <cell r="L5064" t="str">
            <v>3F</v>
          </cell>
        </row>
        <row r="5065">
          <cell r="D5065" t="str">
            <v>3176B</v>
          </cell>
          <cell r="K5065" t="str">
            <v>STREAM</v>
          </cell>
          <cell r="L5065" t="str">
            <v>3F</v>
          </cell>
        </row>
        <row r="5066">
          <cell r="D5066" t="str">
            <v>3176A</v>
          </cell>
          <cell r="K5066" t="str">
            <v>LAKE</v>
          </cell>
          <cell r="L5066" t="str">
            <v>3F</v>
          </cell>
        </row>
        <row r="5067">
          <cell r="D5067" t="str">
            <v>3075</v>
          </cell>
          <cell r="K5067" t="str">
            <v>STREAM</v>
          </cell>
          <cell r="L5067" t="str">
            <v>3F</v>
          </cell>
        </row>
        <row r="5068">
          <cell r="D5068" t="str">
            <v>3076</v>
          </cell>
          <cell r="K5068" t="str">
            <v>STREAM</v>
          </cell>
          <cell r="L5068" t="str">
            <v>3F</v>
          </cell>
        </row>
        <row r="5069">
          <cell r="D5069" t="str">
            <v>3077</v>
          </cell>
          <cell r="K5069" t="str">
            <v>STREAM</v>
          </cell>
          <cell r="L5069" t="str">
            <v>3F</v>
          </cell>
        </row>
        <row r="5070">
          <cell r="D5070" t="str">
            <v>3176</v>
          </cell>
          <cell r="K5070" t="str">
            <v>LAKE</v>
          </cell>
          <cell r="L5070" t="str">
            <v>3F</v>
          </cell>
        </row>
        <row r="5071">
          <cell r="D5071" t="str">
            <v>3078</v>
          </cell>
          <cell r="K5071" t="str">
            <v>STREAM</v>
          </cell>
          <cell r="L5071" t="str">
            <v>3F</v>
          </cell>
        </row>
        <row r="5072">
          <cell r="D5072" t="str">
            <v>3173C</v>
          </cell>
          <cell r="K5072" t="str">
            <v>STREAM</v>
          </cell>
          <cell r="L5072" t="str">
            <v>3F</v>
          </cell>
        </row>
        <row r="5073">
          <cell r="D5073" t="str">
            <v>2893O1</v>
          </cell>
          <cell r="K5073" t="str">
            <v>STREAM</v>
          </cell>
          <cell r="L5073" t="str">
            <v>1</v>
          </cell>
        </row>
        <row r="5074">
          <cell r="D5074" t="str">
            <v>3177B</v>
          </cell>
          <cell r="K5074" t="str">
            <v>STREAM</v>
          </cell>
          <cell r="L5074" t="str">
            <v>3F</v>
          </cell>
        </row>
        <row r="5075">
          <cell r="D5075" t="str">
            <v>3080</v>
          </cell>
          <cell r="K5075" t="str">
            <v>STREAM</v>
          </cell>
          <cell r="L5075" t="str">
            <v>3F</v>
          </cell>
        </row>
        <row r="5076">
          <cell r="D5076" t="str">
            <v>3177</v>
          </cell>
          <cell r="K5076" t="str">
            <v>LAKE</v>
          </cell>
          <cell r="L5076" t="str">
            <v>3F</v>
          </cell>
        </row>
        <row r="5077">
          <cell r="D5077" t="str">
            <v>3088</v>
          </cell>
          <cell r="K5077" t="str">
            <v>STREAM</v>
          </cell>
          <cell r="L5077" t="str">
            <v>3F</v>
          </cell>
        </row>
        <row r="5078">
          <cell r="D5078" t="str">
            <v>28936</v>
          </cell>
          <cell r="K5078" t="str">
            <v>STREAM</v>
          </cell>
          <cell r="L5078" t="str">
            <v>3F</v>
          </cell>
        </row>
        <row r="5079">
          <cell r="D5079" t="str">
            <v>3180A</v>
          </cell>
          <cell r="K5079" t="str">
            <v>LAKE</v>
          </cell>
          <cell r="L5079" t="str">
            <v>3F</v>
          </cell>
        </row>
        <row r="5080">
          <cell r="D5080" t="str">
            <v>3181</v>
          </cell>
          <cell r="K5080" t="str">
            <v>STREAM</v>
          </cell>
          <cell r="L5080" t="str">
            <v>3F</v>
          </cell>
        </row>
        <row r="5081">
          <cell r="D5081" t="str">
            <v>1472A5</v>
          </cell>
          <cell r="K5081" t="str">
            <v>STREAM</v>
          </cell>
          <cell r="L5081" t="str">
            <v>3F</v>
          </cell>
        </row>
        <row r="5082">
          <cell r="D5082" t="str">
            <v>2893V</v>
          </cell>
          <cell r="K5082" t="str">
            <v>LAKE</v>
          </cell>
          <cell r="L5082" t="str">
            <v>1</v>
          </cell>
        </row>
        <row r="5083">
          <cell r="D5083" t="str">
            <v>3129X</v>
          </cell>
          <cell r="K5083" t="str">
            <v>STREAM</v>
          </cell>
          <cell r="L5083" t="str">
            <v>3F</v>
          </cell>
        </row>
        <row r="5084">
          <cell r="D5084" t="str">
            <v>3129Y</v>
          </cell>
          <cell r="K5084" t="str">
            <v>STREAM</v>
          </cell>
          <cell r="L5084" t="str">
            <v>3F</v>
          </cell>
        </row>
        <row r="5085">
          <cell r="D5085" t="str">
            <v>3129Z</v>
          </cell>
          <cell r="K5085" t="str">
            <v>STREAM</v>
          </cell>
          <cell r="L5085" t="str">
            <v>3F</v>
          </cell>
        </row>
        <row r="5086">
          <cell r="D5086" t="str">
            <v>3186D</v>
          </cell>
          <cell r="K5086" t="str">
            <v>STREAM</v>
          </cell>
          <cell r="L5086" t="str">
            <v>3F</v>
          </cell>
        </row>
        <row r="5087">
          <cell r="D5087" t="str">
            <v>3084A</v>
          </cell>
          <cell r="K5087" t="str">
            <v>STREAM</v>
          </cell>
          <cell r="L5087" t="str">
            <v>1</v>
          </cell>
        </row>
        <row r="5088">
          <cell r="D5088" t="str">
            <v>2893X</v>
          </cell>
          <cell r="K5088" t="str">
            <v>STREAM</v>
          </cell>
          <cell r="L5088" t="str">
            <v>1</v>
          </cell>
        </row>
        <row r="5089">
          <cell r="D5089" t="str">
            <v>3095</v>
          </cell>
          <cell r="K5089" t="str">
            <v>STREAM</v>
          </cell>
          <cell r="L5089" t="str">
            <v>3F</v>
          </cell>
        </row>
        <row r="5090">
          <cell r="D5090" t="str">
            <v>1472D</v>
          </cell>
          <cell r="K5090" t="str">
            <v>STREAM</v>
          </cell>
          <cell r="L5090" t="str">
            <v>3F</v>
          </cell>
        </row>
        <row r="5091">
          <cell r="D5091" t="str">
            <v>3097</v>
          </cell>
          <cell r="K5091" t="str">
            <v>STREAM</v>
          </cell>
          <cell r="L5091" t="str">
            <v>3F</v>
          </cell>
        </row>
        <row r="5092">
          <cell r="D5092" t="str">
            <v>3099</v>
          </cell>
          <cell r="K5092" t="str">
            <v>STREAM</v>
          </cell>
          <cell r="L5092" t="str">
            <v>3F</v>
          </cell>
        </row>
        <row r="5093">
          <cell r="D5093" t="str">
            <v>3100</v>
          </cell>
          <cell r="K5093" t="str">
            <v>STREAM</v>
          </cell>
          <cell r="L5093" t="str">
            <v>3F</v>
          </cell>
        </row>
        <row r="5094">
          <cell r="D5094" t="str">
            <v>3101</v>
          </cell>
          <cell r="K5094" t="str">
            <v>STREAM</v>
          </cell>
          <cell r="L5094" t="str">
            <v>3F</v>
          </cell>
        </row>
        <row r="5095">
          <cell r="D5095" t="str">
            <v>1472B</v>
          </cell>
          <cell r="K5095" t="str">
            <v>LAKE</v>
          </cell>
          <cell r="L5095" t="str">
            <v>3F</v>
          </cell>
        </row>
        <row r="5096">
          <cell r="D5096" t="str">
            <v>3183D</v>
          </cell>
          <cell r="K5096" t="str">
            <v>STREAM</v>
          </cell>
          <cell r="L5096" t="str">
            <v>3F</v>
          </cell>
        </row>
        <row r="5097">
          <cell r="D5097" t="str">
            <v>1573B</v>
          </cell>
          <cell r="K5097" t="str">
            <v>STREAM</v>
          </cell>
          <cell r="L5097" t="str">
            <v>3F</v>
          </cell>
        </row>
        <row r="5098">
          <cell r="D5098" t="str">
            <v>1938C1</v>
          </cell>
          <cell r="K5098" t="str">
            <v>LAKE</v>
          </cell>
          <cell r="L5098" t="str">
            <v>3F</v>
          </cell>
        </row>
        <row r="5099">
          <cell r="D5099" t="str">
            <v>1938G</v>
          </cell>
          <cell r="K5099" t="str">
            <v>LAKE</v>
          </cell>
          <cell r="L5099" t="str">
            <v>3F</v>
          </cell>
        </row>
        <row r="5100">
          <cell r="D5100" t="str">
            <v>3127</v>
          </cell>
          <cell r="K5100" t="str">
            <v>STREAM</v>
          </cell>
          <cell r="L5100" t="str">
            <v>1</v>
          </cell>
        </row>
        <row r="5101">
          <cell r="D5101" t="str">
            <v>3126</v>
          </cell>
          <cell r="K5101" t="str">
            <v>STREAM</v>
          </cell>
          <cell r="L5101" t="str">
            <v>3F</v>
          </cell>
        </row>
        <row r="5102">
          <cell r="D5102" t="str">
            <v>3183G</v>
          </cell>
          <cell r="K5102" t="str">
            <v>LAKE</v>
          </cell>
          <cell r="L5102" t="str">
            <v>3F</v>
          </cell>
        </row>
        <row r="5103">
          <cell r="D5103" t="str">
            <v>1573D2</v>
          </cell>
          <cell r="K5103" t="str">
            <v>STREAM</v>
          </cell>
          <cell r="L5103" t="str">
            <v>3F</v>
          </cell>
        </row>
        <row r="5104">
          <cell r="D5104" t="str">
            <v>3186G</v>
          </cell>
          <cell r="K5104" t="str">
            <v>STREAM</v>
          </cell>
          <cell r="L5104" t="str">
            <v>3F</v>
          </cell>
        </row>
        <row r="5105">
          <cell r="D5105" t="str">
            <v>3136</v>
          </cell>
          <cell r="K5105" t="str">
            <v>STREAM</v>
          </cell>
          <cell r="L5105" t="str">
            <v>3F</v>
          </cell>
        </row>
        <row r="5106">
          <cell r="D5106" t="str">
            <v>3137</v>
          </cell>
          <cell r="K5106" t="str">
            <v>STREAM</v>
          </cell>
          <cell r="L5106" t="str">
            <v>3F</v>
          </cell>
        </row>
        <row r="5107">
          <cell r="D5107" t="str">
            <v>3138A</v>
          </cell>
          <cell r="K5107" t="str">
            <v>STREAM</v>
          </cell>
          <cell r="L5107" t="str">
            <v>3F</v>
          </cell>
        </row>
        <row r="5108">
          <cell r="D5108" t="str">
            <v>3186F</v>
          </cell>
          <cell r="K5108" t="str">
            <v>STREAM</v>
          </cell>
          <cell r="L5108" t="str">
            <v>3F</v>
          </cell>
        </row>
        <row r="5109">
          <cell r="D5109" t="str">
            <v>3188B</v>
          </cell>
          <cell r="K5109" t="str">
            <v>STREAM</v>
          </cell>
          <cell r="L5109" t="str">
            <v>3F</v>
          </cell>
        </row>
        <row r="5110">
          <cell r="D5110" t="str">
            <v>1856A</v>
          </cell>
          <cell r="K5110" t="str">
            <v>STREAM</v>
          </cell>
          <cell r="L5110" t="str">
            <v>3F</v>
          </cell>
        </row>
        <row r="5111">
          <cell r="D5111" t="str">
            <v>3144</v>
          </cell>
          <cell r="K5111" t="str">
            <v>STREAM</v>
          </cell>
          <cell r="L5111" t="str">
            <v>1</v>
          </cell>
        </row>
        <row r="5112">
          <cell r="D5112" t="str">
            <v>3143</v>
          </cell>
          <cell r="K5112" t="str">
            <v>STREAM</v>
          </cell>
          <cell r="L5112" t="str">
            <v>3F</v>
          </cell>
        </row>
        <row r="5113">
          <cell r="D5113" t="str">
            <v>3145</v>
          </cell>
          <cell r="K5113" t="str">
            <v>STREAM</v>
          </cell>
          <cell r="L5113" t="str">
            <v>1</v>
          </cell>
        </row>
        <row r="5114">
          <cell r="D5114" t="str">
            <v>1860C</v>
          </cell>
          <cell r="K5114" t="str">
            <v>STREAM</v>
          </cell>
          <cell r="L5114" t="str">
            <v>3F</v>
          </cell>
        </row>
        <row r="5115">
          <cell r="D5115" t="str">
            <v>3219</v>
          </cell>
          <cell r="K5115" t="str">
            <v>STREAM</v>
          </cell>
          <cell r="L5115" t="str">
            <v>3F</v>
          </cell>
        </row>
        <row r="5116">
          <cell r="D5116" t="str">
            <v>1932K</v>
          </cell>
          <cell r="K5116" t="str">
            <v>LAKE</v>
          </cell>
          <cell r="L5116" t="str">
            <v>3F</v>
          </cell>
        </row>
        <row r="5117">
          <cell r="D5117" t="str">
            <v>1932D</v>
          </cell>
          <cell r="K5117" t="str">
            <v>LAKE</v>
          </cell>
          <cell r="L5117" t="str">
            <v>3F</v>
          </cell>
        </row>
        <row r="5118">
          <cell r="D5118" t="str">
            <v>3213B</v>
          </cell>
          <cell r="K5118" t="str">
            <v>STREAM</v>
          </cell>
          <cell r="L5118" t="str">
            <v>3F</v>
          </cell>
        </row>
        <row r="5119">
          <cell r="D5119" t="str">
            <v>1891</v>
          </cell>
          <cell r="K5119" t="str">
            <v>STREAM</v>
          </cell>
          <cell r="L5119" t="str">
            <v>3F</v>
          </cell>
        </row>
        <row r="5120">
          <cell r="D5120" t="str">
            <v>3188A</v>
          </cell>
          <cell r="K5120" t="str">
            <v>STREAM</v>
          </cell>
          <cell r="L5120" t="str">
            <v>3F</v>
          </cell>
        </row>
        <row r="5121">
          <cell r="D5121" t="str">
            <v>1932</v>
          </cell>
          <cell r="K5121" t="str">
            <v>STREAM</v>
          </cell>
          <cell r="L5121" t="str">
            <v>3F</v>
          </cell>
        </row>
        <row r="5122">
          <cell r="D5122" t="str">
            <v>3246</v>
          </cell>
          <cell r="K5122" t="str">
            <v>STREAM</v>
          </cell>
          <cell r="L5122" t="str">
            <v>3F</v>
          </cell>
        </row>
        <row r="5123">
          <cell r="D5123" t="str">
            <v>3251</v>
          </cell>
          <cell r="K5123" t="str">
            <v>STREAM</v>
          </cell>
          <cell r="L5123" t="str">
            <v>3F</v>
          </cell>
        </row>
        <row r="5124">
          <cell r="D5124" t="str">
            <v>6002A</v>
          </cell>
          <cell r="K5124" t="str">
            <v>ESTUARY</v>
          </cell>
          <cell r="L5124" t="str">
            <v>3M</v>
          </cell>
        </row>
        <row r="5125">
          <cell r="D5125" t="str">
            <v>3289</v>
          </cell>
          <cell r="K5125" t="str">
            <v>STREAM</v>
          </cell>
          <cell r="L5125" t="str">
            <v>3F</v>
          </cell>
        </row>
        <row r="5126">
          <cell r="D5126" t="str">
            <v>3289K</v>
          </cell>
          <cell r="K5126" t="str">
            <v>STREAM</v>
          </cell>
          <cell r="L5126" t="str">
            <v>3F</v>
          </cell>
        </row>
        <row r="5127">
          <cell r="D5127" t="str">
            <v>1661D</v>
          </cell>
          <cell r="K5127" t="str">
            <v>ESTUARY</v>
          </cell>
          <cell r="L5127" t="str">
            <v>3M</v>
          </cell>
        </row>
        <row r="5128">
          <cell r="D5128" t="str">
            <v>3235F</v>
          </cell>
          <cell r="K5128" t="str">
            <v>STREAM</v>
          </cell>
          <cell r="L5128" t="str">
            <v>3F</v>
          </cell>
        </row>
        <row r="5129">
          <cell r="D5129" t="str">
            <v>2097F</v>
          </cell>
          <cell r="K5129" t="str">
            <v>STREAM</v>
          </cell>
          <cell r="L5129" t="str">
            <v>3F</v>
          </cell>
        </row>
        <row r="5130">
          <cell r="D5130" t="str">
            <v>3278R2</v>
          </cell>
          <cell r="K5130" t="str">
            <v>STREAM</v>
          </cell>
          <cell r="L5130" t="str">
            <v>3F</v>
          </cell>
        </row>
        <row r="5131">
          <cell r="D5131" t="str">
            <v>1938Y</v>
          </cell>
          <cell r="K5131" t="str">
            <v>STREAM</v>
          </cell>
          <cell r="L5131" t="str">
            <v>3F</v>
          </cell>
        </row>
        <row r="5132">
          <cell r="D5132" t="str">
            <v>1497J</v>
          </cell>
          <cell r="K5132" t="str">
            <v>LAKE</v>
          </cell>
          <cell r="L5132" t="str">
            <v>3F</v>
          </cell>
        </row>
        <row r="5133">
          <cell r="D5133" t="str">
            <v>1623Z</v>
          </cell>
          <cell r="K5133" t="str">
            <v>LAKE</v>
          </cell>
          <cell r="L5133" t="str">
            <v>3F</v>
          </cell>
        </row>
        <row r="5134">
          <cell r="D5134" t="str">
            <v>3250</v>
          </cell>
          <cell r="K5134" t="str">
            <v>STREAM</v>
          </cell>
          <cell r="L5134" t="str">
            <v>3F</v>
          </cell>
        </row>
        <row r="5135">
          <cell r="D5135" t="str">
            <v>3253</v>
          </cell>
          <cell r="K5135" t="str">
            <v>STREAM</v>
          </cell>
          <cell r="L5135" t="str">
            <v>3F</v>
          </cell>
        </row>
        <row r="5136">
          <cell r="D5136" t="str">
            <v>3238E</v>
          </cell>
          <cell r="K5136" t="str">
            <v>STREAM</v>
          </cell>
          <cell r="L5136" t="str">
            <v>3F</v>
          </cell>
        </row>
        <row r="5137">
          <cell r="D5137" t="str">
            <v>3238</v>
          </cell>
          <cell r="K5137" t="str">
            <v>STREAM</v>
          </cell>
          <cell r="L5137" t="str">
            <v>3F</v>
          </cell>
        </row>
        <row r="5138">
          <cell r="D5138" t="str">
            <v>3239</v>
          </cell>
          <cell r="K5138" t="str">
            <v>STREAM</v>
          </cell>
          <cell r="L5138" t="str">
            <v>3F</v>
          </cell>
        </row>
        <row r="5139">
          <cell r="D5139" t="str">
            <v>3244</v>
          </cell>
          <cell r="K5139" t="str">
            <v>STREAM</v>
          </cell>
          <cell r="L5139" t="str">
            <v>3F</v>
          </cell>
        </row>
        <row r="5140">
          <cell r="D5140" t="str">
            <v>3247</v>
          </cell>
          <cell r="K5140" t="str">
            <v>STREAM</v>
          </cell>
          <cell r="L5140" t="str">
            <v>3F</v>
          </cell>
        </row>
        <row r="5141">
          <cell r="D5141" t="str">
            <v>3248A</v>
          </cell>
          <cell r="K5141" t="str">
            <v>STREAM</v>
          </cell>
          <cell r="L5141" t="str">
            <v>3F</v>
          </cell>
        </row>
        <row r="5142">
          <cell r="D5142" t="str">
            <v>3249</v>
          </cell>
          <cell r="K5142" t="str">
            <v>STREAM</v>
          </cell>
          <cell r="L5142" t="str">
            <v>3F</v>
          </cell>
        </row>
        <row r="5143">
          <cell r="D5143" t="str">
            <v>3224C</v>
          </cell>
          <cell r="K5143" t="str">
            <v>STREAM</v>
          </cell>
          <cell r="L5143" t="str">
            <v>3F</v>
          </cell>
        </row>
        <row r="5144">
          <cell r="D5144" t="str">
            <v>3228</v>
          </cell>
          <cell r="K5144" t="str">
            <v>STREAM</v>
          </cell>
          <cell r="L5144" t="str">
            <v>3F</v>
          </cell>
        </row>
        <row r="5145">
          <cell r="D5145" t="str">
            <v>3215</v>
          </cell>
          <cell r="K5145" t="str">
            <v>STREAM</v>
          </cell>
          <cell r="L5145" t="str">
            <v>3F</v>
          </cell>
        </row>
        <row r="5146">
          <cell r="D5146" t="str">
            <v>3160</v>
          </cell>
          <cell r="K5146" t="str">
            <v>STREAM</v>
          </cell>
          <cell r="L5146" t="str">
            <v>3F</v>
          </cell>
        </row>
        <row r="5147">
          <cell r="D5147" t="str">
            <v>3163A</v>
          </cell>
          <cell r="K5147" t="str">
            <v>LAKE</v>
          </cell>
          <cell r="L5147" t="str">
            <v>3F</v>
          </cell>
        </row>
        <row r="5148">
          <cell r="D5148" t="str">
            <v>3217</v>
          </cell>
          <cell r="K5148" t="str">
            <v>STREAM</v>
          </cell>
          <cell r="L5148" t="str">
            <v>3F</v>
          </cell>
        </row>
        <row r="5149">
          <cell r="D5149" t="str">
            <v>3200</v>
          </cell>
          <cell r="K5149" t="str">
            <v>STREAM</v>
          </cell>
          <cell r="L5149" t="str">
            <v>3F</v>
          </cell>
        </row>
        <row r="5150">
          <cell r="D5150" t="str">
            <v>3230A1</v>
          </cell>
          <cell r="K5150" t="str">
            <v>STREAM</v>
          </cell>
          <cell r="L5150" t="str">
            <v>3F</v>
          </cell>
        </row>
        <row r="5151">
          <cell r="D5151" t="str">
            <v>3212C</v>
          </cell>
          <cell r="K5151" t="str">
            <v>LAKE</v>
          </cell>
          <cell r="L5151" t="str">
            <v>1</v>
          </cell>
        </row>
        <row r="5152">
          <cell r="D5152" t="str">
            <v>3199A</v>
          </cell>
          <cell r="K5152" t="str">
            <v>STREAM</v>
          </cell>
          <cell r="L5152" t="str">
            <v>3F</v>
          </cell>
        </row>
        <row r="5153">
          <cell r="D5153" t="str">
            <v>3211A</v>
          </cell>
          <cell r="K5153" t="str">
            <v>STREAM</v>
          </cell>
          <cell r="L5153" t="str">
            <v>3F</v>
          </cell>
        </row>
        <row r="5154">
          <cell r="D5154" t="str">
            <v>3255</v>
          </cell>
          <cell r="K5154" t="str">
            <v>STREAM</v>
          </cell>
          <cell r="L5154" t="str">
            <v>3F</v>
          </cell>
        </row>
        <row r="5155">
          <cell r="D5155" t="str">
            <v>3267</v>
          </cell>
          <cell r="K5155" t="str">
            <v>STREAM</v>
          </cell>
          <cell r="L5155" t="str">
            <v>3F</v>
          </cell>
        </row>
        <row r="5156">
          <cell r="D5156" t="str">
            <v>3269A</v>
          </cell>
          <cell r="K5156" t="str">
            <v>STREAM</v>
          </cell>
          <cell r="L5156" t="str">
            <v>3F</v>
          </cell>
        </row>
        <row r="5157">
          <cell r="D5157" t="str">
            <v>3278M</v>
          </cell>
          <cell r="K5157" t="str">
            <v>STREAM</v>
          </cell>
          <cell r="L5157" t="str">
            <v>3F</v>
          </cell>
        </row>
        <row r="5158">
          <cell r="D5158" t="str">
            <v>3278G</v>
          </cell>
          <cell r="K5158" t="str">
            <v>STREAM</v>
          </cell>
          <cell r="L5158" t="str">
            <v>3F</v>
          </cell>
        </row>
        <row r="5159">
          <cell r="D5159" t="str">
            <v>8086</v>
          </cell>
          <cell r="K5159" t="str">
            <v>COASTAL</v>
          </cell>
          <cell r="L5159" t="str">
            <v>3M</v>
          </cell>
        </row>
        <row r="5160">
          <cell r="D5160" t="str">
            <v>3301</v>
          </cell>
          <cell r="K5160" t="str">
            <v>STREAM</v>
          </cell>
          <cell r="L5160" t="str">
            <v>3F</v>
          </cell>
        </row>
        <row r="5161">
          <cell r="D5161" t="str">
            <v>3302</v>
          </cell>
          <cell r="K5161" t="str">
            <v>STREAM</v>
          </cell>
          <cell r="L5161" t="str">
            <v>3F</v>
          </cell>
        </row>
        <row r="5162">
          <cell r="D5162" t="str">
            <v>3303A</v>
          </cell>
          <cell r="K5162" t="str">
            <v>STREAM</v>
          </cell>
          <cell r="L5162" t="str">
            <v>3F</v>
          </cell>
        </row>
        <row r="5163">
          <cell r="D5163" t="str">
            <v>3306</v>
          </cell>
          <cell r="K5163" t="str">
            <v>STREAM</v>
          </cell>
          <cell r="L5163" t="str">
            <v>3F</v>
          </cell>
        </row>
        <row r="5164">
          <cell r="D5164" t="str">
            <v>3307</v>
          </cell>
          <cell r="K5164" t="str">
            <v>STREAM</v>
          </cell>
          <cell r="L5164" t="str">
            <v>3F</v>
          </cell>
        </row>
        <row r="5165">
          <cell r="D5165" t="str">
            <v>3303B</v>
          </cell>
          <cell r="K5165" t="str">
            <v>ESTUARY</v>
          </cell>
          <cell r="L5165" t="str">
            <v>3M</v>
          </cell>
        </row>
        <row r="5166">
          <cell r="D5166" t="str">
            <v>2060</v>
          </cell>
          <cell r="K5166" t="str">
            <v>ESTUARY</v>
          </cell>
          <cell r="L5166" t="str">
            <v>3M</v>
          </cell>
        </row>
        <row r="5167">
          <cell r="D5167" t="str">
            <v>2700</v>
          </cell>
          <cell r="K5167" t="str">
            <v>LAKE</v>
          </cell>
          <cell r="L5167" t="str">
            <v>3F</v>
          </cell>
        </row>
        <row r="5168">
          <cell r="D5168" t="str">
            <v>2738A</v>
          </cell>
          <cell r="K5168" t="str">
            <v>LAKE</v>
          </cell>
          <cell r="L5168" t="str">
            <v>3F</v>
          </cell>
        </row>
        <row r="5169">
          <cell r="D5169" t="str">
            <v>1329F1</v>
          </cell>
          <cell r="K5169" t="str">
            <v>LAKE</v>
          </cell>
          <cell r="L5169" t="str">
            <v>3F</v>
          </cell>
        </row>
        <row r="5170">
          <cell r="D5170" t="str">
            <v>1329F</v>
          </cell>
          <cell r="K5170" t="str">
            <v>STREAM</v>
          </cell>
          <cell r="L5170" t="str">
            <v>3F</v>
          </cell>
        </row>
        <row r="5171">
          <cell r="D5171" t="str">
            <v>1340U</v>
          </cell>
          <cell r="K5171" t="str">
            <v>LAKE</v>
          </cell>
          <cell r="L5171" t="str">
            <v>3F</v>
          </cell>
        </row>
        <row r="5172">
          <cell r="D5172" t="str">
            <v>1537</v>
          </cell>
          <cell r="K5172" t="str">
            <v>LAKE</v>
          </cell>
          <cell r="L5172" t="str">
            <v>3F</v>
          </cell>
        </row>
        <row r="5173">
          <cell r="D5173" t="str">
            <v>2213P2</v>
          </cell>
          <cell r="K5173" t="str">
            <v>ESTUARY</v>
          </cell>
          <cell r="L5173" t="str">
            <v>3M</v>
          </cell>
        </row>
        <row r="5174">
          <cell r="D5174" t="str">
            <v>2921E</v>
          </cell>
          <cell r="K5174" t="str">
            <v>LAKE</v>
          </cell>
          <cell r="L5174" t="str">
            <v>3F</v>
          </cell>
        </row>
        <row r="5175">
          <cell r="D5175" t="str">
            <v>1320A</v>
          </cell>
          <cell r="K5175" t="str">
            <v>SPRING</v>
          </cell>
          <cell r="L5175" t="str">
            <v>3F</v>
          </cell>
        </row>
        <row r="5176">
          <cell r="D5176" t="str">
            <v>1497I</v>
          </cell>
          <cell r="K5176" t="str">
            <v>LAKE</v>
          </cell>
          <cell r="L5176" t="str">
            <v>3F</v>
          </cell>
        </row>
        <row r="5177">
          <cell r="D5177" t="str">
            <v>1857B</v>
          </cell>
          <cell r="K5177" t="str">
            <v>LAKE</v>
          </cell>
          <cell r="L5177" t="str">
            <v>3F</v>
          </cell>
        </row>
        <row r="5178">
          <cell r="D5178" t="str">
            <v>1539G</v>
          </cell>
          <cell r="K5178" t="str">
            <v>LAKE</v>
          </cell>
          <cell r="L5178" t="str">
            <v>3F</v>
          </cell>
        </row>
        <row r="5179">
          <cell r="D5179" t="str">
            <v>1133A</v>
          </cell>
          <cell r="K5179" t="str">
            <v>LAKE</v>
          </cell>
          <cell r="L5179" t="str">
            <v>3F</v>
          </cell>
        </row>
        <row r="5180">
          <cell r="D5180" t="str">
            <v>3245G</v>
          </cell>
          <cell r="K5180" t="str">
            <v>STREAM</v>
          </cell>
          <cell r="L5180" t="str">
            <v>3F</v>
          </cell>
        </row>
        <row r="5181">
          <cell r="D5181" t="str">
            <v>1462A</v>
          </cell>
          <cell r="K5181" t="str">
            <v>SPRING</v>
          </cell>
          <cell r="L5181" t="str">
            <v>3F</v>
          </cell>
        </row>
        <row r="5182">
          <cell r="D5182" t="str">
            <v>1462D</v>
          </cell>
          <cell r="K5182" t="str">
            <v>SPRING</v>
          </cell>
          <cell r="L5182" t="str">
            <v>3F</v>
          </cell>
        </row>
        <row r="5183">
          <cell r="D5183" t="str">
            <v>1382F</v>
          </cell>
          <cell r="K5183" t="str">
            <v>STREAM</v>
          </cell>
          <cell r="L5183" t="str">
            <v>3F</v>
          </cell>
        </row>
        <row r="5184">
          <cell r="D5184" t="str">
            <v>1223A</v>
          </cell>
          <cell r="K5184" t="str">
            <v>ESTUARY</v>
          </cell>
          <cell r="L5184" t="str">
            <v>3M</v>
          </cell>
        </row>
        <row r="5185">
          <cell r="D5185" t="str">
            <v>2783F</v>
          </cell>
          <cell r="K5185" t="str">
            <v>LAKE</v>
          </cell>
          <cell r="L5185" t="str">
            <v>3F</v>
          </cell>
        </row>
        <row r="5186">
          <cell r="D5186" t="str">
            <v>1348E</v>
          </cell>
          <cell r="K5186" t="str">
            <v>SPRING</v>
          </cell>
          <cell r="L5186" t="str">
            <v>3M</v>
          </cell>
        </row>
        <row r="5187">
          <cell r="D5187" t="str">
            <v>1382G</v>
          </cell>
          <cell r="K5187" t="str">
            <v>SPRING</v>
          </cell>
          <cell r="L5187" t="str">
            <v>3M</v>
          </cell>
        </row>
        <row r="5188">
          <cell r="D5188" t="str">
            <v>1345G</v>
          </cell>
          <cell r="K5188" t="str">
            <v>SPRING</v>
          </cell>
          <cell r="L5188" t="str">
            <v>3M</v>
          </cell>
        </row>
        <row r="5189">
          <cell r="D5189" t="str">
            <v>1451J</v>
          </cell>
          <cell r="K5189" t="str">
            <v>LAKE</v>
          </cell>
          <cell r="L5189" t="str">
            <v>3F</v>
          </cell>
        </row>
        <row r="5190">
          <cell r="D5190" t="str">
            <v>2234B</v>
          </cell>
          <cell r="K5190" t="str">
            <v>STREAM</v>
          </cell>
          <cell r="L5190" t="str">
            <v>3F</v>
          </cell>
        </row>
        <row r="5191">
          <cell r="D5191" t="str">
            <v>2240A</v>
          </cell>
          <cell r="K5191" t="str">
            <v>ESTUARY</v>
          </cell>
          <cell r="L5191" t="str">
            <v>3M</v>
          </cell>
        </row>
        <row r="5192">
          <cell r="D5192" t="str">
            <v>2942A</v>
          </cell>
          <cell r="K5192" t="str">
            <v>ESTUARY</v>
          </cell>
          <cell r="L5192" t="str">
            <v>3M</v>
          </cell>
        </row>
        <row r="5193">
          <cell r="D5193" t="str">
            <v>2283A</v>
          </cell>
          <cell r="K5193" t="str">
            <v>ESTUARY</v>
          </cell>
          <cell r="L5193" t="str">
            <v>3M</v>
          </cell>
        </row>
        <row r="5194">
          <cell r="D5194" t="str">
            <v>2299A</v>
          </cell>
          <cell r="K5194" t="str">
            <v>ESTUARY</v>
          </cell>
          <cell r="L5194" t="str">
            <v>3M</v>
          </cell>
        </row>
        <row r="5195">
          <cell r="D5195" t="str">
            <v>1488Q</v>
          </cell>
          <cell r="K5195" t="str">
            <v>LAKE</v>
          </cell>
          <cell r="L5195" t="str">
            <v>3F</v>
          </cell>
        </row>
        <row r="5196">
          <cell r="D5196" t="str">
            <v>2930D</v>
          </cell>
          <cell r="K5196" t="str">
            <v>LAKE</v>
          </cell>
          <cell r="L5196" t="str">
            <v>3F</v>
          </cell>
        </row>
        <row r="5197">
          <cell r="D5197" t="str">
            <v>3170F4</v>
          </cell>
          <cell r="K5197" t="str">
            <v>STREAM</v>
          </cell>
          <cell r="L5197" t="str">
            <v>3F</v>
          </cell>
        </row>
        <row r="5198">
          <cell r="D5198" t="str">
            <v>RCID1</v>
          </cell>
          <cell r="K5198" t="str">
            <v>STREAM</v>
          </cell>
          <cell r="L5198" t="str">
            <v>3F</v>
          </cell>
        </row>
        <row r="5199">
          <cell r="D5199" t="str">
            <v>3170X</v>
          </cell>
          <cell r="K5199" t="str">
            <v>LAKE</v>
          </cell>
          <cell r="L5199" t="str">
            <v>3F</v>
          </cell>
        </row>
        <row r="5200">
          <cell r="D5200" t="str">
            <v>3169A4</v>
          </cell>
          <cell r="K5200" t="str">
            <v>LAKE</v>
          </cell>
          <cell r="L5200" t="str">
            <v>3F</v>
          </cell>
        </row>
        <row r="5201">
          <cell r="D5201" t="str">
            <v>3169A5</v>
          </cell>
          <cell r="K5201" t="str">
            <v>LAKE</v>
          </cell>
          <cell r="L5201" t="str">
            <v>3F</v>
          </cell>
        </row>
        <row r="5202">
          <cell r="D5202" t="str">
            <v>3170O2</v>
          </cell>
          <cell r="K5202" t="str">
            <v>LAKE</v>
          </cell>
          <cell r="L5202" t="str">
            <v>3F</v>
          </cell>
        </row>
        <row r="5203">
          <cell r="D5203" t="str">
            <v>3170O1</v>
          </cell>
          <cell r="K5203" t="str">
            <v>STREAM</v>
          </cell>
          <cell r="L5203" t="str">
            <v>3F</v>
          </cell>
        </row>
        <row r="5204">
          <cell r="D5204" t="str">
            <v>2893A5</v>
          </cell>
          <cell r="K5204" t="str">
            <v>STREAM</v>
          </cell>
          <cell r="L5204" t="str">
            <v>3F</v>
          </cell>
        </row>
        <row r="5205">
          <cell r="D5205" t="str">
            <v>3258H2</v>
          </cell>
          <cell r="K5205" t="str">
            <v>ESTUARY</v>
          </cell>
          <cell r="L5205" t="str">
            <v>3M</v>
          </cell>
        </row>
        <row r="5206">
          <cell r="D5206" t="str">
            <v>1618B</v>
          </cell>
          <cell r="K5206" t="str">
            <v>ESTUARY</v>
          </cell>
          <cell r="L5206" t="str">
            <v>3M</v>
          </cell>
        </row>
        <row r="5207">
          <cell r="D5207" t="str">
            <v>1558BZ</v>
          </cell>
          <cell r="K5207" t="str">
            <v>ESTUARY</v>
          </cell>
          <cell r="L5207" t="str">
            <v>2</v>
          </cell>
        </row>
        <row r="5208">
          <cell r="D5208" t="str">
            <v>3226G4</v>
          </cell>
          <cell r="K5208" t="str">
            <v>ESTUARY</v>
          </cell>
          <cell r="L5208" t="str">
            <v>3M</v>
          </cell>
        </row>
        <row r="5209">
          <cell r="D5209" t="str">
            <v>3270</v>
          </cell>
          <cell r="K5209" t="str">
            <v>STREAM</v>
          </cell>
          <cell r="L5209" t="str">
            <v>3F</v>
          </cell>
        </row>
        <row r="5210">
          <cell r="D5210" t="str">
            <v>1237</v>
          </cell>
          <cell r="K5210" t="str">
            <v>STREAM</v>
          </cell>
          <cell r="L5210" t="str">
            <v>3F</v>
          </cell>
        </row>
        <row r="5211">
          <cell r="D5211" t="str">
            <v>3081</v>
          </cell>
          <cell r="K5211" t="str">
            <v>STREAM</v>
          </cell>
          <cell r="L5211" t="str">
            <v>3F</v>
          </cell>
        </row>
        <row r="5212">
          <cell r="D5212" t="str">
            <v>1238</v>
          </cell>
          <cell r="K5212" t="str">
            <v>ESTUARY</v>
          </cell>
          <cell r="L5212" t="str">
            <v>3M</v>
          </cell>
        </row>
        <row r="5213">
          <cell r="D5213" t="str">
            <v>3277A</v>
          </cell>
          <cell r="K5213" t="str">
            <v>ESTUARY</v>
          </cell>
          <cell r="L5213" t="str">
            <v>3M</v>
          </cell>
        </row>
        <row r="5214">
          <cell r="D5214" t="str">
            <v>3262</v>
          </cell>
          <cell r="K5214" t="str">
            <v>STREAM</v>
          </cell>
          <cell r="L5214" t="str">
            <v>3F</v>
          </cell>
        </row>
        <row r="5215">
          <cell r="D5215" t="str">
            <v>3282</v>
          </cell>
          <cell r="K5215" t="str">
            <v>ESTUARY</v>
          </cell>
          <cell r="L5215" t="str">
            <v>3M</v>
          </cell>
        </row>
        <row r="5216">
          <cell r="D5216" t="str">
            <v>1716C2</v>
          </cell>
          <cell r="K5216" t="str">
            <v>ESTUARY</v>
          </cell>
          <cell r="L5216" t="str">
            <v>3M</v>
          </cell>
        </row>
        <row r="5217">
          <cell r="D5217" t="str">
            <v>3153A</v>
          </cell>
          <cell r="K5217" t="str">
            <v>STREAM</v>
          </cell>
          <cell r="L5217" t="str">
            <v>3F</v>
          </cell>
        </row>
        <row r="5218">
          <cell r="D5218" t="str">
            <v>3274</v>
          </cell>
          <cell r="K5218" t="str">
            <v>ESTUARY</v>
          </cell>
          <cell r="L5218" t="str">
            <v>3M</v>
          </cell>
        </row>
        <row r="5219">
          <cell r="D5219" t="str">
            <v>3256B</v>
          </cell>
          <cell r="K5219" t="str">
            <v>STREAM</v>
          </cell>
          <cell r="L5219" t="str">
            <v>3F</v>
          </cell>
        </row>
        <row r="5220">
          <cell r="D5220" t="str">
            <v>3264D</v>
          </cell>
          <cell r="K5220" t="str">
            <v>STREAM</v>
          </cell>
          <cell r="L5220" t="str">
            <v>3F</v>
          </cell>
        </row>
        <row r="5221">
          <cell r="D5221" t="str">
            <v>2678</v>
          </cell>
          <cell r="K5221" t="str">
            <v>ESTUARY</v>
          </cell>
          <cell r="L5221" t="str">
            <v>3M</v>
          </cell>
        </row>
        <row r="5222">
          <cell r="D5222" t="str">
            <v>2595</v>
          </cell>
          <cell r="K5222" t="str">
            <v>STREAM</v>
          </cell>
          <cell r="L5222" t="str">
            <v>3F</v>
          </cell>
        </row>
        <row r="5223">
          <cell r="D5223" t="str">
            <v>1701</v>
          </cell>
          <cell r="K5223" t="str">
            <v>ESTUARY</v>
          </cell>
          <cell r="L5223" t="str">
            <v>3M</v>
          </cell>
        </row>
        <row r="5224">
          <cell r="D5224" t="str">
            <v>1694F</v>
          </cell>
          <cell r="K5224" t="str">
            <v>ESTUARY</v>
          </cell>
          <cell r="L5224" t="str">
            <v>3M</v>
          </cell>
        </row>
        <row r="5225">
          <cell r="D5225" t="str">
            <v>8002</v>
          </cell>
          <cell r="K5225" t="str">
            <v>COASTAL</v>
          </cell>
          <cell r="L5225" t="str">
            <v>3M</v>
          </cell>
        </row>
        <row r="5226">
          <cell r="D5226" t="str">
            <v>8001</v>
          </cell>
          <cell r="K5226" t="str">
            <v>COASTAL</v>
          </cell>
          <cell r="L5226" t="str">
            <v>3M</v>
          </cell>
        </row>
        <row r="5227">
          <cell r="D5227" t="str">
            <v>3278R5</v>
          </cell>
          <cell r="K5227" t="str">
            <v>ESTUARY</v>
          </cell>
          <cell r="L5227" t="str">
            <v>3M</v>
          </cell>
        </row>
        <row r="5228">
          <cell r="D5228" t="str">
            <v>2284A</v>
          </cell>
          <cell r="K5228" t="str">
            <v>ESTUARY</v>
          </cell>
          <cell r="L5228" t="str">
            <v>3M</v>
          </cell>
        </row>
        <row r="5229">
          <cell r="D5229" t="str">
            <v>2228A</v>
          </cell>
          <cell r="K5229" t="str">
            <v>ESTUARY</v>
          </cell>
          <cell r="L5229" t="str">
            <v>3M</v>
          </cell>
        </row>
        <row r="5230">
          <cell r="D5230" t="str">
            <v>2224C</v>
          </cell>
          <cell r="K5230" t="str">
            <v>STREAM</v>
          </cell>
          <cell r="L5230" t="str">
            <v>3F</v>
          </cell>
        </row>
        <row r="5231">
          <cell r="D5231" t="str">
            <v>2224A</v>
          </cell>
          <cell r="K5231" t="str">
            <v>ESTUARY</v>
          </cell>
          <cell r="L5231" t="str">
            <v>3M</v>
          </cell>
        </row>
        <row r="5232">
          <cell r="D5232" t="str">
            <v>1975</v>
          </cell>
          <cell r="K5232" t="str">
            <v>ESTUARY</v>
          </cell>
          <cell r="L5232" t="str">
            <v>3M</v>
          </cell>
        </row>
        <row r="5233">
          <cell r="D5233" t="str">
            <v>3258EB</v>
          </cell>
          <cell r="K5233" t="str">
            <v>ESTUARY</v>
          </cell>
          <cell r="L5233" t="str">
            <v>3M</v>
          </cell>
        </row>
        <row r="5234">
          <cell r="D5234" t="str">
            <v>2493B</v>
          </cell>
          <cell r="K5234" t="str">
            <v>ESTUARY</v>
          </cell>
          <cell r="L5234" t="str">
            <v>3M</v>
          </cell>
        </row>
        <row r="5235">
          <cell r="D5235" t="str">
            <v>2082C1</v>
          </cell>
          <cell r="K5235" t="str">
            <v>ESTUARY</v>
          </cell>
          <cell r="L5235" t="str">
            <v>3M</v>
          </cell>
        </row>
        <row r="5236">
          <cell r="D5236" t="str">
            <v>3240A4</v>
          </cell>
          <cell r="K5236" t="str">
            <v>ESTUARY</v>
          </cell>
          <cell r="L5236" t="str">
            <v>3M</v>
          </cell>
        </row>
        <row r="5237">
          <cell r="D5237" t="str">
            <v>3278K</v>
          </cell>
          <cell r="K5237" t="str">
            <v>STREAM</v>
          </cell>
          <cell r="L5237" t="str">
            <v>3F</v>
          </cell>
        </row>
        <row r="5238">
          <cell r="D5238" t="str">
            <v>930</v>
          </cell>
          <cell r="K5238" t="str">
            <v>ESTUARY</v>
          </cell>
          <cell r="L5238" t="str">
            <v>3M</v>
          </cell>
        </row>
        <row r="5239">
          <cell r="D5239" t="str">
            <v>1009A</v>
          </cell>
          <cell r="K5239" t="str">
            <v>ESTUARY</v>
          </cell>
          <cell r="L5239" t="str">
            <v>3M</v>
          </cell>
        </row>
        <row r="5240">
          <cell r="D5240" t="str">
            <v>1009B</v>
          </cell>
          <cell r="K5240" t="str">
            <v>ESTUARY</v>
          </cell>
          <cell r="L5240" t="str">
            <v>3M</v>
          </cell>
        </row>
        <row r="5241">
          <cell r="D5241" t="str">
            <v>2051</v>
          </cell>
          <cell r="K5241" t="str">
            <v>ESTUARY</v>
          </cell>
          <cell r="L5241" t="str">
            <v>3M</v>
          </cell>
        </row>
        <row r="5242">
          <cell r="D5242" t="str">
            <v>1605D</v>
          </cell>
          <cell r="K5242" t="str">
            <v>ESTUARY</v>
          </cell>
          <cell r="L5242" t="str">
            <v>3M</v>
          </cell>
        </row>
        <row r="5243">
          <cell r="D5243" t="str">
            <v>1584C</v>
          </cell>
          <cell r="K5243" t="str">
            <v>ESTUARY</v>
          </cell>
          <cell r="L5243" t="str">
            <v>3M</v>
          </cell>
        </row>
        <row r="5244">
          <cell r="D5244" t="str">
            <v>1027A</v>
          </cell>
          <cell r="K5244" t="str">
            <v>ESTUARY</v>
          </cell>
          <cell r="L5244" t="str">
            <v>3M</v>
          </cell>
        </row>
        <row r="5245">
          <cell r="D5245" t="str">
            <v>1027B</v>
          </cell>
          <cell r="K5245" t="str">
            <v>STREAM</v>
          </cell>
          <cell r="L5245" t="str">
            <v>3F</v>
          </cell>
        </row>
        <row r="5246">
          <cell r="D5246" t="str">
            <v>1040</v>
          </cell>
          <cell r="K5246" t="str">
            <v>ESTUARY</v>
          </cell>
          <cell r="L5246" t="str">
            <v>3M</v>
          </cell>
        </row>
        <row r="5247">
          <cell r="D5247" t="str">
            <v>8051</v>
          </cell>
          <cell r="K5247" t="str">
            <v>COASTAL</v>
          </cell>
          <cell r="L5247" t="str">
            <v>3M</v>
          </cell>
        </row>
        <row r="5248">
          <cell r="D5248" t="str">
            <v>1277</v>
          </cell>
          <cell r="K5248" t="str">
            <v>STREAM</v>
          </cell>
          <cell r="L5248" t="str">
            <v>3F</v>
          </cell>
        </row>
        <row r="5249">
          <cell r="D5249" t="str">
            <v>6001</v>
          </cell>
          <cell r="K5249" t="str">
            <v>ESTUARY</v>
          </cell>
          <cell r="L5249" t="str">
            <v>3M</v>
          </cell>
        </row>
        <row r="5250">
          <cell r="D5250" t="str">
            <v>1968F</v>
          </cell>
          <cell r="K5250" t="str">
            <v>ESTUARY</v>
          </cell>
          <cell r="L5250" t="str">
            <v>3M</v>
          </cell>
        </row>
        <row r="5251">
          <cell r="D5251" t="str">
            <v>3287</v>
          </cell>
          <cell r="K5251" t="str">
            <v>STREAM</v>
          </cell>
          <cell r="L5251" t="str">
            <v>3F</v>
          </cell>
        </row>
        <row r="5252">
          <cell r="D5252" t="str">
            <v>3082</v>
          </cell>
          <cell r="K5252" t="str">
            <v>ESTUARY</v>
          </cell>
          <cell r="L5252" t="str">
            <v>3M</v>
          </cell>
        </row>
        <row r="5253">
          <cell r="D5253" t="str">
            <v>2573</v>
          </cell>
          <cell r="K5253" t="str">
            <v>ESTUARY</v>
          </cell>
          <cell r="L5253" t="str">
            <v>2</v>
          </cell>
        </row>
        <row r="5254">
          <cell r="D5254" t="str">
            <v>2640</v>
          </cell>
          <cell r="K5254" t="str">
            <v>ESTUARY</v>
          </cell>
          <cell r="L5254" t="str">
            <v>3M</v>
          </cell>
        </row>
        <row r="5255">
          <cell r="D5255" t="str">
            <v>2641</v>
          </cell>
          <cell r="K5255" t="str">
            <v>STREAM</v>
          </cell>
          <cell r="L5255" t="str">
            <v>3F</v>
          </cell>
        </row>
        <row r="5256">
          <cell r="D5256" t="str">
            <v>1269</v>
          </cell>
          <cell r="K5256" t="str">
            <v>STREAM</v>
          </cell>
          <cell r="L5256" t="str">
            <v>3F</v>
          </cell>
        </row>
        <row r="5257">
          <cell r="D5257" t="str">
            <v>1243</v>
          </cell>
          <cell r="K5257" t="str">
            <v>STREAM</v>
          </cell>
          <cell r="L5257" t="str">
            <v>3F</v>
          </cell>
        </row>
        <row r="5258">
          <cell r="D5258" t="str">
            <v>1196</v>
          </cell>
          <cell r="K5258" t="str">
            <v>ESTUARY</v>
          </cell>
          <cell r="L5258" t="str">
            <v>2</v>
          </cell>
        </row>
        <row r="5259">
          <cell r="D5259" t="str">
            <v>2052</v>
          </cell>
          <cell r="K5259" t="str">
            <v>ESTUARY</v>
          </cell>
          <cell r="L5259" t="str">
            <v>3M</v>
          </cell>
        </row>
        <row r="5260">
          <cell r="D5260" t="str">
            <v>2092B</v>
          </cell>
          <cell r="K5260" t="str">
            <v>ESTUARY</v>
          </cell>
          <cell r="L5260" t="str">
            <v>2</v>
          </cell>
        </row>
        <row r="5261">
          <cell r="D5261" t="str">
            <v>1747A</v>
          </cell>
          <cell r="K5261" t="str">
            <v>ESTUARY</v>
          </cell>
          <cell r="L5261" t="str">
            <v>3M</v>
          </cell>
        </row>
        <row r="5262">
          <cell r="D5262" t="str">
            <v>2065B</v>
          </cell>
          <cell r="K5262" t="str">
            <v>ESTUARY</v>
          </cell>
          <cell r="L5262" t="str">
            <v>2</v>
          </cell>
        </row>
        <row r="5263">
          <cell r="D5263" t="str">
            <v>3240A</v>
          </cell>
          <cell r="K5263" t="str">
            <v>ESTUARY</v>
          </cell>
          <cell r="L5263" t="str">
            <v>3M</v>
          </cell>
        </row>
        <row r="5264">
          <cell r="D5264" t="str">
            <v>959A</v>
          </cell>
          <cell r="K5264" t="str">
            <v>LAKE</v>
          </cell>
          <cell r="L5264" t="str">
            <v>3F</v>
          </cell>
        </row>
        <row r="5265">
          <cell r="D5265" t="str">
            <v>980</v>
          </cell>
          <cell r="K5265" t="str">
            <v>ESTUARY</v>
          </cell>
          <cell r="L5265" t="str">
            <v>2</v>
          </cell>
        </row>
        <row r="5266">
          <cell r="D5266" t="str">
            <v>986</v>
          </cell>
          <cell r="K5266" t="str">
            <v>ESTUARY</v>
          </cell>
          <cell r="L5266" t="str">
            <v>2</v>
          </cell>
        </row>
        <row r="5267">
          <cell r="D5267" t="str">
            <v>8011</v>
          </cell>
          <cell r="K5267" t="str">
            <v>COASTAL</v>
          </cell>
          <cell r="L5267" t="str">
            <v>3M</v>
          </cell>
        </row>
        <row r="5268">
          <cell r="D5268" t="str">
            <v>2042</v>
          </cell>
          <cell r="K5268" t="str">
            <v>ESTUARY</v>
          </cell>
          <cell r="L5268" t="str">
            <v>3M</v>
          </cell>
        </row>
        <row r="5269">
          <cell r="D5269" t="str">
            <v>1733</v>
          </cell>
          <cell r="K5269" t="str">
            <v>ESTUARY</v>
          </cell>
          <cell r="L5269" t="str">
            <v>2</v>
          </cell>
        </row>
        <row r="5270">
          <cell r="D5270" t="str">
            <v>3226D</v>
          </cell>
          <cell r="K5270" t="str">
            <v>ESTUARY</v>
          </cell>
          <cell r="L5270" t="str">
            <v>2</v>
          </cell>
        </row>
        <row r="5271">
          <cell r="D5271" t="str">
            <v>3226C</v>
          </cell>
          <cell r="K5271" t="str">
            <v>ESTUARY</v>
          </cell>
          <cell r="L5271" t="str">
            <v>2</v>
          </cell>
        </row>
        <row r="5272">
          <cell r="D5272" t="str">
            <v>3242A</v>
          </cell>
          <cell r="K5272" t="str">
            <v>STREAM</v>
          </cell>
          <cell r="L5272" t="str">
            <v>3F</v>
          </cell>
        </row>
        <row r="5273">
          <cell r="D5273" t="str">
            <v>8050</v>
          </cell>
          <cell r="K5273" t="str">
            <v>COASTAL</v>
          </cell>
          <cell r="L5273" t="str">
            <v>3M</v>
          </cell>
        </row>
        <row r="5274">
          <cell r="D5274" t="str">
            <v>8046</v>
          </cell>
          <cell r="K5274" t="str">
            <v>COASTAL</v>
          </cell>
          <cell r="L5274" t="str">
            <v>3M</v>
          </cell>
        </row>
        <row r="5275">
          <cell r="D5275" t="str">
            <v>3226L</v>
          </cell>
          <cell r="K5275" t="str">
            <v>ESTUARY</v>
          </cell>
          <cell r="L5275" t="str">
            <v>3M</v>
          </cell>
        </row>
        <row r="5276">
          <cell r="D5276" t="str">
            <v>3226M1</v>
          </cell>
          <cell r="K5276" t="str">
            <v>ESTUARY</v>
          </cell>
          <cell r="L5276" t="str">
            <v>3M</v>
          </cell>
        </row>
        <row r="5277">
          <cell r="D5277" t="str">
            <v>3226M2</v>
          </cell>
          <cell r="K5277" t="str">
            <v>ESTUARY</v>
          </cell>
          <cell r="L5277" t="str">
            <v>3M</v>
          </cell>
        </row>
        <row r="5278">
          <cell r="D5278" t="str">
            <v>3285</v>
          </cell>
          <cell r="K5278" t="str">
            <v>STREAM</v>
          </cell>
          <cell r="L5278" t="str">
            <v>3F</v>
          </cell>
        </row>
        <row r="5279">
          <cell r="D5279" t="str">
            <v>3271</v>
          </cell>
          <cell r="K5279" t="str">
            <v>STREAM</v>
          </cell>
          <cell r="L5279" t="str">
            <v>3F</v>
          </cell>
        </row>
        <row r="5280">
          <cell r="D5280" t="str">
            <v>3277E</v>
          </cell>
          <cell r="K5280" t="str">
            <v>ESTUARY</v>
          </cell>
          <cell r="L5280" t="str">
            <v>3M</v>
          </cell>
        </row>
        <row r="5281">
          <cell r="D5281" t="str">
            <v>3256D</v>
          </cell>
          <cell r="K5281" t="str">
            <v>STREAM</v>
          </cell>
          <cell r="L5281" t="str">
            <v>3F</v>
          </cell>
        </row>
        <row r="5282">
          <cell r="D5282" t="str">
            <v>3264C</v>
          </cell>
          <cell r="K5282" t="str">
            <v>STREAM</v>
          </cell>
          <cell r="L5282" t="str">
            <v>3F</v>
          </cell>
        </row>
        <row r="5283">
          <cell r="D5283" t="str">
            <v>3226I</v>
          </cell>
          <cell r="K5283" t="str">
            <v>ESTUARY</v>
          </cell>
          <cell r="L5283" t="str">
            <v>3M</v>
          </cell>
        </row>
        <row r="5284">
          <cell r="D5284" t="str">
            <v>3283</v>
          </cell>
          <cell r="K5284" t="str">
            <v>STREAM</v>
          </cell>
          <cell r="L5284" t="str">
            <v>3F</v>
          </cell>
        </row>
        <row r="5285">
          <cell r="D5285" t="str">
            <v>3226J</v>
          </cell>
          <cell r="K5285" t="str">
            <v>LAKE</v>
          </cell>
          <cell r="L5285" t="str">
            <v>3F</v>
          </cell>
        </row>
        <row r="5286">
          <cell r="D5286" t="str">
            <v>8090</v>
          </cell>
          <cell r="K5286" t="str">
            <v>COASTAL</v>
          </cell>
          <cell r="L5286" t="str">
            <v>3M</v>
          </cell>
        </row>
        <row r="5287">
          <cell r="D5287" t="str">
            <v>2647</v>
          </cell>
          <cell r="K5287" t="str">
            <v>ESTUARY</v>
          </cell>
          <cell r="L5287" t="str">
            <v>3M</v>
          </cell>
        </row>
        <row r="5288">
          <cell r="D5288" t="str">
            <v>2566</v>
          </cell>
          <cell r="K5288" t="str">
            <v>STREAM</v>
          </cell>
          <cell r="L5288" t="str">
            <v>3F</v>
          </cell>
        </row>
        <row r="5289">
          <cell r="D5289" t="str">
            <v>3044A</v>
          </cell>
          <cell r="K5289" t="str">
            <v>ESTUARY</v>
          </cell>
          <cell r="L5289" t="str">
            <v>2</v>
          </cell>
        </row>
        <row r="5290">
          <cell r="D5290" t="str">
            <v>3119</v>
          </cell>
          <cell r="K5290" t="str">
            <v>STREAM</v>
          </cell>
          <cell r="L5290" t="str">
            <v>3F</v>
          </cell>
        </row>
        <row r="5291">
          <cell r="D5291" t="str">
            <v>3085</v>
          </cell>
          <cell r="K5291" t="str">
            <v>STREAM</v>
          </cell>
          <cell r="L5291" t="str">
            <v>3F</v>
          </cell>
        </row>
        <row r="5292">
          <cell r="D5292" t="str">
            <v>2942B</v>
          </cell>
          <cell r="K5292" t="str">
            <v>STREAM</v>
          </cell>
          <cell r="L5292" t="str">
            <v>3F</v>
          </cell>
        </row>
        <row r="5293">
          <cell r="D5293" t="str">
            <v>2631</v>
          </cell>
          <cell r="K5293" t="str">
            <v>STREAM</v>
          </cell>
          <cell r="L5293" t="str">
            <v>3F</v>
          </cell>
        </row>
        <row r="5294">
          <cell r="D5294" t="str">
            <v>3388</v>
          </cell>
          <cell r="K5294" t="str">
            <v>STREAM</v>
          </cell>
          <cell r="L5294" t="str">
            <v>3F</v>
          </cell>
        </row>
        <row r="5295">
          <cell r="D5295" t="str">
            <v>2203A</v>
          </cell>
          <cell r="K5295" t="str">
            <v>ESTUARY</v>
          </cell>
          <cell r="L5295" t="str">
            <v>3M</v>
          </cell>
        </row>
        <row r="5296">
          <cell r="D5296" t="str">
            <v>3319A</v>
          </cell>
          <cell r="K5296" t="str">
            <v>LAKE</v>
          </cell>
          <cell r="L5296" t="str">
            <v>3F</v>
          </cell>
        </row>
        <row r="5297">
          <cell r="D5297" t="str">
            <v>3321</v>
          </cell>
          <cell r="K5297" t="str">
            <v>STREAM</v>
          </cell>
          <cell r="L5297" t="str">
            <v>3F</v>
          </cell>
        </row>
        <row r="5298">
          <cell r="D5298" t="str">
            <v>2260</v>
          </cell>
          <cell r="K5298" t="str">
            <v>STREAM</v>
          </cell>
          <cell r="L5298" t="str">
            <v>3F</v>
          </cell>
        </row>
        <row r="5299">
          <cell r="D5299" t="str">
            <v>2261</v>
          </cell>
          <cell r="K5299" t="str">
            <v>STREAM</v>
          </cell>
          <cell r="L5299" t="str">
            <v>3F</v>
          </cell>
        </row>
        <row r="5300">
          <cell r="D5300" t="str">
            <v>3341A</v>
          </cell>
          <cell r="K5300" t="str">
            <v>STREAM</v>
          </cell>
          <cell r="L5300" t="str">
            <v>3F</v>
          </cell>
        </row>
        <row r="5301">
          <cell r="D5301" t="str">
            <v>3443</v>
          </cell>
          <cell r="K5301" t="str">
            <v>STREAM</v>
          </cell>
          <cell r="L5301" t="str">
            <v>3F</v>
          </cell>
        </row>
        <row r="5302">
          <cell r="D5302" t="str">
            <v>3444</v>
          </cell>
          <cell r="K5302" t="str">
            <v>STREAM</v>
          </cell>
          <cell r="L5302" t="str">
            <v>3F</v>
          </cell>
        </row>
        <row r="5303">
          <cell r="D5303" t="str">
            <v>3344</v>
          </cell>
          <cell r="K5303" t="str">
            <v>STREAM</v>
          </cell>
          <cell r="L5303" t="str">
            <v>3F</v>
          </cell>
        </row>
        <row r="5304">
          <cell r="D5304" t="str">
            <v>3404</v>
          </cell>
          <cell r="K5304" t="str">
            <v>STREAM</v>
          </cell>
          <cell r="L5304" t="str">
            <v>3F</v>
          </cell>
        </row>
        <row r="5305">
          <cell r="D5305" t="str">
            <v>630</v>
          </cell>
          <cell r="K5305" t="str">
            <v>STREAM</v>
          </cell>
          <cell r="L5305" t="str">
            <v>3F</v>
          </cell>
        </row>
        <row r="5306">
          <cell r="D5306" t="str">
            <v>756H</v>
          </cell>
          <cell r="K5306" t="str">
            <v>STREAM</v>
          </cell>
          <cell r="L5306" t="str">
            <v>3F</v>
          </cell>
        </row>
        <row r="5307">
          <cell r="D5307" t="str">
            <v>943</v>
          </cell>
          <cell r="K5307" t="str">
            <v>STREAM</v>
          </cell>
          <cell r="L5307" t="str">
            <v>3F</v>
          </cell>
        </row>
        <row r="5308">
          <cell r="D5308" t="str">
            <v>851</v>
          </cell>
          <cell r="K5308" t="str">
            <v>ESTUARY</v>
          </cell>
          <cell r="L5308" t="str">
            <v>2</v>
          </cell>
        </row>
        <row r="5309">
          <cell r="D5309" t="str">
            <v>600</v>
          </cell>
          <cell r="K5309" t="str">
            <v>ESTUARY</v>
          </cell>
          <cell r="L5309" t="str">
            <v>3M</v>
          </cell>
        </row>
        <row r="5310">
          <cell r="D5310" t="str">
            <v>976</v>
          </cell>
          <cell r="K5310" t="str">
            <v>ESTUARY</v>
          </cell>
          <cell r="L5310" t="str">
            <v>2</v>
          </cell>
        </row>
        <row r="5311">
          <cell r="D5311" t="str">
            <v>905</v>
          </cell>
          <cell r="K5311" t="str">
            <v>STREAM</v>
          </cell>
          <cell r="L5311" t="str">
            <v>3F</v>
          </cell>
        </row>
        <row r="5312">
          <cell r="D5312" t="str">
            <v>10F</v>
          </cell>
          <cell r="K5312" t="str">
            <v>ESTUARY</v>
          </cell>
          <cell r="L5312" t="str">
            <v>3M</v>
          </cell>
        </row>
        <row r="5313">
          <cell r="D5313" t="str">
            <v>938</v>
          </cell>
          <cell r="K5313" t="str">
            <v>STREAM</v>
          </cell>
          <cell r="L5313" t="str">
            <v>3F</v>
          </cell>
        </row>
        <row r="5314">
          <cell r="D5314" t="str">
            <v>462A</v>
          </cell>
          <cell r="K5314" t="str">
            <v>ESTUARY</v>
          </cell>
          <cell r="L5314" t="str">
            <v>3M</v>
          </cell>
        </row>
        <row r="5315">
          <cell r="D5315" t="str">
            <v>548H</v>
          </cell>
          <cell r="K5315" t="str">
            <v>ESTUARY</v>
          </cell>
          <cell r="L5315" t="str">
            <v>2</v>
          </cell>
        </row>
        <row r="5316">
          <cell r="D5316" t="str">
            <v>846</v>
          </cell>
          <cell r="K5316" t="str">
            <v>ESTUARY</v>
          </cell>
          <cell r="L5316" t="str">
            <v>3M</v>
          </cell>
        </row>
        <row r="5317">
          <cell r="D5317" t="str">
            <v>846A</v>
          </cell>
          <cell r="K5317" t="str">
            <v>STREAM</v>
          </cell>
          <cell r="L5317" t="str">
            <v>3F</v>
          </cell>
        </row>
        <row r="5318">
          <cell r="D5318" t="str">
            <v>5003AC</v>
          </cell>
          <cell r="K5318" t="str">
            <v>BEACH</v>
          </cell>
          <cell r="L5318" t="str">
            <v>3M</v>
          </cell>
        </row>
        <row r="5319">
          <cell r="D5319" t="str">
            <v>5003AE</v>
          </cell>
          <cell r="K5319" t="str">
            <v>BEACH</v>
          </cell>
          <cell r="L5319" t="str">
            <v>3M</v>
          </cell>
        </row>
        <row r="5320">
          <cell r="D5320" t="str">
            <v>8002A</v>
          </cell>
          <cell r="K5320" t="str">
            <v>BEACH</v>
          </cell>
          <cell r="L5320" t="str">
            <v>3M</v>
          </cell>
        </row>
        <row r="5321">
          <cell r="D5321" t="str">
            <v>8004B</v>
          </cell>
          <cell r="K5321" t="str">
            <v>BEACH</v>
          </cell>
          <cell r="L5321" t="str">
            <v>3M</v>
          </cell>
        </row>
        <row r="5322">
          <cell r="D5322" t="str">
            <v>8004C</v>
          </cell>
          <cell r="K5322" t="str">
            <v>BEACH</v>
          </cell>
          <cell r="L5322" t="str">
            <v>3M</v>
          </cell>
        </row>
        <row r="5323">
          <cell r="D5323" t="str">
            <v>8008A</v>
          </cell>
          <cell r="K5323" t="str">
            <v>BEACH</v>
          </cell>
          <cell r="L5323" t="str">
            <v>3M</v>
          </cell>
        </row>
        <row r="5324">
          <cell r="D5324" t="str">
            <v>8008C</v>
          </cell>
          <cell r="K5324" t="str">
            <v>BEACH</v>
          </cell>
          <cell r="L5324" t="str">
            <v>3M</v>
          </cell>
        </row>
        <row r="5325">
          <cell r="D5325" t="str">
            <v>8008D</v>
          </cell>
          <cell r="K5325" t="str">
            <v>BEACH</v>
          </cell>
          <cell r="L5325" t="str">
            <v>3M</v>
          </cell>
        </row>
        <row r="5326">
          <cell r="D5326" t="str">
            <v>8012C</v>
          </cell>
          <cell r="K5326" t="str">
            <v>BEACH</v>
          </cell>
          <cell r="L5326" t="str">
            <v>3M</v>
          </cell>
        </row>
        <row r="5327">
          <cell r="D5327" t="str">
            <v>8013D</v>
          </cell>
          <cell r="K5327" t="str">
            <v>BEACH</v>
          </cell>
          <cell r="L5327" t="str">
            <v>3M</v>
          </cell>
        </row>
        <row r="5328">
          <cell r="D5328" t="str">
            <v>8015C</v>
          </cell>
          <cell r="K5328" t="str">
            <v>BEACH</v>
          </cell>
          <cell r="L5328" t="str">
            <v>3M</v>
          </cell>
        </row>
        <row r="5329">
          <cell r="D5329" t="str">
            <v>8061A</v>
          </cell>
          <cell r="K5329" t="str">
            <v>BEACH</v>
          </cell>
          <cell r="L5329" t="str">
            <v>3M</v>
          </cell>
        </row>
        <row r="5330">
          <cell r="D5330" t="str">
            <v>8061E</v>
          </cell>
          <cell r="K5330" t="str">
            <v>BEACH</v>
          </cell>
          <cell r="L5330" t="str">
            <v>3M</v>
          </cell>
        </row>
        <row r="5331">
          <cell r="D5331" t="str">
            <v>8064A</v>
          </cell>
          <cell r="K5331" t="str">
            <v>BEACH</v>
          </cell>
          <cell r="L5331" t="str">
            <v>3M</v>
          </cell>
        </row>
        <row r="5332">
          <cell r="D5332" t="str">
            <v>8064B</v>
          </cell>
          <cell r="K5332" t="str">
            <v>BEACH</v>
          </cell>
          <cell r="L5332" t="str">
            <v>3M</v>
          </cell>
        </row>
        <row r="5333">
          <cell r="D5333" t="str">
            <v>8064C</v>
          </cell>
          <cell r="K5333" t="str">
            <v>BEACH</v>
          </cell>
          <cell r="L5333" t="str">
            <v>3M</v>
          </cell>
        </row>
        <row r="5334">
          <cell r="D5334" t="str">
            <v>8096F</v>
          </cell>
          <cell r="K5334" t="str">
            <v>BEACH</v>
          </cell>
          <cell r="L5334" t="str">
            <v>3M</v>
          </cell>
        </row>
        <row r="5335">
          <cell r="D5335" t="str">
            <v>8096C</v>
          </cell>
          <cell r="K5335" t="str">
            <v>BEACH</v>
          </cell>
          <cell r="L5335" t="str">
            <v>3M</v>
          </cell>
        </row>
        <row r="5336">
          <cell r="D5336" t="str">
            <v>8096E</v>
          </cell>
          <cell r="K5336" t="str">
            <v>BEACH</v>
          </cell>
          <cell r="L5336" t="str">
            <v>3M</v>
          </cell>
        </row>
        <row r="5337">
          <cell r="D5337" t="str">
            <v>8098C</v>
          </cell>
          <cell r="K5337" t="str">
            <v>BEACH</v>
          </cell>
          <cell r="L5337" t="str">
            <v>3M</v>
          </cell>
        </row>
        <row r="5338">
          <cell r="D5338" t="str">
            <v>8098E</v>
          </cell>
          <cell r="K5338" t="str">
            <v>BEACH</v>
          </cell>
          <cell r="L5338" t="str">
            <v>3M</v>
          </cell>
        </row>
        <row r="5339">
          <cell r="D5339" t="str">
            <v>8098B</v>
          </cell>
          <cell r="K5339" t="str">
            <v>BEACH</v>
          </cell>
          <cell r="L5339" t="str">
            <v>3M</v>
          </cell>
        </row>
        <row r="5340">
          <cell r="D5340" t="str">
            <v>8064E</v>
          </cell>
          <cell r="K5340" t="str">
            <v>BEACH</v>
          </cell>
          <cell r="L5340" t="str">
            <v>3M</v>
          </cell>
        </row>
        <row r="5341">
          <cell r="D5341" t="str">
            <v>901A</v>
          </cell>
          <cell r="K5341" t="str">
            <v>STREAM</v>
          </cell>
          <cell r="L5341" t="str">
            <v>3F</v>
          </cell>
        </row>
        <row r="5342">
          <cell r="D5342" t="str">
            <v>901B</v>
          </cell>
          <cell r="K5342" t="str">
            <v>ESTUARY</v>
          </cell>
          <cell r="L5342" t="str">
            <v>3M</v>
          </cell>
        </row>
        <row r="5343">
          <cell r="D5343" t="str">
            <v>2973G</v>
          </cell>
          <cell r="K5343" t="str">
            <v>LAKE</v>
          </cell>
          <cell r="L5343" t="str">
            <v>3F</v>
          </cell>
        </row>
        <row r="5344">
          <cell r="D5344" t="str">
            <v>ST3138</v>
          </cell>
          <cell r="K5344" t="str">
            <v>STREAM</v>
          </cell>
          <cell r="L5344" t="str">
            <v>3F</v>
          </cell>
        </row>
        <row r="5345">
          <cell r="D5345" t="str">
            <v>28938</v>
          </cell>
          <cell r="K5345" t="str">
            <v>STREAM</v>
          </cell>
          <cell r="L5345" t="str">
            <v>1</v>
          </cell>
        </row>
        <row r="5346">
          <cell r="D5346" t="str">
            <v>ST3150</v>
          </cell>
          <cell r="K5346" t="str">
            <v>NA</v>
          </cell>
          <cell r="L5346" t="str">
            <v>NA</v>
          </cell>
        </row>
        <row r="5347">
          <cell r="D5347" t="str">
            <v>1962</v>
          </cell>
          <cell r="K5347" t="str">
            <v>STREAM</v>
          </cell>
          <cell r="L5347" t="str">
            <v>1</v>
          </cell>
        </row>
        <row r="5348">
          <cell r="D5348" t="str">
            <v>1964</v>
          </cell>
          <cell r="K5348" t="str">
            <v>STREAM</v>
          </cell>
          <cell r="L5348" t="str">
            <v>1</v>
          </cell>
        </row>
        <row r="5349">
          <cell r="D5349" t="str">
            <v>2470</v>
          </cell>
          <cell r="K5349" t="str">
            <v>ESTUARY</v>
          </cell>
          <cell r="L5349" t="str">
            <v>2</v>
          </cell>
        </row>
        <row r="5350">
          <cell r="D5350" t="str">
            <v>2363I1</v>
          </cell>
          <cell r="K5350" t="str">
            <v>ESTUARY</v>
          </cell>
          <cell r="L5350" t="str">
            <v>3M</v>
          </cell>
        </row>
        <row r="5351">
          <cell r="D5351" t="str">
            <v>2939</v>
          </cell>
          <cell r="K5351" t="str">
            <v>STREAM</v>
          </cell>
          <cell r="L5351" t="str">
            <v>3F</v>
          </cell>
        </row>
        <row r="5352">
          <cell r="D5352" t="str">
            <v>2674A</v>
          </cell>
          <cell r="K5352" t="str">
            <v>ESTUARY</v>
          </cell>
          <cell r="L5352" t="str">
            <v>3M</v>
          </cell>
        </row>
        <row r="5353">
          <cell r="D5353" t="str">
            <v>2535B</v>
          </cell>
          <cell r="K5353" t="str">
            <v>STREAM</v>
          </cell>
          <cell r="L5353" t="str">
            <v>3F</v>
          </cell>
        </row>
        <row r="5354">
          <cell r="D5354" t="str">
            <v>2963F3</v>
          </cell>
          <cell r="K5354" t="str">
            <v>ESTUARY</v>
          </cell>
          <cell r="L5354" t="str">
            <v>2</v>
          </cell>
        </row>
        <row r="5355">
          <cell r="D5355" t="str">
            <v>2477</v>
          </cell>
          <cell r="K5355" t="str">
            <v>ESTUARY</v>
          </cell>
          <cell r="L5355" t="str">
            <v>2</v>
          </cell>
        </row>
        <row r="5356">
          <cell r="D5356" t="str">
            <v>3158</v>
          </cell>
          <cell r="K5356" t="str">
            <v>STREAM</v>
          </cell>
          <cell r="L5356" t="str">
            <v>3F</v>
          </cell>
        </row>
        <row r="5357">
          <cell r="D5357" t="str">
            <v>2510</v>
          </cell>
          <cell r="K5357" t="str">
            <v>ESTUARY</v>
          </cell>
          <cell r="L5357" t="str">
            <v>3M</v>
          </cell>
        </row>
        <row r="5358">
          <cell r="D5358" t="str">
            <v>2513</v>
          </cell>
          <cell r="K5358" t="str">
            <v>ESTUARY</v>
          </cell>
          <cell r="L5358" t="str">
            <v>3M</v>
          </cell>
        </row>
        <row r="5359">
          <cell r="D5359" t="str">
            <v>2550B</v>
          </cell>
          <cell r="K5359" t="str">
            <v>STREAM</v>
          </cell>
          <cell r="L5359" t="str">
            <v>3F</v>
          </cell>
        </row>
        <row r="5360">
          <cell r="D5360" t="str">
            <v>2609A</v>
          </cell>
          <cell r="K5360" t="str">
            <v>STREAM</v>
          </cell>
          <cell r="L5360" t="str">
            <v>3F</v>
          </cell>
        </row>
        <row r="5361">
          <cell r="D5361" t="str">
            <v>3087</v>
          </cell>
          <cell r="K5361" t="str">
            <v>STREAM</v>
          </cell>
          <cell r="L5361" t="str">
            <v>3F</v>
          </cell>
        </row>
        <row r="5362">
          <cell r="D5362" t="str">
            <v>2668</v>
          </cell>
          <cell r="K5362" t="str">
            <v>STREAM</v>
          </cell>
          <cell r="L5362" t="str">
            <v>3F</v>
          </cell>
        </row>
        <row r="5363">
          <cell r="D5363" t="str">
            <v>2670</v>
          </cell>
          <cell r="K5363" t="str">
            <v>ESTUARY</v>
          </cell>
          <cell r="L5363" t="str">
            <v>3M</v>
          </cell>
        </row>
        <row r="5364">
          <cell r="D5364" t="str">
            <v>2672A</v>
          </cell>
          <cell r="K5364" t="str">
            <v>ESTUARY</v>
          </cell>
          <cell r="L5364" t="str">
            <v>3M</v>
          </cell>
        </row>
        <row r="5365">
          <cell r="D5365" t="str">
            <v>2620</v>
          </cell>
          <cell r="K5365" t="str">
            <v>ESTUARY</v>
          </cell>
          <cell r="L5365" t="str">
            <v>3M</v>
          </cell>
        </row>
        <row r="5366">
          <cell r="D5366" t="str">
            <v>2635</v>
          </cell>
          <cell r="K5366" t="str">
            <v>STREAM</v>
          </cell>
          <cell r="L5366" t="str">
            <v>3F</v>
          </cell>
        </row>
        <row r="5367">
          <cell r="D5367" t="str">
            <v>2963EA</v>
          </cell>
          <cell r="K5367" t="str">
            <v>ESTUARY</v>
          </cell>
          <cell r="L5367" t="str">
            <v>2</v>
          </cell>
        </row>
        <row r="5368">
          <cell r="D5368" t="str">
            <v>8118</v>
          </cell>
          <cell r="K5368" t="str">
            <v>COASTAL</v>
          </cell>
          <cell r="L5368" t="str">
            <v>3M</v>
          </cell>
        </row>
        <row r="5369">
          <cell r="D5369" t="str">
            <v>8119</v>
          </cell>
          <cell r="K5369" t="str">
            <v>COASTAL</v>
          </cell>
          <cell r="L5369" t="str">
            <v>3M</v>
          </cell>
        </row>
        <row r="5370">
          <cell r="D5370" t="str">
            <v>8120</v>
          </cell>
          <cell r="K5370" t="str">
            <v>COASTAL</v>
          </cell>
          <cell r="L5370" t="str">
            <v>3M</v>
          </cell>
        </row>
        <row r="5371">
          <cell r="D5371" t="str">
            <v>8121</v>
          </cell>
          <cell r="K5371" t="str">
            <v>COASTAL</v>
          </cell>
          <cell r="L5371" t="str">
            <v>3M</v>
          </cell>
        </row>
        <row r="5372">
          <cell r="D5372" t="str">
            <v>8122</v>
          </cell>
          <cell r="K5372" t="str">
            <v>COASTAL</v>
          </cell>
          <cell r="L5372" t="str">
            <v>3M</v>
          </cell>
        </row>
        <row r="5373">
          <cell r="D5373" t="str">
            <v>8123</v>
          </cell>
          <cell r="K5373" t="str">
            <v>COASTAL</v>
          </cell>
          <cell r="L5373" t="str">
            <v>3M</v>
          </cell>
        </row>
        <row r="5374">
          <cell r="D5374" t="str">
            <v>8124</v>
          </cell>
          <cell r="K5374" t="str">
            <v>COASTAL</v>
          </cell>
          <cell r="L5374" t="str">
            <v>3M</v>
          </cell>
        </row>
        <row r="5375">
          <cell r="D5375" t="str">
            <v>8125</v>
          </cell>
          <cell r="K5375" t="str">
            <v>COASTAL</v>
          </cell>
          <cell r="L5375" t="str">
            <v>3M</v>
          </cell>
        </row>
        <row r="5376">
          <cell r="D5376" t="str">
            <v>8126</v>
          </cell>
          <cell r="K5376" t="str">
            <v>COASTAL</v>
          </cell>
          <cell r="L5376" t="str">
            <v>3M</v>
          </cell>
        </row>
        <row r="5377">
          <cell r="D5377" t="str">
            <v>488</v>
          </cell>
          <cell r="K5377" t="str">
            <v>STREAM</v>
          </cell>
          <cell r="L5377" t="str">
            <v>3F</v>
          </cell>
        </row>
        <row r="5378">
          <cell r="D5378" t="str">
            <v>3393Z</v>
          </cell>
          <cell r="K5378" t="str">
            <v>SPRING</v>
          </cell>
          <cell r="L5378" t="str">
            <v>3F</v>
          </cell>
        </row>
        <row r="5379">
          <cell r="D5379" t="str">
            <v>143</v>
          </cell>
          <cell r="K5379" t="str">
            <v>STREAM</v>
          </cell>
          <cell r="L5379" t="str">
            <v>3F</v>
          </cell>
        </row>
        <row r="5380">
          <cell r="D5380" t="str">
            <v>51E</v>
          </cell>
          <cell r="K5380" t="str">
            <v>STREAM</v>
          </cell>
          <cell r="L5380" t="str">
            <v>3F</v>
          </cell>
        </row>
        <row r="5381">
          <cell r="D5381" t="str">
            <v>3341C</v>
          </cell>
          <cell r="K5381" t="str">
            <v>STREAM</v>
          </cell>
          <cell r="L5381" t="str">
            <v>3F</v>
          </cell>
        </row>
        <row r="5382">
          <cell r="D5382" t="str">
            <v>576</v>
          </cell>
          <cell r="K5382" t="str">
            <v>STREAM</v>
          </cell>
          <cell r="L5382" t="str">
            <v>3F</v>
          </cell>
        </row>
        <row r="5383">
          <cell r="D5383" t="str">
            <v>2160</v>
          </cell>
          <cell r="K5383" t="str">
            <v>STREAM</v>
          </cell>
          <cell r="L5383" t="str">
            <v>3F</v>
          </cell>
        </row>
        <row r="5384">
          <cell r="D5384" t="str">
            <v>3326A</v>
          </cell>
          <cell r="K5384" t="str">
            <v>LAKE</v>
          </cell>
          <cell r="L5384" t="str">
            <v>3F</v>
          </cell>
        </row>
        <row r="5385">
          <cell r="D5385" t="str">
            <v>3342</v>
          </cell>
          <cell r="K5385" t="str">
            <v>STREAM</v>
          </cell>
          <cell r="L5385" t="str">
            <v>3F</v>
          </cell>
        </row>
        <row r="5386">
          <cell r="D5386" t="str">
            <v>546B</v>
          </cell>
          <cell r="K5386" t="str">
            <v>LAKE</v>
          </cell>
          <cell r="L5386" t="str">
            <v>3F</v>
          </cell>
        </row>
        <row r="5387">
          <cell r="D5387" t="str">
            <v>615</v>
          </cell>
          <cell r="K5387" t="str">
            <v>STREAM</v>
          </cell>
          <cell r="L5387" t="str">
            <v>3F</v>
          </cell>
        </row>
        <row r="5388">
          <cell r="D5388" t="str">
            <v>2163</v>
          </cell>
          <cell r="K5388" t="str">
            <v>STREAM</v>
          </cell>
          <cell r="L5388" t="str">
            <v>3F</v>
          </cell>
        </row>
        <row r="5389">
          <cell r="D5389" t="str">
            <v>2197</v>
          </cell>
          <cell r="K5389" t="str">
            <v>STREAM</v>
          </cell>
          <cell r="L5389" t="str">
            <v>3F</v>
          </cell>
        </row>
        <row r="5390">
          <cell r="D5390" t="str">
            <v>3416</v>
          </cell>
          <cell r="K5390" t="str">
            <v>STREAM</v>
          </cell>
          <cell r="L5390" t="str">
            <v>3F</v>
          </cell>
        </row>
        <row r="5391">
          <cell r="D5391" t="str">
            <v>3417</v>
          </cell>
          <cell r="K5391" t="str">
            <v>STREAM</v>
          </cell>
          <cell r="L5391" t="str">
            <v>3F</v>
          </cell>
        </row>
        <row r="5392">
          <cell r="D5392" t="str">
            <v>3422B</v>
          </cell>
          <cell r="K5392" t="str">
            <v>STREAM</v>
          </cell>
          <cell r="L5392" t="str">
            <v>3F</v>
          </cell>
        </row>
        <row r="5393">
          <cell r="D5393" t="str">
            <v>10</v>
          </cell>
          <cell r="K5393" t="str">
            <v>STREAM</v>
          </cell>
          <cell r="L5393" t="str">
            <v>3F</v>
          </cell>
        </row>
        <row r="5394">
          <cell r="D5394" t="str">
            <v>10C</v>
          </cell>
          <cell r="K5394" t="str">
            <v>STREAM</v>
          </cell>
          <cell r="L5394" t="str">
            <v>3F</v>
          </cell>
        </row>
        <row r="5395">
          <cell r="D5395" t="str">
            <v>13</v>
          </cell>
          <cell r="K5395" t="str">
            <v>STREAM</v>
          </cell>
          <cell r="L5395" t="str">
            <v>3F</v>
          </cell>
        </row>
        <row r="5396">
          <cell r="D5396" t="str">
            <v>18A</v>
          </cell>
          <cell r="K5396" t="str">
            <v>STREAM</v>
          </cell>
          <cell r="L5396" t="str">
            <v>3F</v>
          </cell>
        </row>
        <row r="5397">
          <cell r="D5397" t="str">
            <v>23</v>
          </cell>
          <cell r="K5397" t="str">
            <v>STREAM</v>
          </cell>
          <cell r="L5397" t="str">
            <v>3F</v>
          </cell>
        </row>
        <row r="5398">
          <cell r="D5398" t="str">
            <v>24D</v>
          </cell>
          <cell r="K5398" t="str">
            <v>STREAM</v>
          </cell>
          <cell r="L5398" t="str">
            <v>3F</v>
          </cell>
        </row>
        <row r="5399">
          <cell r="D5399" t="str">
            <v>27</v>
          </cell>
          <cell r="K5399" t="str">
            <v>STREAM</v>
          </cell>
          <cell r="L5399" t="str">
            <v>3F</v>
          </cell>
        </row>
        <row r="5400">
          <cell r="D5400" t="str">
            <v>30</v>
          </cell>
          <cell r="K5400" t="str">
            <v>STREAM</v>
          </cell>
          <cell r="L5400" t="str">
            <v>3F</v>
          </cell>
        </row>
        <row r="5401">
          <cell r="D5401" t="str">
            <v>8129</v>
          </cell>
          <cell r="K5401" t="str">
            <v>COASTAL</v>
          </cell>
          <cell r="L5401" t="str">
            <v>3M</v>
          </cell>
        </row>
        <row r="5402">
          <cell r="D5402" t="str">
            <v>3278P</v>
          </cell>
          <cell r="K5402" t="str">
            <v>ESTUARY</v>
          </cell>
          <cell r="L5402" t="str">
            <v>2</v>
          </cell>
        </row>
        <row r="5403">
          <cell r="D5403" t="str">
            <v>3278Q2</v>
          </cell>
          <cell r="K5403" t="str">
            <v>ESTUARY</v>
          </cell>
          <cell r="L5403" t="str">
            <v>2</v>
          </cell>
        </row>
        <row r="5404">
          <cell r="D5404" t="str">
            <v>3278R4</v>
          </cell>
          <cell r="K5404" t="str">
            <v>ESTUARY</v>
          </cell>
          <cell r="L5404" t="str">
            <v>2</v>
          </cell>
        </row>
        <row r="5405">
          <cell r="D5405" t="str">
            <v>2963D1</v>
          </cell>
          <cell r="K5405" t="str">
            <v>ESTUARY</v>
          </cell>
          <cell r="L5405" t="str">
            <v>2</v>
          </cell>
        </row>
        <row r="5406">
          <cell r="D5406" t="str">
            <v>2963C1</v>
          </cell>
          <cell r="K5406" t="str">
            <v>ESTUARY</v>
          </cell>
          <cell r="L5406" t="str">
            <v>2</v>
          </cell>
        </row>
        <row r="5407">
          <cell r="D5407" t="str">
            <v>3147</v>
          </cell>
          <cell r="K5407" t="str">
            <v>STREAM</v>
          </cell>
          <cell r="L5407" t="str">
            <v>3F</v>
          </cell>
        </row>
        <row r="5408">
          <cell r="D5408" t="str">
            <v>3085A</v>
          </cell>
          <cell r="K5408" t="str">
            <v>ESTUARY</v>
          </cell>
          <cell r="L5408" t="str">
            <v>3M</v>
          </cell>
        </row>
        <row r="5409">
          <cell r="D5409" t="str">
            <v>3096</v>
          </cell>
          <cell r="K5409" t="str">
            <v>STREAM</v>
          </cell>
          <cell r="L5409" t="str">
            <v>3F</v>
          </cell>
        </row>
        <row r="5410">
          <cell r="D5410" t="str">
            <v>3107B</v>
          </cell>
          <cell r="K5410" t="str">
            <v>STREAM</v>
          </cell>
          <cell r="L5410" t="str">
            <v>3F</v>
          </cell>
        </row>
        <row r="5411">
          <cell r="D5411" t="str">
            <v>3115</v>
          </cell>
          <cell r="K5411" t="str">
            <v>STREAM</v>
          </cell>
          <cell r="L5411" t="str">
            <v>3F</v>
          </cell>
        </row>
        <row r="5412">
          <cell r="D5412" t="str">
            <v>3116</v>
          </cell>
          <cell r="K5412" t="str">
            <v>STREAM</v>
          </cell>
          <cell r="L5412" t="str">
            <v>3F</v>
          </cell>
        </row>
        <row r="5413">
          <cell r="D5413" t="str">
            <v>3121</v>
          </cell>
          <cell r="K5413" t="str">
            <v>STREAM</v>
          </cell>
          <cell r="L5413" t="str">
            <v>3F</v>
          </cell>
        </row>
        <row r="5414">
          <cell r="D5414" t="str">
            <v>3122</v>
          </cell>
          <cell r="K5414" t="str">
            <v>STREAM</v>
          </cell>
          <cell r="L5414" t="str">
            <v>3F</v>
          </cell>
        </row>
        <row r="5415">
          <cell r="D5415" t="str">
            <v>3123</v>
          </cell>
          <cell r="K5415" t="str">
            <v>STREAM</v>
          </cell>
          <cell r="L5415" t="str">
            <v>3F</v>
          </cell>
        </row>
        <row r="5416">
          <cell r="D5416" t="str">
            <v>3128A</v>
          </cell>
          <cell r="K5416" t="str">
            <v>STREAM</v>
          </cell>
          <cell r="L5416" t="str">
            <v>3F</v>
          </cell>
        </row>
        <row r="5417">
          <cell r="D5417" t="str">
            <v>3129A</v>
          </cell>
          <cell r="K5417" t="str">
            <v>ESTUARY</v>
          </cell>
          <cell r="L5417" t="str">
            <v>3M</v>
          </cell>
        </row>
        <row r="5418">
          <cell r="D5418" t="str">
            <v>3142A</v>
          </cell>
          <cell r="K5418" t="str">
            <v>STREAM</v>
          </cell>
          <cell r="L5418" t="str">
            <v>3F</v>
          </cell>
        </row>
        <row r="5419">
          <cell r="D5419" t="str">
            <v>3166</v>
          </cell>
          <cell r="K5419" t="str">
            <v>ESTUARY</v>
          </cell>
          <cell r="L5419" t="str">
            <v>3M</v>
          </cell>
        </row>
        <row r="5420">
          <cell r="D5420" t="str">
            <v>3220</v>
          </cell>
          <cell r="K5420" t="str">
            <v>STREAM</v>
          </cell>
          <cell r="L5420" t="str">
            <v>3F</v>
          </cell>
        </row>
        <row r="5421">
          <cell r="D5421" t="str">
            <v>3163B</v>
          </cell>
          <cell r="K5421" t="str">
            <v>STREAM</v>
          </cell>
          <cell r="L5421" t="str">
            <v>3F</v>
          </cell>
        </row>
        <row r="5422">
          <cell r="D5422" t="str">
            <v>3224A</v>
          </cell>
          <cell r="K5422" t="str">
            <v>STREAM</v>
          </cell>
          <cell r="L5422" t="str">
            <v>3F</v>
          </cell>
        </row>
        <row r="5423">
          <cell r="D5423" t="str">
            <v>3234</v>
          </cell>
          <cell r="K5423" t="str">
            <v>STREAM</v>
          </cell>
          <cell r="L5423" t="str">
            <v>1</v>
          </cell>
        </row>
        <row r="5424">
          <cell r="D5424" t="str">
            <v>2320</v>
          </cell>
          <cell r="K5424" t="str">
            <v>ESTUARY</v>
          </cell>
          <cell r="L5424" t="str">
            <v>2</v>
          </cell>
        </row>
        <row r="5425">
          <cell r="D5425" t="str">
            <v>2320C</v>
          </cell>
          <cell r="K5425" t="str">
            <v>ESTUARY</v>
          </cell>
          <cell r="L5425" t="str">
            <v>3M</v>
          </cell>
        </row>
        <row r="5426">
          <cell r="D5426" t="str">
            <v>2363A</v>
          </cell>
          <cell r="K5426" t="str">
            <v>ESTUARY</v>
          </cell>
          <cell r="L5426" t="str">
            <v>3M</v>
          </cell>
        </row>
        <row r="5427">
          <cell r="D5427" t="str">
            <v>2363B</v>
          </cell>
          <cell r="K5427" t="str">
            <v>ESTUARY</v>
          </cell>
          <cell r="L5427" t="str">
            <v>3M</v>
          </cell>
        </row>
        <row r="5428">
          <cell r="D5428" t="str">
            <v>2363C</v>
          </cell>
          <cell r="K5428" t="str">
            <v>ESTUARY</v>
          </cell>
          <cell r="L5428" t="str">
            <v>3M</v>
          </cell>
        </row>
        <row r="5429">
          <cell r="D5429" t="str">
            <v>2363D</v>
          </cell>
          <cell r="K5429" t="str">
            <v>ESTUARY</v>
          </cell>
          <cell r="L5429" t="str">
            <v>3M</v>
          </cell>
        </row>
        <row r="5430">
          <cell r="D5430" t="str">
            <v>2363EB</v>
          </cell>
          <cell r="K5430" t="str">
            <v>ESTUARY</v>
          </cell>
          <cell r="L5430" t="str">
            <v>2</v>
          </cell>
        </row>
        <row r="5431">
          <cell r="D5431" t="str">
            <v>2363EC</v>
          </cell>
          <cell r="K5431" t="str">
            <v>ESTUARY</v>
          </cell>
          <cell r="L5431" t="str">
            <v>3M</v>
          </cell>
        </row>
        <row r="5432">
          <cell r="D5432" t="str">
            <v>2363F</v>
          </cell>
          <cell r="K5432" t="str">
            <v>ESTUARY</v>
          </cell>
          <cell r="L5432" t="str">
            <v>2</v>
          </cell>
        </row>
        <row r="5433">
          <cell r="D5433" t="str">
            <v>2363G</v>
          </cell>
          <cell r="K5433" t="str">
            <v>ESTUARY</v>
          </cell>
          <cell r="L5433" t="str">
            <v>2</v>
          </cell>
        </row>
        <row r="5434">
          <cell r="D5434" t="str">
            <v>2363J</v>
          </cell>
          <cell r="K5434" t="str">
            <v>ESTUARY</v>
          </cell>
          <cell r="L5434" t="str">
            <v>3M</v>
          </cell>
        </row>
        <row r="5435">
          <cell r="D5435" t="str">
            <v>2502C</v>
          </cell>
          <cell r="K5435" t="str">
            <v>ESTUARY</v>
          </cell>
          <cell r="L5435" t="str">
            <v>2</v>
          </cell>
        </row>
        <row r="5436">
          <cell r="D5436" t="str">
            <v>2519</v>
          </cell>
          <cell r="K5436" t="str">
            <v>ESTUARY</v>
          </cell>
          <cell r="L5436" t="str">
            <v>3M</v>
          </cell>
        </row>
        <row r="5437">
          <cell r="D5437" t="str">
            <v>2529</v>
          </cell>
          <cell r="K5437" t="str">
            <v>ESTUARY</v>
          </cell>
          <cell r="L5437" t="str">
            <v>2</v>
          </cell>
        </row>
        <row r="5438">
          <cell r="D5438" t="str">
            <v>2924</v>
          </cell>
          <cell r="K5438" t="str">
            <v>ESTUARY</v>
          </cell>
          <cell r="L5438" t="str">
            <v>2</v>
          </cell>
        </row>
        <row r="5439">
          <cell r="D5439" t="str">
            <v>2924B1</v>
          </cell>
          <cell r="K5439" t="str">
            <v>ESTUARY</v>
          </cell>
          <cell r="L5439" t="str">
            <v>2</v>
          </cell>
        </row>
        <row r="5440">
          <cell r="D5440" t="str">
            <v>2924B2</v>
          </cell>
          <cell r="K5440" t="str">
            <v>ESTUARY</v>
          </cell>
          <cell r="L5440" t="str">
            <v>2</v>
          </cell>
        </row>
        <row r="5441">
          <cell r="D5441" t="str">
            <v>2963A1</v>
          </cell>
          <cell r="K5441" t="str">
            <v>ESTUARY</v>
          </cell>
          <cell r="L5441" t="str">
            <v>2</v>
          </cell>
        </row>
        <row r="5442">
          <cell r="D5442" t="str">
            <v>2963B1</v>
          </cell>
          <cell r="K5442" t="str">
            <v>ESTUARY</v>
          </cell>
          <cell r="L5442" t="str">
            <v>2</v>
          </cell>
        </row>
        <row r="5443">
          <cell r="D5443" t="str">
            <v>3057A</v>
          </cell>
          <cell r="K5443" t="str">
            <v>ESTUARY</v>
          </cell>
          <cell r="L5443" t="str">
            <v>2</v>
          </cell>
        </row>
        <row r="5444">
          <cell r="D5444" t="str">
            <v>3057B</v>
          </cell>
          <cell r="K5444" t="str">
            <v>ESTUARY</v>
          </cell>
          <cell r="L5444" t="str">
            <v>2</v>
          </cell>
        </row>
        <row r="5445">
          <cell r="D5445" t="str">
            <v>3057C</v>
          </cell>
          <cell r="K5445" t="str">
            <v>ESTUARY</v>
          </cell>
          <cell r="L5445" t="str">
            <v>3M</v>
          </cell>
        </row>
        <row r="5446">
          <cell r="D5446" t="str">
            <v>3226H1</v>
          </cell>
          <cell r="K5446" t="str">
            <v>ESTUARY</v>
          </cell>
          <cell r="L5446" t="str">
            <v>3M</v>
          </cell>
        </row>
        <row r="5447">
          <cell r="D5447" t="str">
            <v>5003B1</v>
          </cell>
          <cell r="K5447" t="str">
            <v>ESTUARY</v>
          </cell>
          <cell r="L5447" t="str">
            <v>2</v>
          </cell>
        </row>
        <row r="5448">
          <cell r="D5448" t="str">
            <v>5003C1</v>
          </cell>
          <cell r="K5448" t="str">
            <v>ESTUARY</v>
          </cell>
          <cell r="L5448" t="str">
            <v>2</v>
          </cell>
        </row>
        <row r="5449">
          <cell r="D5449" t="str">
            <v>5003D1</v>
          </cell>
          <cell r="K5449" t="str">
            <v>ESTUARY</v>
          </cell>
          <cell r="L5449" t="str">
            <v>2</v>
          </cell>
        </row>
        <row r="5450">
          <cell r="D5450" t="str">
            <v>8003</v>
          </cell>
          <cell r="K5450" t="str">
            <v>COASTAL</v>
          </cell>
          <cell r="L5450" t="str">
            <v>3M</v>
          </cell>
        </row>
        <row r="5451">
          <cell r="D5451" t="str">
            <v>8004</v>
          </cell>
          <cell r="K5451" t="str">
            <v>COASTAL</v>
          </cell>
          <cell r="L5451" t="str">
            <v>3M</v>
          </cell>
        </row>
        <row r="5452">
          <cell r="D5452" t="str">
            <v>8009</v>
          </cell>
          <cell r="K5452" t="str">
            <v>COASTAL</v>
          </cell>
          <cell r="L5452" t="str">
            <v>3M</v>
          </cell>
        </row>
        <row r="5453">
          <cell r="D5453" t="str">
            <v>8052</v>
          </cell>
          <cell r="K5453" t="str">
            <v>COASTAL</v>
          </cell>
          <cell r="L5453" t="str">
            <v>3M</v>
          </cell>
        </row>
        <row r="5454">
          <cell r="D5454" t="str">
            <v>8048</v>
          </cell>
          <cell r="K5454" t="str">
            <v>COASTAL</v>
          </cell>
          <cell r="L5454" t="str">
            <v>3M</v>
          </cell>
        </row>
        <row r="5455">
          <cell r="D5455" t="str">
            <v>3278O</v>
          </cell>
          <cell r="K5455" t="str">
            <v>ESTUARY</v>
          </cell>
          <cell r="L5455" t="str">
            <v>2</v>
          </cell>
        </row>
        <row r="5456">
          <cell r="D5456" t="str">
            <v>8061</v>
          </cell>
          <cell r="K5456" t="str">
            <v>COASTAL</v>
          </cell>
          <cell r="L5456" t="str">
            <v>3M</v>
          </cell>
        </row>
        <row r="5457">
          <cell r="D5457" t="str">
            <v>1450</v>
          </cell>
          <cell r="K5457" t="str">
            <v>ESTUARY</v>
          </cell>
          <cell r="L5457" t="str">
            <v>3M</v>
          </cell>
        </row>
        <row r="5458">
          <cell r="D5458" t="str">
            <v>8045D</v>
          </cell>
          <cell r="K5458" t="str">
            <v>ESTUARY</v>
          </cell>
          <cell r="L5458" t="str">
            <v>3M</v>
          </cell>
        </row>
        <row r="5459">
          <cell r="D5459" t="str">
            <v>1968A</v>
          </cell>
          <cell r="K5459" t="str">
            <v>ESTUARY</v>
          </cell>
          <cell r="L5459" t="str">
            <v>2</v>
          </cell>
        </row>
        <row r="5460">
          <cell r="D5460" t="str">
            <v>8093</v>
          </cell>
          <cell r="K5460" t="str">
            <v>COASTAL</v>
          </cell>
          <cell r="L5460" t="str">
            <v>3M</v>
          </cell>
        </row>
        <row r="5461">
          <cell r="D5461" t="str">
            <v>2097K</v>
          </cell>
          <cell r="K5461" t="str">
            <v>STREAM</v>
          </cell>
          <cell r="L5461" t="str">
            <v>3F</v>
          </cell>
        </row>
        <row r="5462">
          <cell r="D5462" t="str">
            <v>2092C</v>
          </cell>
          <cell r="K5462" t="str">
            <v>ESTUARY</v>
          </cell>
          <cell r="L5462" t="str">
            <v>2</v>
          </cell>
        </row>
        <row r="5463">
          <cell r="D5463" t="str">
            <v>3258I</v>
          </cell>
          <cell r="K5463" t="str">
            <v>ESTUARY</v>
          </cell>
          <cell r="L5463" t="str">
            <v>3M</v>
          </cell>
        </row>
        <row r="5464">
          <cell r="D5464" t="str">
            <v>3259A</v>
          </cell>
          <cell r="K5464" t="str">
            <v>ESTUARY</v>
          </cell>
          <cell r="L5464" t="str">
            <v>2</v>
          </cell>
        </row>
        <row r="5465">
          <cell r="D5465" t="str">
            <v>8008</v>
          </cell>
          <cell r="K5465" t="str">
            <v>COASTAL</v>
          </cell>
          <cell r="L5465" t="str">
            <v>3M</v>
          </cell>
        </row>
        <row r="5466">
          <cell r="D5466" t="str">
            <v>2065E</v>
          </cell>
          <cell r="K5466" t="str">
            <v>ESTUARY</v>
          </cell>
          <cell r="L5466" t="str">
            <v>2</v>
          </cell>
        </row>
        <row r="5467">
          <cell r="D5467" t="str">
            <v>2092G</v>
          </cell>
          <cell r="K5467" t="str">
            <v>ESTUARY</v>
          </cell>
          <cell r="L5467" t="str">
            <v>2</v>
          </cell>
        </row>
        <row r="5468">
          <cell r="D5468" t="str">
            <v>3278Q1</v>
          </cell>
          <cell r="K5468" t="str">
            <v>ESTUARY</v>
          </cell>
          <cell r="L5468" t="str">
            <v>2</v>
          </cell>
        </row>
        <row r="5469">
          <cell r="D5469" t="str">
            <v>8055</v>
          </cell>
          <cell r="K5469" t="str">
            <v>COASTAL</v>
          </cell>
          <cell r="L5469" t="str">
            <v>3M</v>
          </cell>
        </row>
        <row r="5470">
          <cell r="D5470" t="str">
            <v>2065H1</v>
          </cell>
          <cell r="K5470" t="str">
            <v>ESTUARY</v>
          </cell>
          <cell r="L5470" t="str">
            <v>2</v>
          </cell>
        </row>
        <row r="5471">
          <cell r="D5471" t="str">
            <v>2097J</v>
          </cell>
          <cell r="K5471" t="str">
            <v>STREAM</v>
          </cell>
          <cell r="L5471" t="str">
            <v>3F</v>
          </cell>
        </row>
        <row r="5472">
          <cell r="D5472" t="str">
            <v>3226H4</v>
          </cell>
          <cell r="K5472" t="str">
            <v>ESTUARY</v>
          </cell>
          <cell r="L5472" t="str">
            <v>3M</v>
          </cell>
        </row>
        <row r="5473">
          <cell r="D5473" t="str">
            <v>2198B</v>
          </cell>
          <cell r="K5473" t="str">
            <v>ESTUARY</v>
          </cell>
          <cell r="L5473" t="str">
            <v>2</v>
          </cell>
        </row>
        <row r="5474">
          <cell r="D5474" t="str">
            <v>2213A</v>
          </cell>
          <cell r="K5474" t="str">
            <v>ESTUARY</v>
          </cell>
          <cell r="L5474" t="str">
            <v>3M</v>
          </cell>
        </row>
        <row r="5475">
          <cell r="D5475" t="str">
            <v>3190</v>
          </cell>
          <cell r="K5475" t="str">
            <v>ESTUARY</v>
          </cell>
          <cell r="L5475" t="str">
            <v>2</v>
          </cell>
        </row>
        <row r="5476">
          <cell r="D5476" t="str">
            <v>3226</v>
          </cell>
          <cell r="K5476" t="str">
            <v>ESTUARY</v>
          </cell>
          <cell r="L5476" t="str">
            <v>3M</v>
          </cell>
        </row>
        <row r="5477">
          <cell r="D5477" t="str">
            <v>3226B</v>
          </cell>
          <cell r="K5477" t="str">
            <v>ESTUARY</v>
          </cell>
          <cell r="L5477" t="str">
            <v>3M</v>
          </cell>
        </row>
        <row r="5478">
          <cell r="D5478" t="str">
            <v>3226W1</v>
          </cell>
          <cell r="K5478" t="str">
            <v>ESTUARY</v>
          </cell>
          <cell r="L5478" t="str">
            <v>3M</v>
          </cell>
        </row>
        <row r="5479">
          <cell r="D5479" t="str">
            <v>2327</v>
          </cell>
          <cell r="K5479" t="str">
            <v>STREAM</v>
          </cell>
          <cell r="L5479" t="str">
            <v>3F</v>
          </cell>
        </row>
        <row r="5480">
          <cell r="D5480" t="str">
            <v>2329</v>
          </cell>
          <cell r="K5480" t="str">
            <v>STREAM</v>
          </cell>
          <cell r="L5480" t="str">
            <v>3F</v>
          </cell>
        </row>
        <row r="5481">
          <cell r="D5481" t="str">
            <v>3481</v>
          </cell>
          <cell r="K5481" t="str">
            <v>STREAM</v>
          </cell>
          <cell r="L5481" t="str">
            <v>3F</v>
          </cell>
        </row>
        <row r="5482">
          <cell r="D5482" t="str">
            <v>2337</v>
          </cell>
          <cell r="K5482" t="str">
            <v>STREAM</v>
          </cell>
          <cell r="L5482" t="str">
            <v>3F</v>
          </cell>
        </row>
        <row r="5483">
          <cell r="D5483" t="str">
            <v>2338</v>
          </cell>
          <cell r="K5483" t="str">
            <v>STREAM</v>
          </cell>
          <cell r="L5483" t="str">
            <v>3F</v>
          </cell>
        </row>
        <row r="5484">
          <cell r="D5484" t="str">
            <v>647F</v>
          </cell>
          <cell r="K5484" t="str">
            <v>LAKE</v>
          </cell>
          <cell r="L5484" t="str">
            <v>3F</v>
          </cell>
        </row>
        <row r="5485">
          <cell r="D5485" t="str">
            <v>10AA</v>
          </cell>
          <cell r="K5485" t="str">
            <v>STREAM</v>
          </cell>
          <cell r="L5485" t="str">
            <v>3F</v>
          </cell>
        </row>
        <row r="5486">
          <cell r="D5486" t="str">
            <v>756C</v>
          </cell>
          <cell r="K5486" t="str">
            <v>LAKE</v>
          </cell>
          <cell r="L5486" t="str">
            <v>3F</v>
          </cell>
        </row>
        <row r="5487">
          <cell r="D5487" t="str">
            <v>93</v>
          </cell>
          <cell r="K5487" t="str">
            <v>STREAM</v>
          </cell>
          <cell r="L5487" t="str">
            <v>3F</v>
          </cell>
        </row>
        <row r="5488">
          <cell r="D5488" t="str">
            <v>83</v>
          </cell>
          <cell r="K5488" t="str">
            <v>STREAM</v>
          </cell>
          <cell r="L5488" t="str">
            <v>3F</v>
          </cell>
        </row>
        <row r="5489">
          <cell r="D5489" t="str">
            <v>96</v>
          </cell>
          <cell r="K5489" t="str">
            <v>STREAM</v>
          </cell>
          <cell r="L5489" t="str">
            <v>3F</v>
          </cell>
        </row>
        <row r="5490">
          <cell r="D5490" t="str">
            <v>98</v>
          </cell>
          <cell r="K5490" t="str">
            <v>STREAM</v>
          </cell>
          <cell r="L5490" t="str">
            <v>3F</v>
          </cell>
        </row>
        <row r="5491">
          <cell r="D5491" t="str">
            <v>99</v>
          </cell>
          <cell r="K5491" t="str">
            <v>STREAM</v>
          </cell>
          <cell r="L5491" t="str">
            <v>3F</v>
          </cell>
        </row>
        <row r="5492">
          <cell r="D5492" t="str">
            <v>102</v>
          </cell>
          <cell r="K5492" t="str">
            <v>STREAM</v>
          </cell>
          <cell r="L5492" t="str">
            <v>3F</v>
          </cell>
        </row>
        <row r="5493">
          <cell r="D5493" t="str">
            <v>104</v>
          </cell>
          <cell r="K5493" t="str">
            <v>STREAM</v>
          </cell>
          <cell r="L5493" t="str">
            <v>3F</v>
          </cell>
        </row>
        <row r="5494">
          <cell r="D5494" t="str">
            <v>105</v>
          </cell>
          <cell r="K5494" t="str">
            <v>STREAM</v>
          </cell>
          <cell r="L5494" t="str">
            <v>3F</v>
          </cell>
        </row>
        <row r="5495">
          <cell r="D5495" t="str">
            <v>166</v>
          </cell>
          <cell r="K5495" t="str">
            <v>STREAM</v>
          </cell>
          <cell r="L5495" t="str">
            <v>3F</v>
          </cell>
        </row>
        <row r="5496">
          <cell r="D5496" t="str">
            <v>145A</v>
          </cell>
          <cell r="K5496" t="str">
            <v>STREAM</v>
          </cell>
          <cell r="L5496" t="str">
            <v>3F</v>
          </cell>
        </row>
        <row r="5497">
          <cell r="D5497" t="str">
            <v>168</v>
          </cell>
          <cell r="K5497" t="str">
            <v>STREAM</v>
          </cell>
          <cell r="L5497" t="str">
            <v>3F</v>
          </cell>
        </row>
        <row r="5498">
          <cell r="D5498" t="str">
            <v>171</v>
          </cell>
          <cell r="K5498" t="str">
            <v>STREAM</v>
          </cell>
          <cell r="L5498" t="str">
            <v>3F</v>
          </cell>
        </row>
        <row r="5499">
          <cell r="D5499" t="str">
            <v>173</v>
          </cell>
          <cell r="K5499" t="str">
            <v>STREAM</v>
          </cell>
          <cell r="L5499" t="str">
            <v>3F</v>
          </cell>
        </row>
        <row r="5500">
          <cell r="D5500" t="str">
            <v>176</v>
          </cell>
          <cell r="K5500" t="str">
            <v>STREAM</v>
          </cell>
          <cell r="L5500" t="str">
            <v>3F</v>
          </cell>
        </row>
        <row r="5501">
          <cell r="D5501" t="str">
            <v>179</v>
          </cell>
          <cell r="K5501" t="str">
            <v>STREAM</v>
          </cell>
          <cell r="L5501" t="str">
            <v>3F</v>
          </cell>
        </row>
        <row r="5502">
          <cell r="D5502" t="str">
            <v>181</v>
          </cell>
          <cell r="K5502" t="str">
            <v>STREAM</v>
          </cell>
          <cell r="L5502" t="str">
            <v>3F</v>
          </cell>
        </row>
        <row r="5503">
          <cell r="D5503" t="str">
            <v>184</v>
          </cell>
          <cell r="K5503" t="str">
            <v>STREAM</v>
          </cell>
          <cell r="L5503" t="str">
            <v>3F</v>
          </cell>
        </row>
        <row r="5504">
          <cell r="D5504" t="str">
            <v>179A</v>
          </cell>
          <cell r="K5504" t="str">
            <v>LAKE</v>
          </cell>
          <cell r="L5504" t="str">
            <v>3F</v>
          </cell>
        </row>
        <row r="5505">
          <cell r="D5505" t="str">
            <v>186</v>
          </cell>
          <cell r="K5505" t="str">
            <v>STREAM</v>
          </cell>
          <cell r="L5505" t="str">
            <v>3F</v>
          </cell>
        </row>
        <row r="5506">
          <cell r="D5506" t="str">
            <v>187</v>
          </cell>
          <cell r="K5506" t="str">
            <v>STREAM</v>
          </cell>
          <cell r="L5506" t="str">
            <v>3F</v>
          </cell>
        </row>
        <row r="5507">
          <cell r="D5507" t="str">
            <v>188</v>
          </cell>
          <cell r="K5507" t="str">
            <v>STREAM</v>
          </cell>
          <cell r="L5507" t="str">
            <v>3F</v>
          </cell>
        </row>
        <row r="5508">
          <cell r="D5508" t="str">
            <v>193</v>
          </cell>
          <cell r="K5508" t="str">
            <v>STREAM</v>
          </cell>
          <cell r="L5508" t="str">
            <v>3F</v>
          </cell>
        </row>
        <row r="5509">
          <cell r="D5509" t="str">
            <v>194</v>
          </cell>
          <cell r="K5509" t="str">
            <v>STREAM</v>
          </cell>
          <cell r="L5509" t="str">
            <v>3F</v>
          </cell>
        </row>
        <row r="5510">
          <cell r="D5510" t="str">
            <v>198</v>
          </cell>
          <cell r="K5510" t="str">
            <v>STREAM</v>
          </cell>
          <cell r="L5510" t="str">
            <v>3F</v>
          </cell>
        </row>
        <row r="5511">
          <cell r="D5511" t="str">
            <v>200</v>
          </cell>
          <cell r="K5511" t="str">
            <v>STREAM</v>
          </cell>
          <cell r="L5511" t="str">
            <v>3F</v>
          </cell>
        </row>
        <row r="5512">
          <cell r="D5512" t="str">
            <v>203</v>
          </cell>
          <cell r="K5512" t="str">
            <v>STREAM</v>
          </cell>
          <cell r="L5512" t="str">
            <v>3F</v>
          </cell>
        </row>
        <row r="5513">
          <cell r="D5513" t="str">
            <v>870</v>
          </cell>
          <cell r="K5513" t="str">
            <v>STREAM</v>
          </cell>
          <cell r="L5513" t="str">
            <v>3F</v>
          </cell>
        </row>
        <row r="5514">
          <cell r="D5514" t="str">
            <v>871</v>
          </cell>
          <cell r="K5514" t="str">
            <v>STREAM</v>
          </cell>
          <cell r="L5514" t="str">
            <v>3F</v>
          </cell>
        </row>
        <row r="5515">
          <cell r="D5515" t="str">
            <v>945</v>
          </cell>
          <cell r="K5515" t="str">
            <v>ESTUARY</v>
          </cell>
          <cell r="L5515" t="str">
            <v>3M</v>
          </cell>
        </row>
        <row r="5516">
          <cell r="D5516" t="str">
            <v>829</v>
          </cell>
          <cell r="K5516" t="str">
            <v>ESTUARY</v>
          </cell>
          <cell r="L5516" t="str">
            <v>2</v>
          </cell>
        </row>
        <row r="5517">
          <cell r="D5517" t="str">
            <v>843</v>
          </cell>
          <cell r="K5517" t="str">
            <v>ESTUARY</v>
          </cell>
          <cell r="L5517" t="str">
            <v>3M</v>
          </cell>
        </row>
        <row r="5518">
          <cell r="D5518" t="str">
            <v>789</v>
          </cell>
          <cell r="K5518" t="str">
            <v>ESTUARY</v>
          </cell>
          <cell r="L5518" t="str">
            <v>3M</v>
          </cell>
        </row>
        <row r="5519">
          <cell r="D5519" t="str">
            <v>8094F</v>
          </cell>
          <cell r="K5519" t="str">
            <v>BEACH</v>
          </cell>
          <cell r="L5519" t="str">
            <v>3M</v>
          </cell>
        </row>
        <row r="5520">
          <cell r="D5520" t="str">
            <v>8094G</v>
          </cell>
          <cell r="K5520" t="str">
            <v>BEACH</v>
          </cell>
          <cell r="L5520" t="str">
            <v>3M</v>
          </cell>
        </row>
        <row r="5521">
          <cell r="D5521" t="str">
            <v>8094H</v>
          </cell>
          <cell r="K5521" t="str">
            <v>BEACH</v>
          </cell>
          <cell r="L5521" t="str">
            <v>3M</v>
          </cell>
        </row>
        <row r="5522">
          <cell r="D5522" t="str">
            <v>8094I</v>
          </cell>
          <cell r="K5522" t="str">
            <v>BEACH</v>
          </cell>
          <cell r="L5522" t="str">
            <v>3M</v>
          </cell>
        </row>
        <row r="5523">
          <cell r="D5523" t="str">
            <v>8095A</v>
          </cell>
          <cell r="K5523" t="str">
            <v>BEACH</v>
          </cell>
          <cell r="L5523" t="str">
            <v>3M</v>
          </cell>
        </row>
        <row r="5524">
          <cell r="D5524" t="str">
            <v>8095B</v>
          </cell>
          <cell r="K5524" t="str">
            <v>BEACH</v>
          </cell>
          <cell r="L5524" t="str">
            <v>3M</v>
          </cell>
        </row>
        <row r="5525">
          <cell r="D5525" t="str">
            <v>8095C</v>
          </cell>
          <cell r="K5525" t="str">
            <v>BEACH</v>
          </cell>
          <cell r="L5525" t="str">
            <v>3M</v>
          </cell>
        </row>
        <row r="5526">
          <cell r="D5526" t="str">
            <v>2092F1</v>
          </cell>
          <cell r="K5526" t="str">
            <v>ESTUARY</v>
          </cell>
          <cell r="L5526" t="str">
            <v>3M</v>
          </cell>
        </row>
        <row r="5527">
          <cell r="D5527" t="str">
            <v>1797A</v>
          </cell>
          <cell r="K5527" t="str">
            <v>ESTUARY</v>
          </cell>
          <cell r="L5527" t="str">
            <v>2</v>
          </cell>
        </row>
        <row r="5528">
          <cell r="D5528" t="str">
            <v>8056</v>
          </cell>
          <cell r="K5528" t="str">
            <v>COASTAL</v>
          </cell>
          <cell r="L5528" t="str">
            <v>3M</v>
          </cell>
        </row>
        <row r="5529">
          <cell r="D5529" t="str">
            <v>8057</v>
          </cell>
          <cell r="K5529" t="str">
            <v>COASTAL</v>
          </cell>
          <cell r="L5529" t="str">
            <v>3M</v>
          </cell>
        </row>
        <row r="5530">
          <cell r="D5530" t="str">
            <v>8058</v>
          </cell>
          <cell r="K5530" t="str">
            <v>COASTAL</v>
          </cell>
          <cell r="L5530" t="str">
            <v>3M</v>
          </cell>
        </row>
        <row r="5531">
          <cell r="D5531" t="str">
            <v>8059</v>
          </cell>
          <cell r="K5531" t="str">
            <v>COASTAL</v>
          </cell>
          <cell r="L5531" t="str">
            <v>3M</v>
          </cell>
        </row>
        <row r="5532">
          <cell r="D5532" t="str">
            <v>8060</v>
          </cell>
          <cell r="K5532" t="str">
            <v>COASTAL</v>
          </cell>
          <cell r="L5532" t="str">
            <v>3M</v>
          </cell>
        </row>
        <row r="5533">
          <cell r="D5533" t="str">
            <v>3258A1</v>
          </cell>
          <cell r="K5533" t="str">
            <v>ESTUARY</v>
          </cell>
          <cell r="L5533" t="str">
            <v>2</v>
          </cell>
        </row>
        <row r="5534">
          <cell r="D5534" t="str">
            <v>959F</v>
          </cell>
          <cell r="K5534" t="str">
            <v>STREAM</v>
          </cell>
          <cell r="L5534" t="str">
            <v>3F</v>
          </cell>
        </row>
        <row r="5535">
          <cell r="D5535" t="str">
            <v>1420</v>
          </cell>
          <cell r="K5535" t="str">
            <v>STREAM</v>
          </cell>
          <cell r="L5535" t="str">
            <v>3F</v>
          </cell>
        </row>
        <row r="5536">
          <cell r="D5536" t="str">
            <v>8005</v>
          </cell>
          <cell r="K5536" t="str">
            <v>COASTAL</v>
          </cell>
          <cell r="L5536" t="str">
            <v>3M</v>
          </cell>
        </row>
        <row r="5537">
          <cell r="D5537" t="str">
            <v>8006</v>
          </cell>
          <cell r="K5537" t="str">
            <v>COASTAL</v>
          </cell>
          <cell r="L5537" t="str">
            <v>3M</v>
          </cell>
        </row>
        <row r="5538">
          <cell r="D5538" t="str">
            <v>8007</v>
          </cell>
          <cell r="K5538" t="str">
            <v>COASTAL</v>
          </cell>
          <cell r="L5538" t="str">
            <v>3M</v>
          </cell>
        </row>
        <row r="5539">
          <cell r="D5539" t="str">
            <v>8012</v>
          </cell>
          <cell r="K5539" t="str">
            <v>COASTAL</v>
          </cell>
          <cell r="L5539" t="str">
            <v>3M</v>
          </cell>
        </row>
        <row r="5540">
          <cell r="D5540" t="str">
            <v>8013</v>
          </cell>
          <cell r="K5540" t="str">
            <v>COASTAL</v>
          </cell>
          <cell r="L5540" t="str">
            <v>3M</v>
          </cell>
        </row>
        <row r="5541">
          <cell r="D5541" t="str">
            <v>959</v>
          </cell>
          <cell r="K5541" t="str">
            <v>ESTUARY</v>
          </cell>
          <cell r="L5541" t="str">
            <v>3M</v>
          </cell>
        </row>
        <row r="5542">
          <cell r="D5542" t="str">
            <v>959B</v>
          </cell>
          <cell r="K5542" t="str">
            <v>ESTUARY</v>
          </cell>
          <cell r="L5542" t="str">
            <v>3M</v>
          </cell>
        </row>
        <row r="5543">
          <cell r="D5543" t="str">
            <v>959C</v>
          </cell>
          <cell r="K5543" t="str">
            <v>ESTUARY</v>
          </cell>
          <cell r="L5543" t="str">
            <v>3M</v>
          </cell>
        </row>
        <row r="5544">
          <cell r="D5544" t="str">
            <v>959D</v>
          </cell>
          <cell r="K5544" t="str">
            <v>ESTUARY</v>
          </cell>
          <cell r="L5544" t="str">
            <v>3M</v>
          </cell>
        </row>
        <row r="5545">
          <cell r="D5545" t="str">
            <v>959E</v>
          </cell>
          <cell r="K5545" t="str">
            <v>ESTUARY</v>
          </cell>
          <cell r="L5545" t="str">
            <v>3M</v>
          </cell>
        </row>
        <row r="5546">
          <cell r="D5546" t="str">
            <v>959I</v>
          </cell>
          <cell r="K5546" t="str">
            <v>ESTUARY</v>
          </cell>
          <cell r="L5546" t="str">
            <v>3M</v>
          </cell>
        </row>
        <row r="5547">
          <cell r="D5547" t="str">
            <v>959J</v>
          </cell>
          <cell r="K5547" t="str">
            <v>ESTUARY</v>
          </cell>
          <cell r="L5547" t="str">
            <v>3M</v>
          </cell>
        </row>
        <row r="5548">
          <cell r="D5548" t="str">
            <v>3226E1</v>
          </cell>
          <cell r="K5548" t="str">
            <v>ESTUARY</v>
          </cell>
          <cell r="L5548" t="str">
            <v>3M</v>
          </cell>
        </row>
        <row r="5549">
          <cell r="D5549" t="str">
            <v>3226F1</v>
          </cell>
          <cell r="K5549" t="str">
            <v>ESTUARY</v>
          </cell>
          <cell r="L5549" t="str">
            <v>3M</v>
          </cell>
        </row>
        <row r="5550">
          <cell r="D5550" t="str">
            <v>3226G1</v>
          </cell>
          <cell r="K5550" t="str">
            <v>ESTUARY</v>
          </cell>
          <cell r="L5550" t="str">
            <v>3M</v>
          </cell>
        </row>
        <row r="5551">
          <cell r="D5551" t="str">
            <v>3226G2</v>
          </cell>
          <cell r="K5551" t="str">
            <v>ESTUARY</v>
          </cell>
          <cell r="L5551" t="str">
            <v>3M</v>
          </cell>
        </row>
        <row r="5552">
          <cell r="D5552" t="str">
            <v>3226G3</v>
          </cell>
          <cell r="K5552" t="str">
            <v>ESTUARY</v>
          </cell>
          <cell r="L5552" t="str">
            <v>3M</v>
          </cell>
        </row>
        <row r="5553">
          <cell r="D5553" t="str">
            <v>3226H</v>
          </cell>
          <cell r="K5553" t="str">
            <v>ESTUARY</v>
          </cell>
          <cell r="L5553" t="str">
            <v>3M</v>
          </cell>
        </row>
        <row r="5554">
          <cell r="D5554" t="str">
            <v>3226H2</v>
          </cell>
          <cell r="K5554" t="str">
            <v>ESTUARY</v>
          </cell>
          <cell r="L5554" t="str">
            <v>3M</v>
          </cell>
        </row>
        <row r="5555">
          <cell r="D5555" t="str">
            <v>3226H3</v>
          </cell>
          <cell r="K5555" t="str">
            <v>ESTUARY</v>
          </cell>
          <cell r="L5555" t="str">
            <v>3M</v>
          </cell>
        </row>
        <row r="5556">
          <cell r="D5556" t="str">
            <v>8091</v>
          </cell>
          <cell r="K5556" t="str">
            <v>COASTAL</v>
          </cell>
          <cell r="L5556" t="str">
            <v>3M</v>
          </cell>
        </row>
        <row r="5557">
          <cell r="D5557" t="str">
            <v>8092</v>
          </cell>
          <cell r="K5557" t="str">
            <v>COASTAL</v>
          </cell>
          <cell r="L5557" t="str">
            <v>3M</v>
          </cell>
        </row>
        <row r="5558">
          <cell r="D5558" t="str">
            <v>8094</v>
          </cell>
          <cell r="K5558" t="str">
            <v>COASTAL</v>
          </cell>
          <cell r="L5558" t="str">
            <v>3M</v>
          </cell>
        </row>
        <row r="5559">
          <cell r="D5559" t="str">
            <v>8095</v>
          </cell>
          <cell r="K5559" t="str">
            <v>COASTAL</v>
          </cell>
          <cell r="L5559" t="str">
            <v>3M</v>
          </cell>
        </row>
        <row r="5560">
          <cell r="D5560" t="str">
            <v>8096</v>
          </cell>
          <cell r="K5560" t="str">
            <v>COASTAL</v>
          </cell>
          <cell r="L5560" t="str">
            <v>3M</v>
          </cell>
        </row>
        <row r="5561">
          <cell r="D5561" t="str">
            <v>8097</v>
          </cell>
          <cell r="K5561" t="str">
            <v>COASTAL</v>
          </cell>
          <cell r="L5561" t="str">
            <v>3M</v>
          </cell>
        </row>
        <row r="5562">
          <cell r="D5562" t="str">
            <v>8099</v>
          </cell>
          <cell r="K5562" t="str">
            <v>COASTAL</v>
          </cell>
          <cell r="L5562" t="str">
            <v>3M</v>
          </cell>
        </row>
        <row r="5563">
          <cell r="D5563" t="str">
            <v>8101</v>
          </cell>
          <cell r="K5563" t="str">
            <v>COASTAL</v>
          </cell>
          <cell r="L5563" t="str">
            <v>3M</v>
          </cell>
        </row>
        <row r="5564">
          <cell r="D5564" t="str">
            <v>8107</v>
          </cell>
          <cell r="K5564" t="str">
            <v>COASTAL</v>
          </cell>
          <cell r="L5564" t="str">
            <v>3M</v>
          </cell>
        </row>
        <row r="5565">
          <cell r="D5565" t="str">
            <v>8108</v>
          </cell>
          <cell r="K5565" t="str">
            <v>COASTAL</v>
          </cell>
          <cell r="L5565" t="str">
            <v>3M</v>
          </cell>
        </row>
        <row r="5566">
          <cell r="D5566" t="str">
            <v>8109</v>
          </cell>
          <cell r="K5566" t="str">
            <v>COASTAL</v>
          </cell>
          <cell r="L5566" t="str">
            <v>3M</v>
          </cell>
        </row>
        <row r="5567">
          <cell r="D5567" t="str">
            <v>8110</v>
          </cell>
          <cell r="K5567" t="str">
            <v>COASTAL</v>
          </cell>
          <cell r="L5567" t="str">
            <v>3M</v>
          </cell>
        </row>
        <row r="5568">
          <cell r="D5568" t="str">
            <v>8111</v>
          </cell>
          <cell r="K5568" t="str">
            <v>COASTAL</v>
          </cell>
          <cell r="L5568" t="str">
            <v>3M</v>
          </cell>
        </row>
        <row r="5569">
          <cell r="D5569" t="str">
            <v>8112</v>
          </cell>
          <cell r="K5569" t="str">
            <v>COASTAL</v>
          </cell>
          <cell r="L5569" t="str">
            <v>3M</v>
          </cell>
        </row>
        <row r="5570">
          <cell r="D5570" t="str">
            <v>8113</v>
          </cell>
          <cell r="K5570" t="str">
            <v>COASTAL</v>
          </cell>
          <cell r="L5570" t="str">
            <v>3M</v>
          </cell>
        </row>
        <row r="5571">
          <cell r="D5571" t="str">
            <v>8115</v>
          </cell>
          <cell r="K5571" t="str">
            <v>COASTAL</v>
          </cell>
          <cell r="L5571" t="str">
            <v>3M</v>
          </cell>
        </row>
        <row r="5572">
          <cell r="D5572" t="str">
            <v>8116</v>
          </cell>
          <cell r="K5572" t="str">
            <v>COASTAL</v>
          </cell>
          <cell r="L5572" t="str">
            <v>3M</v>
          </cell>
        </row>
        <row r="5573">
          <cell r="D5573" t="str">
            <v>2097H</v>
          </cell>
          <cell r="K5573" t="str">
            <v>STREAM</v>
          </cell>
          <cell r="L5573" t="str">
            <v>3F</v>
          </cell>
        </row>
        <row r="5574">
          <cell r="D5574" t="str">
            <v>8117</v>
          </cell>
          <cell r="K5574" t="str">
            <v>COASTAL</v>
          </cell>
          <cell r="L5574" t="str">
            <v>3M</v>
          </cell>
        </row>
        <row r="5575">
          <cell r="D5575" t="str">
            <v>272</v>
          </cell>
          <cell r="K5575" t="str">
            <v>LAKE</v>
          </cell>
          <cell r="L5575" t="str">
            <v>3F</v>
          </cell>
        </row>
        <row r="5576">
          <cell r="D5576" t="str">
            <v>2129</v>
          </cell>
          <cell r="K5576" t="str">
            <v>ESTUARY</v>
          </cell>
          <cell r="L5576" t="str">
            <v>3M</v>
          </cell>
        </row>
        <row r="5577">
          <cell r="D5577" t="str">
            <v>2129A</v>
          </cell>
          <cell r="K5577" t="str">
            <v>STREAM</v>
          </cell>
          <cell r="L5577" t="str">
            <v>3F</v>
          </cell>
        </row>
        <row r="5578">
          <cell r="D5578" t="str">
            <v>647E</v>
          </cell>
          <cell r="K5578" t="str">
            <v>LAKE</v>
          </cell>
          <cell r="L5578" t="str">
            <v>3F</v>
          </cell>
        </row>
        <row r="5579">
          <cell r="D5579" t="str">
            <v>582C</v>
          </cell>
          <cell r="K5579" t="str">
            <v>LAKE</v>
          </cell>
          <cell r="L5579" t="str">
            <v>3F</v>
          </cell>
        </row>
        <row r="5580">
          <cell r="D5580" t="str">
            <v>546C</v>
          </cell>
          <cell r="K5580" t="str">
            <v>LAKE</v>
          </cell>
          <cell r="L5580" t="str">
            <v>3F</v>
          </cell>
        </row>
        <row r="5581">
          <cell r="D5581" t="str">
            <v>262A</v>
          </cell>
          <cell r="K5581" t="str">
            <v>STREAM</v>
          </cell>
          <cell r="L5581" t="str">
            <v>3F</v>
          </cell>
        </row>
        <row r="5582">
          <cell r="D5582" t="str">
            <v>417</v>
          </cell>
          <cell r="K5582" t="str">
            <v>STREAM</v>
          </cell>
          <cell r="L5582" t="str">
            <v>3F</v>
          </cell>
        </row>
        <row r="5583">
          <cell r="D5583" t="str">
            <v>251</v>
          </cell>
          <cell r="K5583" t="str">
            <v>STREAM</v>
          </cell>
          <cell r="L5583" t="str">
            <v>3F</v>
          </cell>
        </row>
        <row r="5584">
          <cell r="D5584" t="str">
            <v>267</v>
          </cell>
          <cell r="K5584" t="str">
            <v>STREAM</v>
          </cell>
          <cell r="L5584" t="str">
            <v>3F</v>
          </cell>
        </row>
        <row r="5585">
          <cell r="D5585" t="str">
            <v>3435</v>
          </cell>
          <cell r="K5585" t="str">
            <v>STREAM</v>
          </cell>
          <cell r="L5585" t="str">
            <v>3F</v>
          </cell>
        </row>
        <row r="5586">
          <cell r="D5586" t="str">
            <v>632</v>
          </cell>
          <cell r="K5586" t="str">
            <v>STREAM</v>
          </cell>
          <cell r="L5586" t="str">
            <v>3F</v>
          </cell>
        </row>
        <row r="5587">
          <cell r="D5587" t="str">
            <v>633</v>
          </cell>
          <cell r="K5587" t="str">
            <v>STREAM</v>
          </cell>
          <cell r="L5587" t="str">
            <v>3F</v>
          </cell>
        </row>
        <row r="5588">
          <cell r="D5588" t="str">
            <v>3350</v>
          </cell>
          <cell r="K5588" t="str">
            <v>STREAM</v>
          </cell>
          <cell r="L5588" t="str">
            <v>3F</v>
          </cell>
        </row>
        <row r="5589">
          <cell r="D5589" t="str">
            <v>636</v>
          </cell>
          <cell r="K5589" t="str">
            <v>STREAM</v>
          </cell>
          <cell r="L5589" t="str">
            <v>3F</v>
          </cell>
        </row>
        <row r="5590">
          <cell r="D5590" t="str">
            <v>3351</v>
          </cell>
          <cell r="K5590" t="str">
            <v>STREAM</v>
          </cell>
          <cell r="L5590" t="str">
            <v>3F</v>
          </cell>
        </row>
        <row r="5591">
          <cell r="D5591" t="str">
            <v>3352</v>
          </cell>
          <cell r="K5591" t="str">
            <v>STREAM</v>
          </cell>
          <cell r="L5591" t="str">
            <v>3F</v>
          </cell>
        </row>
        <row r="5592">
          <cell r="D5592" t="str">
            <v>3353</v>
          </cell>
          <cell r="K5592" t="str">
            <v>STREAM</v>
          </cell>
          <cell r="L5592" t="str">
            <v>3F</v>
          </cell>
        </row>
        <row r="5593">
          <cell r="D5593" t="str">
            <v>344</v>
          </cell>
          <cell r="K5593" t="str">
            <v>LAKE</v>
          </cell>
          <cell r="L5593" t="str">
            <v>3F</v>
          </cell>
        </row>
        <row r="5594">
          <cell r="D5594" t="str">
            <v>3341X</v>
          </cell>
          <cell r="K5594" t="str">
            <v>SPRING</v>
          </cell>
          <cell r="L5594" t="str">
            <v>3F</v>
          </cell>
        </row>
        <row r="5595">
          <cell r="D5595" t="str">
            <v>47</v>
          </cell>
          <cell r="K5595" t="str">
            <v>STREAM</v>
          </cell>
          <cell r="L5595" t="str">
            <v>3F</v>
          </cell>
        </row>
        <row r="5596">
          <cell r="D5596" t="str">
            <v>48</v>
          </cell>
          <cell r="K5596" t="str">
            <v>STREAM</v>
          </cell>
          <cell r="L5596" t="str">
            <v>3F</v>
          </cell>
        </row>
        <row r="5597">
          <cell r="D5597" t="str">
            <v>52</v>
          </cell>
          <cell r="K5597" t="str">
            <v>STREAM</v>
          </cell>
          <cell r="L5597" t="str">
            <v>3F</v>
          </cell>
        </row>
        <row r="5598">
          <cell r="D5598" t="str">
            <v>53</v>
          </cell>
          <cell r="K5598" t="str">
            <v>STREAM</v>
          </cell>
          <cell r="L5598" t="str">
            <v>3F</v>
          </cell>
        </row>
        <row r="5599">
          <cell r="D5599" t="str">
            <v>54</v>
          </cell>
          <cell r="K5599" t="str">
            <v>STREAM</v>
          </cell>
          <cell r="L5599" t="str">
            <v>3F</v>
          </cell>
        </row>
        <row r="5600">
          <cell r="D5600" t="str">
            <v>55</v>
          </cell>
          <cell r="K5600" t="str">
            <v>STREAM</v>
          </cell>
          <cell r="L5600" t="str">
            <v>3F</v>
          </cell>
        </row>
        <row r="5601">
          <cell r="D5601" t="str">
            <v>56</v>
          </cell>
          <cell r="K5601" t="str">
            <v>STREAM</v>
          </cell>
          <cell r="L5601" t="str">
            <v>3F</v>
          </cell>
        </row>
        <row r="5602">
          <cell r="D5602" t="str">
            <v>57</v>
          </cell>
          <cell r="K5602" t="str">
            <v>STREAM</v>
          </cell>
          <cell r="L5602" t="str">
            <v>3F</v>
          </cell>
        </row>
        <row r="5603">
          <cell r="D5603" t="str">
            <v>58</v>
          </cell>
          <cell r="K5603" t="str">
            <v>STREAM</v>
          </cell>
          <cell r="L5603" t="str">
            <v>3F</v>
          </cell>
        </row>
        <row r="5604">
          <cell r="D5604" t="str">
            <v>61</v>
          </cell>
          <cell r="K5604" t="str">
            <v>STREAM</v>
          </cell>
          <cell r="L5604" t="str">
            <v>3F</v>
          </cell>
        </row>
        <row r="5605">
          <cell r="D5605" t="str">
            <v>85A</v>
          </cell>
          <cell r="K5605" t="str">
            <v>STREAM</v>
          </cell>
          <cell r="L5605" t="str">
            <v>3F</v>
          </cell>
        </row>
        <row r="5606">
          <cell r="D5606" t="str">
            <v>67</v>
          </cell>
          <cell r="K5606" t="str">
            <v>STREAM</v>
          </cell>
          <cell r="L5606" t="str">
            <v>3F</v>
          </cell>
        </row>
        <row r="5607">
          <cell r="D5607" t="str">
            <v>69</v>
          </cell>
          <cell r="K5607" t="str">
            <v>STREAM</v>
          </cell>
          <cell r="L5607" t="str">
            <v>3F</v>
          </cell>
        </row>
        <row r="5608">
          <cell r="D5608" t="str">
            <v>85</v>
          </cell>
          <cell r="K5608" t="str">
            <v>STREAM</v>
          </cell>
          <cell r="L5608" t="str">
            <v>3F</v>
          </cell>
        </row>
        <row r="5609">
          <cell r="D5609" t="str">
            <v>86</v>
          </cell>
          <cell r="K5609" t="str">
            <v>STREAM</v>
          </cell>
          <cell r="L5609" t="str">
            <v>3F</v>
          </cell>
        </row>
        <row r="5610">
          <cell r="D5610" t="str">
            <v>61A</v>
          </cell>
          <cell r="K5610" t="str">
            <v>LAKE</v>
          </cell>
          <cell r="L5610" t="str">
            <v>3F</v>
          </cell>
        </row>
        <row r="5611">
          <cell r="D5611" t="str">
            <v>3403</v>
          </cell>
          <cell r="K5611" t="str">
            <v>STREAM</v>
          </cell>
          <cell r="L5611" t="str">
            <v>3F</v>
          </cell>
        </row>
        <row r="5612">
          <cell r="D5612" t="str">
            <v>2171</v>
          </cell>
          <cell r="K5612" t="str">
            <v>STREAM</v>
          </cell>
          <cell r="L5612" t="str">
            <v>3F</v>
          </cell>
        </row>
        <row r="5613">
          <cell r="D5613" t="str">
            <v>2172</v>
          </cell>
          <cell r="K5613" t="str">
            <v>STREAM</v>
          </cell>
          <cell r="L5613" t="str">
            <v>3F</v>
          </cell>
        </row>
        <row r="5614">
          <cell r="D5614" t="str">
            <v>3357</v>
          </cell>
          <cell r="K5614" t="str">
            <v>STREAM</v>
          </cell>
          <cell r="L5614" t="str">
            <v>3F</v>
          </cell>
        </row>
        <row r="5615">
          <cell r="D5615" t="str">
            <v>2173</v>
          </cell>
          <cell r="K5615" t="str">
            <v>ESTUARY</v>
          </cell>
          <cell r="L5615" t="str">
            <v>3M</v>
          </cell>
        </row>
        <row r="5616">
          <cell r="D5616" t="str">
            <v>672</v>
          </cell>
          <cell r="K5616" t="str">
            <v>STREAM</v>
          </cell>
          <cell r="L5616" t="str">
            <v>3F</v>
          </cell>
        </row>
        <row r="5617">
          <cell r="D5617" t="str">
            <v>3355A</v>
          </cell>
          <cell r="K5617" t="str">
            <v>LAKE</v>
          </cell>
          <cell r="L5617" t="str">
            <v>3F</v>
          </cell>
        </row>
        <row r="5618">
          <cell r="D5618" t="str">
            <v>3358</v>
          </cell>
          <cell r="K5618" t="str">
            <v>STREAM</v>
          </cell>
          <cell r="L5618" t="str">
            <v>3F</v>
          </cell>
        </row>
        <row r="5619">
          <cell r="D5619" t="str">
            <v>3433</v>
          </cell>
          <cell r="K5619" t="str">
            <v>STREAM</v>
          </cell>
          <cell r="L5619" t="str">
            <v>3F</v>
          </cell>
        </row>
        <row r="5620">
          <cell r="D5620" t="str">
            <v>2251</v>
          </cell>
          <cell r="K5620" t="str">
            <v>STREAM</v>
          </cell>
          <cell r="L5620" t="str">
            <v>3F</v>
          </cell>
        </row>
        <row r="5621">
          <cell r="D5621" t="str">
            <v>2230</v>
          </cell>
          <cell r="K5621" t="str">
            <v>STREAM</v>
          </cell>
          <cell r="L5621" t="str">
            <v>3F</v>
          </cell>
        </row>
        <row r="5622">
          <cell r="D5622" t="str">
            <v>3431</v>
          </cell>
          <cell r="K5622" t="str">
            <v>STREAM</v>
          </cell>
          <cell r="L5622" t="str">
            <v>3F</v>
          </cell>
        </row>
        <row r="5623">
          <cell r="D5623" t="str">
            <v>3432</v>
          </cell>
          <cell r="K5623" t="str">
            <v>STREAM</v>
          </cell>
          <cell r="L5623" t="str">
            <v>3F</v>
          </cell>
        </row>
        <row r="5624">
          <cell r="D5624" t="str">
            <v>419</v>
          </cell>
          <cell r="K5624" t="str">
            <v>STREAM</v>
          </cell>
          <cell r="L5624" t="str">
            <v>3F</v>
          </cell>
        </row>
        <row r="5625">
          <cell r="D5625" t="str">
            <v>375G</v>
          </cell>
          <cell r="K5625" t="str">
            <v>STREAM</v>
          </cell>
          <cell r="L5625" t="str">
            <v>3F</v>
          </cell>
        </row>
        <row r="5626">
          <cell r="D5626" t="str">
            <v>421</v>
          </cell>
          <cell r="K5626" t="str">
            <v>STREAM</v>
          </cell>
          <cell r="L5626" t="str">
            <v>3F</v>
          </cell>
        </row>
        <row r="5627">
          <cell r="D5627" t="str">
            <v>2139</v>
          </cell>
          <cell r="K5627" t="str">
            <v>STREAM</v>
          </cell>
          <cell r="L5627" t="str">
            <v>3F</v>
          </cell>
        </row>
        <row r="5628">
          <cell r="D5628" t="str">
            <v>424</v>
          </cell>
          <cell r="K5628" t="str">
            <v>STREAM</v>
          </cell>
          <cell r="L5628" t="str">
            <v>3F</v>
          </cell>
        </row>
        <row r="5629">
          <cell r="D5629" t="str">
            <v>2168</v>
          </cell>
          <cell r="K5629" t="str">
            <v>STREAM</v>
          </cell>
          <cell r="L5629" t="str">
            <v>3F</v>
          </cell>
        </row>
        <row r="5630">
          <cell r="D5630" t="str">
            <v>2169</v>
          </cell>
          <cell r="K5630" t="str">
            <v>STREAM</v>
          </cell>
          <cell r="L5630" t="str">
            <v>3F</v>
          </cell>
        </row>
        <row r="5631">
          <cell r="D5631" t="str">
            <v>2263</v>
          </cell>
          <cell r="K5631" t="str">
            <v>STREAM</v>
          </cell>
          <cell r="L5631" t="str">
            <v>3F</v>
          </cell>
        </row>
        <row r="5632">
          <cell r="D5632" t="str">
            <v>2300</v>
          </cell>
          <cell r="K5632" t="str">
            <v>STREAM</v>
          </cell>
          <cell r="L5632" t="str">
            <v>3F</v>
          </cell>
        </row>
        <row r="5633">
          <cell r="D5633" t="str">
            <v>2301</v>
          </cell>
          <cell r="K5633" t="str">
            <v>STREAM</v>
          </cell>
          <cell r="L5633" t="str">
            <v>3F</v>
          </cell>
        </row>
        <row r="5634">
          <cell r="D5634" t="str">
            <v>3468</v>
          </cell>
          <cell r="K5634" t="str">
            <v>STREAM</v>
          </cell>
          <cell r="L5634" t="str">
            <v>3F</v>
          </cell>
        </row>
        <row r="5635">
          <cell r="D5635" t="str">
            <v>2303</v>
          </cell>
          <cell r="K5635" t="str">
            <v>STREAM</v>
          </cell>
          <cell r="L5635" t="str">
            <v>3F</v>
          </cell>
        </row>
        <row r="5636">
          <cell r="D5636" t="str">
            <v>3355</v>
          </cell>
          <cell r="K5636" t="str">
            <v>STREAM</v>
          </cell>
          <cell r="L5636" t="str">
            <v>3F</v>
          </cell>
        </row>
        <row r="5637">
          <cell r="D5637" t="str">
            <v>657</v>
          </cell>
          <cell r="K5637" t="str">
            <v>STREAM</v>
          </cell>
          <cell r="L5637" t="str">
            <v>3F</v>
          </cell>
        </row>
        <row r="5638">
          <cell r="D5638" t="str">
            <v>809A</v>
          </cell>
          <cell r="K5638" t="str">
            <v>STREAM</v>
          </cell>
          <cell r="L5638" t="str">
            <v>3F</v>
          </cell>
        </row>
        <row r="5639">
          <cell r="D5639" t="str">
            <v>2201</v>
          </cell>
          <cell r="K5639" t="str">
            <v>STREAM</v>
          </cell>
          <cell r="L5639" t="str">
            <v>3F</v>
          </cell>
        </row>
        <row r="5640">
          <cell r="D5640" t="str">
            <v>2304</v>
          </cell>
          <cell r="K5640" t="str">
            <v>STREAM</v>
          </cell>
          <cell r="L5640" t="str">
            <v>3F</v>
          </cell>
        </row>
        <row r="5641">
          <cell r="D5641" t="str">
            <v>3474</v>
          </cell>
          <cell r="K5641" t="str">
            <v>STREAM</v>
          </cell>
          <cell r="L5641" t="str">
            <v>3F</v>
          </cell>
        </row>
        <row r="5642">
          <cell r="D5642" t="str">
            <v>130</v>
          </cell>
          <cell r="K5642" t="str">
            <v>STREAM</v>
          </cell>
          <cell r="L5642" t="str">
            <v>3F</v>
          </cell>
        </row>
        <row r="5643">
          <cell r="D5643" t="str">
            <v>133</v>
          </cell>
          <cell r="K5643" t="str">
            <v>STREAM</v>
          </cell>
          <cell r="L5643" t="str">
            <v>3F</v>
          </cell>
        </row>
        <row r="5644">
          <cell r="D5644" t="str">
            <v>147</v>
          </cell>
          <cell r="K5644" t="str">
            <v>STREAM</v>
          </cell>
          <cell r="L5644" t="str">
            <v>3F</v>
          </cell>
        </row>
        <row r="5645">
          <cell r="D5645" t="str">
            <v>232</v>
          </cell>
          <cell r="K5645" t="str">
            <v>STREAM</v>
          </cell>
          <cell r="L5645" t="str">
            <v>3F</v>
          </cell>
        </row>
        <row r="5646">
          <cell r="D5646" t="str">
            <v>400</v>
          </cell>
          <cell r="K5646" t="str">
            <v>STREAM</v>
          </cell>
          <cell r="L5646" t="str">
            <v>3F</v>
          </cell>
        </row>
        <row r="5647">
          <cell r="D5647" t="str">
            <v>406</v>
          </cell>
          <cell r="K5647" t="str">
            <v>STREAM</v>
          </cell>
          <cell r="L5647" t="str">
            <v>3F</v>
          </cell>
        </row>
        <row r="5648">
          <cell r="D5648" t="str">
            <v>410</v>
          </cell>
          <cell r="K5648" t="str">
            <v>STREAM</v>
          </cell>
          <cell r="L5648" t="str">
            <v>3F</v>
          </cell>
        </row>
        <row r="5649">
          <cell r="D5649" t="str">
            <v>411</v>
          </cell>
          <cell r="K5649" t="str">
            <v>STREAM</v>
          </cell>
          <cell r="L5649" t="str">
            <v>3F</v>
          </cell>
        </row>
        <row r="5650">
          <cell r="D5650" t="str">
            <v>412</v>
          </cell>
          <cell r="K5650" t="str">
            <v>STREAM</v>
          </cell>
          <cell r="L5650" t="str">
            <v>3F</v>
          </cell>
        </row>
        <row r="5651">
          <cell r="D5651" t="str">
            <v>459</v>
          </cell>
          <cell r="K5651" t="str">
            <v>STREAM</v>
          </cell>
          <cell r="L5651" t="str">
            <v>3F</v>
          </cell>
        </row>
        <row r="5652">
          <cell r="D5652" t="str">
            <v>458Z</v>
          </cell>
          <cell r="K5652" t="str">
            <v>SPRING</v>
          </cell>
          <cell r="L5652" t="str">
            <v>3F</v>
          </cell>
        </row>
        <row r="5653">
          <cell r="D5653" t="str">
            <v>460</v>
          </cell>
          <cell r="K5653" t="str">
            <v>STREAM</v>
          </cell>
          <cell r="L5653" t="str">
            <v>3F</v>
          </cell>
        </row>
        <row r="5654">
          <cell r="D5654" t="str">
            <v>463</v>
          </cell>
          <cell r="K5654" t="str">
            <v>STREAM</v>
          </cell>
          <cell r="L5654" t="str">
            <v>3F</v>
          </cell>
        </row>
        <row r="5655">
          <cell r="D5655" t="str">
            <v>473</v>
          </cell>
          <cell r="K5655" t="str">
            <v>STREAM</v>
          </cell>
          <cell r="L5655" t="str">
            <v>3F</v>
          </cell>
        </row>
        <row r="5656">
          <cell r="D5656" t="str">
            <v>108</v>
          </cell>
          <cell r="K5656" t="str">
            <v>STREAM</v>
          </cell>
          <cell r="L5656" t="str">
            <v>3F</v>
          </cell>
        </row>
        <row r="5657">
          <cell r="D5657" t="str">
            <v>113</v>
          </cell>
          <cell r="K5657" t="str">
            <v>STREAM</v>
          </cell>
          <cell r="L5657" t="str">
            <v>3F</v>
          </cell>
        </row>
        <row r="5658">
          <cell r="D5658" t="str">
            <v>3396</v>
          </cell>
          <cell r="K5658" t="str">
            <v>STREAM</v>
          </cell>
          <cell r="L5658" t="str">
            <v>3F</v>
          </cell>
        </row>
        <row r="5659">
          <cell r="D5659" t="str">
            <v>120</v>
          </cell>
          <cell r="K5659" t="str">
            <v>STREAM</v>
          </cell>
          <cell r="L5659" t="str">
            <v>3F</v>
          </cell>
        </row>
        <row r="5660">
          <cell r="D5660" t="str">
            <v>121</v>
          </cell>
          <cell r="K5660" t="str">
            <v>STREAM</v>
          </cell>
          <cell r="L5660" t="str">
            <v>3F</v>
          </cell>
        </row>
        <row r="5661">
          <cell r="D5661" t="str">
            <v>123</v>
          </cell>
          <cell r="K5661" t="str">
            <v>STREAM</v>
          </cell>
          <cell r="L5661" t="str">
            <v>3F</v>
          </cell>
        </row>
        <row r="5662">
          <cell r="D5662" t="str">
            <v>124</v>
          </cell>
          <cell r="K5662" t="str">
            <v>STREAM</v>
          </cell>
          <cell r="L5662" t="str">
            <v>3F</v>
          </cell>
        </row>
        <row r="5663">
          <cell r="D5663" t="str">
            <v>378</v>
          </cell>
          <cell r="K5663" t="str">
            <v>STREAM</v>
          </cell>
          <cell r="L5663" t="str">
            <v>3F</v>
          </cell>
        </row>
        <row r="5664">
          <cell r="D5664" t="str">
            <v>2134</v>
          </cell>
          <cell r="K5664" t="str">
            <v>STREAM</v>
          </cell>
          <cell r="L5664" t="str">
            <v>3F</v>
          </cell>
        </row>
        <row r="5665">
          <cell r="D5665" t="str">
            <v>2135</v>
          </cell>
          <cell r="K5665" t="str">
            <v>STREAM</v>
          </cell>
          <cell r="L5665" t="str">
            <v>3F</v>
          </cell>
        </row>
        <row r="5666">
          <cell r="D5666" t="str">
            <v>922</v>
          </cell>
          <cell r="K5666" t="str">
            <v>STREAM</v>
          </cell>
          <cell r="L5666" t="str">
            <v>3F</v>
          </cell>
        </row>
        <row r="5667">
          <cell r="D5667" t="str">
            <v>272A</v>
          </cell>
          <cell r="K5667" t="str">
            <v>STREAM</v>
          </cell>
          <cell r="L5667" t="str">
            <v>3F</v>
          </cell>
        </row>
        <row r="5668">
          <cell r="D5668" t="str">
            <v>2101</v>
          </cell>
          <cell r="K5668" t="str">
            <v>STREAM</v>
          </cell>
          <cell r="L5668" t="str">
            <v>3F</v>
          </cell>
        </row>
        <row r="5669">
          <cell r="D5669" t="str">
            <v>2102</v>
          </cell>
          <cell r="K5669" t="str">
            <v>STREAM</v>
          </cell>
          <cell r="L5669" t="str">
            <v>3F</v>
          </cell>
        </row>
        <row r="5670">
          <cell r="D5670" t="str">
            <v>2103</v>
          </cell>
          <cell r="K5670" t="str">
            <v>STREAM</v>
          </cell>
          <cell r="L5670" t="str">
            <v>3F</v>
          </cell>
        </row>
        <row r="5671">
          <cell r="D5671" t="str">
            <v>2104</v>
          </cell>
          <cell r="K5671" t="str">
            <v>STREAM</v>
          </cell>
          <cell r="L5671" t="str">
            <v>3F</v>
          </cell>
        </row>
        <row r="5672">
          <cell r="D5672" t="str">
            <v>2105B</v>
          </cell>
          <cell r="K5672" t="str">
            <v>STREAM</v>
          </cell>
          <cell r="L5672" t="str">
            <v>3F</v>
          </cell>
        </row>
        <row r="5673">
          <cell r="D5673" t="str">
            <v>180A</v>
          </cell>
          <cell r="K5673" t="str">
            <v>LAKE</v>
          </cell>
          <cell r="L5673" t="str">
            <v>3F</v>
          </cell>
        </row>
        <row r="5674">
          <cell r="D5674" t="str">
            <v>2106</v>
          </cell>
          <cell r="K5674" t="str">
            <v>STREAM</v>
          </cell>
          <cell r="L5674" t="str">
            <v>3F</v>
          </cell>
        </row>
        <row r="5675">
          <cell r="D5675" t="str">
            <v>2105A</v>
          </cell>
          <cell r="K5675" t="str">
            <v>LAKE</v>
          </cell>
          <cell r="L5675" t="str">
            <v>3F</v>
          </cell>
        </row>
        <row r="5676">
          <cell r="D5676" t="str">
            <v>2340</v>
          </cell>
          <cell r="K5676" t="str">
            <v>STREAM</v>
          </cell>
          <cell r="L5676" t="str">
            <v>3F</v>
          </cell>
        </row>
        <row r="5677">
          <cell r="D5677" t="str">
            <v>3323</v>
          </cell>
          <cell r="K5677" t="str">
            <v>STREAM</v>
          </cell>
          <cell r="L5677" t="str">
            <v>3F</v>
          </cell>
        </row>
        <row r="5678">
          <cell r="D5678" t="str">
            <v>2245A</v>
          </cell>
          <cell r="K5678" t="str">
            <v>STREAM</v>
          </cell>
          <cell r="L5678" t="str">
            <v>3F</v>
          </cell>
        </row>
        <row r="5679">
          <cell r="D5679" t="str">
            <v>2315</v>
          </cell>
          <cell r="K5679" t="str">
            <v>STREAM</v>
          </cell>
          <cell r="L5679" t="str">
            <v>3F</v>
          </cell>
        </row>
        <row r="5680">
          <cell r="D5680" t="str">
            <v>2314</v>
          </cell>
          <cell r="K5680" t="str">
            <v>STREAM</v>
          </cell>
          <cell r="L5680" t="str">
            <v>3F</v>
          </cell>
        </row>
        <row r="5681">
          <cell r="D5681" t="str">
            <v>2317</v>
          </cell>
          <cell r="K5681" t="str">
            <v>STREAM</v>
          </cell>
          <cell r="L5681" t="str">
            <v>3F</v>
          </cell>
        </row>
        <row r="5682">
          <cell r="D5682" t="str">
            <v>3477</v>
          </cell>
          <cell r="K5682" t="str">
            <v>STREAM</v>
          </cell>
          <cell r="L5682" t="str">
            <v>3F</v>
          </cell>
        </row>
        <row r="5683">
          <cell r="D5683" t="str">
            <v>440</v>
          </cell>
          <cell r="K5683" t="str">
            <v>STREAM</v>
          </cell>
          <cell r="L5683" t="str">
            <v>3F</v>
          </cell>
        </row>
        <row r="5684">
          <cell r="D5684" t="str">
            <v>791L</v>
          </cell>
          <cell r="K5684" t="str">
            <v>STREAM</v>
          </cell>
          <cell r="L5684" t="str">
            <v>3F</v>
          </cell>
        </row>
        <row r="5685">
          <cell r="D5685" t="str">
            <v>454</v>
          </cell>
          <cell r="K5685" t="str">
            <v>STREAM</v>
          </cell>
          <cell r="L5685" t="str">
            <v>3F</v>
          </cell>
        </row>
        <row r="5686">
          <cell r="D5686" t="str">
            <v>2143</v>
          </cell>
          <cell r="K5686" t="str">
            <v>STREAM</v>
          </cell>
          <cell r="L5686" t="str">
            <v>3F</v>
          </cell>
        </row>
        <row r="5687">
          <cell r="D5687" t="str">
            <v>1298</v>
          </cell>
          <cell r="K5687" t="str">
            <v>STREAM</v>
          </cell>
          <cell r="L5687" t="str">
            <v>3F</v>
          </cell>
        </row>
        <row r="5688">
          <cell r="D5688" t="str">
            <v>458</v>
          </cell>
          <cell r="K5688" t="str">
            <v>STREAM</v>
          </cell>
          <cell r="L5688" t="str">
            <v>3F</v>
          </cell>
        </row>
        <row r="5689">
          <cell r="D5689" t="str">
            <v>469</v>
          </cell>
          <cell r="K5689" t="str">
            <v>STREAM</v>
          </cell>
          <cell r="L5689" t="str">
            <v>3F</v>
          </cell>
        </row>
        <row r="5690">
          <cell r="D5690" t="str">
            <v>3392</v>
          </cell>
          <cell r="K5690" t="str">
            <v>STREAM</v>
          </cell>
          <cell r="L5690" t="str">
            <v>3F</v>
          </cell>
        </row>
        <row r="5691">
          <cell r="D5691" t="str">
            <v>3393</v>
          </cell>
          <cell r="K5691" t="str">
            <v>STREAM</v>
          </cell>
          <cell r="L5691" t="str">
            <v>3F</v>
          </cell>
        </row>
        <row r="5692">
          <cell r="D5692" t="str">
            <v>3394</v>
          </cell>
          <cell r="K5692" t="str">
            <v>STREAM</v>
          </cell>
          <cell r="L5692" t="str">
            <v>3F</v>
          </cell>
        </row>
        <row r="5693">
          <cell r="D5693" t="str">
            <v>2097L</v>
          </cell>
          <cell r="K5693" t="str">
            <v>ESTUARY</v>
          </cell>
          <cell r="L5693" t="str">
            <v>3M</v>
          </cell>
        </row>
        <row r="5694">
          <cell r="D5694" t="str">
            <v>2097N</v>
          </cell>
          <cell r="K5694" t="str">
            <v>ESTUARY</v>
          </cell>
          <cell r="L5694" t="str">
            <v>3M</v>
          </cell>
        </row>
        <row r="5695">
          <cell r="D5695" t="str">
            <v>2215</v>
          </cell>
          <cell r="K5695" t="str">
            <v>STREAM</v>
          </cell>
          <cell r="L5695" t="str">
            <v>3F</v>
          </cell>
        </row>
        <row r="5696">
          <cell r="D5696" t="str">
            <v>3395</v>
          </cell>
          <cell r="K5696" t="str">
            <v>STREAM</v>
          </cell>
          <cell r="L5696" t="str">
            <v>3F</v>
          </cell>
        </row>
        <row r="5697">
          <cell r="D5697" t="str">
            <v>873</v>
          </cell>
          <cell r="K5697" t="str">
            <v>STREAM</v>
          </cell>
          <cell r="L5697" t="str">
            <v>3F</v>
          </cell>
        </row>
        <row r="5698">
          <cell r="D5698" t="str">
            <v>477</v>
          </cell>
          <cell r="K5698" t="str">
            <v>STREAM</v>
          </cell>
          <cell r="L5698" t="str">
            <v>3F</v>
          </cell>
        </row>
        <row r="5699">
          <cell r="D5699" t="str">
            <v>479</v>
          </cell>
          <cell r="K5699" t="str">
            <v>STREAM</v>
          </cell>
          <cell r="L5699" t="str">
            <v>3F</v>
          </cell>
        </row>
        <row r="5700">
          <cell r="D5700" t="str">
            <v>2148B</v>
          </cell>
          <cell r="K5700" t="str">
            <v>ESTUARY</v>
          </cell>
          <cell r="L5700" t="str">
            <v>3M</v>
          </cell>
        </row>
        <row r="5701">
          <cell r="D5701" t="str">
            <v>480</v>
          </cell>
          <cell r="K5701" t="str">
            <v>STREAM</v>
          </cell>
          <cell r="L5701" t="str">
            <v>3F</v>
          </cell>
        </row>
        <row r="5702">
          <cell r="D5702" t="str">
            <v>1301</v>
          </cell>
          <cell r="K5702" t="str">
            <v>STREAM</v>
          </cell>
          <cell r="L5702" t="str">
            <v>1</v>
          </cell>
        </row>
        <row r="5703">
          <cell r="D5703" t="str">
            <v>3340</v>
          </cell>
          <cell r="K5703" t="str">
            <v>STREAM</v>
          </cell>
          <cell r="L5703" t="str">
            <v>3F</v>
          </cell>
        </row>
        <row r="5704">
          <cell r="D5704" t="str">
            <v>1306</v>
          </cell>
          <cell r="K5704" t="str">
            <v>STREAM</v>
          </cell>
          <cell r="L5704" t="str">
            <v>3F</v>
          </cell>
        </row>
        <row r="5705">
          <cell r="D5705" t="str">
            <v>791M</v>
          </cell>
          <cell r="K5705" t="str">
            <v>STREAM</v>
          </cell>
          <cell r="L5705" t="str">
            <v>3F</v>
          </cell>
        </row>
        <row r="5706">
          <cell r="D5706" t="str">
            <v>381</v>
          </cell>
          <cell r="K5706" t="str">
            <v>STREAM</v>
          </cell>
          <cell r="L5706" t="str">
            <v>3F</v>
          </cell>
        </row>
        <row r="5707">
          <cell r="D5707" t="str">
            <v>384</v>
          </cell>
          <cell r="K5707" t="str">
            <v>STREAM</v>
          </cell>
          <cell r="L5707" t="str">
            <v>3F</v>
          </cell>
        </row>
        <row r="5708">
          <cell r="D5708" t="str">
            <v>385</v>
          </cell>
          <cell r="K5708" t="str">
            <v>STREAM</v>
          </cell>
          <cell r="L5708" t="str">
            <v>3F</v>
          </cell>
        </row>
        <row r="5709">
          <cell r="D5709" t="str">
            <v>3371</v>
          </cell>
          <cell r="K5709" t="str">
            <v>STREAM</v>
          </cell>
          <cell r="L5709" t="str">
            <v>3F</v>
          </cell>
        </row>
        <row r="5710">
          <cell r="D5710" t="str">
            <v>3372</v>
          </cell>
          <cell r="K5710" t="str">
            <v>STREAM</v>
          </cell>
          <cell r="L5710" t="str">
            <v>3F</v>
          </cell>
        </row>
        <row r="5711">
          <cell r="D5711" t="str">
            <v>791A</v>
          </cell>
          <cell r="K5711" t="str">
            <v>STREAM</v>
          </cell>
          <cell r="L5711" t="str">
            <v>3F</v>
          </cell>
        </row>
        <row r="5712">
          <cell r="D5712" t="str">
            <v>808</v>
          </cell>
          <cell r="K5712" t="str">
            <v>STREAM</v>
          </cell>
          <cell r="L5712" t="str">
            <v>3F</v>
          </cell>
        </row>
        <row r="5713">
          <cell r="D5713" t="str">
            <v>3373</v>
          </cell>
          <cell r="K5713" t="str">
            <v>STREAM</v>
          </cell>
          <cell r="L5713" t="str">
            <v>3F</v>
          </cell>
        </row>
        <row r="5714">
          <cell r="D5714" t="str">
            <v>3374</v>
          </cell>
          <cell r="K5714" t="str">
            <v>STREAM</v>
          </cell>
          <cell r="L5714" t="str">
            <v>3F</v>
          </cell>
        </row>
        <row r="5715">
          <cell r="D5715" t="str">
            <v>3375</v>
          </cell>
          <cell r="K5715" t="str">
            <v>STREAM</v>
          </cell>
          <cell r="L5715" t="str">
            <v>3F</v>
          </cell>
        </row>
        <row r="5716">
          <cell r="D5716" t="str">
            <v>3425</v>
          </cell>
          <cell r="K5716" t="str">
            <v>STREAM</v>
          </cell>
          <cell r="L5716" t="str">
            <v>3F</v>
          </cell>
        </row>
        <row r="5717">
          <cell r="D5717" t="str">
            <v>3426</v>
          </cell>
          <cell r="K5717" t="str">
            <v>STREAM</v>
          </cell>
          <cell r="L5717" t="str">
            <v>3F</v>
          </cell>
        </row>
        <row r="5718">
          <cell r="D5718" t="str">
            <v>3438</v>
          </cell>
          <cell r="K5718" t="str">
            <v>STREAM</v>
          </cell>
          <cell r="L5718" t="str">
            <v>3F</v>
          </cell>
        </row>
        <row r="5719">
          <cell r="D5719" t="str">
            <v>2323</v>
          </cell>
          <cell r="K5719" t="str">
            <v>STREAM</v>
          </cell>
          <cell r="L5719" t="str">
            <v>3F</v>
          </cell>
        </row>
        <row r="5720">
          <cell r="D5720" t="str">
            <v>2342</v>
          </cell>
          <cell r="K5720" t="str">
            <v>STREAM</v>
          </cell>
          <cell r="L5720" t="str">
            <v>3F</v>
          </cell>
        </row>
        <row r="5721">
          <cell r="D5721" t="str">
            <v>3343</v>
          </cell>
          <cell r="K5721" t="str">
            <v>STREAM</v>
          </cell>
          <cell r="L5721" t="str">
            <v>3F</v>
          </cell>
        </row>
        <row r="5722">
          <cell r="D5722" t="str">
            <v>427</v>
          </cell>
          <cell r="K5722" t="str">
            <v>STREAM</v>
          </cell>
          <cell r="L5722" t="str">
            <v>3F</v>
          </cell>
        </row>
        <row r="5723">
          <cell r="D5723" t="str">
            <v>428</v>
          </cell>
          <cell r="K5723" t="str">
            <v>STREAM</v>
          </cell>
          <cell r="L5723" t="str">
            <v>3F</v>
          </cell>
        </row>
        <row r="5724">
          <cell r="D5724" t="str">
            <v>1297F</v>
          </cell>
          <cell r="K5724" t="str">
            <v>STREAM</v>
          </cell>
          <cell r="L5724" t="str">
            <v>3F</v>
          </cell>
        </row>
        <row r="5725">
          <cell r="D5725" t="str">
            <v>433</v>
          </cell>
          <cell r="K5725" t="str">
            <v>STREAM</v>
          </cell>
          <cell r="L5725" t="str">
            <v>3F</v>
          </cell>
        </row>
        <row r="5726">
          <cell r="D5726" t="str">
            <v>434</v>
          </cell>
          <cell r="K5726" t="str">
            <v>STREAM</v>
          </cell>
          <cell r="L5726" t="str">
            <v>3F</v>
          </cell>
        </row>
        <row r="5727">
          <cell r="D5727" t="str">
            <v>2141</v>
          </cell>
          <cell r="K5727" t="str">
            <v>STREAM</v>
          </cell>
          <cell r="L5727" t="str">
            <v>3F</v>
          </cell>
        </row>
        <row r="5728">
          <cell r="D5728" t="str">
            <v>437</v>
          </cell>
          <cell r="K5728" t="str">
            <v>STREAM</v>
          </cell>
          <cell r="L5728" t="str">
            <v>3F</v>
          </cell>
        </row>
        <row r="5729">
          <cell r="D5729" t="str">
            <v>2165</v>
          </cell>
          <cell r="K5729" t="str">
            <v>STREAM</v>
          </cell>
          <cell r="L5729" t="str">
            <v>3F</v>
          </cell>
        </row>
        <row r="5730">
          <cell r="D5730" t="str">
            <v>659</v>
          </cell>
          <cell r="K5730" t="str">
            <v>STREAM</v>
          </cell>
          <cell r="L5730" t="str">
            <v>3F</v>
          </cell>
        </row>
        <row r="5731">
          <cell r="D5731" t="str">
            <v>3349</v>
          </cell>
          <cell r="K5731" t="str">
            <v>STREAM</v>
          </cell>
          <cell r="L5731" t="str">
            <v>3F</v>
          </cell>
        </row>
        <row r="5732">
          <cell r="D5732" t="str">
            <v>3354</v>
          </cell>
          <cell r="K5732" t="str">
            <v>STREAM</v>
          </cell>
          <cell r="L5732" t="str">
            <v>3F</v>
          </cell>
        </row>
        <row r="5733">
          <cell r="D5733" t="str">
            <v>647M</v>
          </cell>
          <cell r="K5733" t="str">
            <v>STREAM</v>
          </cell>
          <cell r="L5733" t="str">
            <v>3F</v>
          </cell>
        </row>
        <row r="5734">
          <cell r="D5734" t="str">
            <v>2167</v>
          </cell>
          <cell r="K5734" t="str">
            <v>STREAM</v>
          </cell>
          <cell r="L5734" t="str">
            <v>3F</v>
          </cell>
        </row>
        <row r="5735">
          <cell r="D5735" t="str">
            <v>582A</v>
          </cell>
          <cell r="K5735" t="str">
            <v>LAKE</v>
          </cell>
          <cell r="L5735" t="str">
            <v>3F</v>
          </cell>
        </row>
        <row r="5736">
          <cell r="D5736" t="str">
            <v>582B</v>
          </cell>
          <cell r="K5736" t="str">
            <v>LAKE</v>
          </cell>
          <cell r="L5736" t="str">
            <v>3F</v>
          </cell>
        </row>
        <row r="5737">
          <cell r="D5737" t="str">
            <v>3367</v>
          </cell>
          <cell r="K5737" t="str">
            <v>STREAM</v>
          </cell>
          <cell r="L5737" t="str">
            <v>3F</v>
          </cell>
        </row>
        <row r="5738">
          <cell r="D5738" t="str">
            <v>398</v>
          </cell>
          <cell r="K5738" t="str">
            <v>STREAM</v>
          </cell>
          <cell r="L5738" t="str">
            <v>3F</v>
          </cell>
        </row>
        <row r="5739">
          <cell r="D5739" t="str">
            <v>447</v>
          </cell>
          <cell r="K5739" t="str">
            <v>STREAM</v>
          </cell>
          <cell r="L5739" t="str">
            <v>3F</v>
          </cell>
        </row>
        <row r="5740">
          <cell r="D5740" t="str">
            <v>449</v>
          </cell>
          <cell r="K5740" t="str">
            <v>STREAM</v>
          </cell>
          <cell r="L5740" t="str">
            <v>3F</v>
          </cell>
        </row>
        <row r="5741">
          <cell r="D5741" t="str">
            <v>2142</v>
          </cell>
          <cell r="K5741" t="str">
            <v>STREAM</v>
          </cell>
          <cell r="L5741" t="str">
            <v>3F</v>
          </cell>
        </row>
        <row r="5742">
          <cell r="D5742" t="str">
            <v>868</v>
          </cell>
          <cell r="K5742" t="str">
            <v>STREAM</v>
          </cell>
          <cell r="L5742" t="str">
            <v>3F</v>
          </cell>
        </row>
        <row r="5743">
          <cell r="D5743" t="str">
            <v>2245</v>
          </cell>
          <cell r="K5743" t="str">
            <v>STREAM</v>
          </cell>
          <cell r="L5743" t="str">
            <v>3F</v>
          </cell>
        </row>
        <row r="5744">
          <cell r="D5744" t="str">
            <v>2247</v>
          </cell>
          <cell r="K5744" t="str">
            <v>STREAM</v>
          </cell>
          <cell r="L5744" t="str">
            <v>3F</v>
          </cell>
        </row>
        <row r="5745">
          <cell r="D5745" t="str">
            <v>2249B</v>
          </cell>
          <cell r="K5745" t="str">
            <v>STREAM</v>
          </cell>
          <cell r="L5745" t="str">
            <v>3F</v>
          </cell>
        </row>
        <row r="5746">
          <cell r="D5746" t="str">
            <v>3437</v>
          </cell>
          <cell r="K5746" t="str">
            <v>STREAM</v>
          </cell>
          <cell r="L5746" t="str">
            <v>3F</v>
          </cell>
        </row>
        <row r="5747">
          <cell r="D5747" t="str">
            <v>2250</v>
          </cell>
          <cell r="K5747" t="str">
            <v>STREAM</v>
          </cell>
          <cell r="L5747" t="str">
            <v>3F</v>
          </cell>
        </row>
        <row r="5748">
          <cell r="D5748" t="str">
            <v>77</v>
          </cell>
          <cell r="K5748" t="str">
            <v>STREAM</v>
          </cell>
          <cell r="L5748" t="str">
            <v>3F</v>
          </cell>
        </row>
        <row r="5749">
          <cell r="D5749" t="str">
            <v>84</v>
          </cell>
          <cell r="K5749" t="str">
            <v>STREAM</v>
          </cell>
          <cell r="L5749" t="str">
            <v>3F</v>
          </cell>
        </row>
        <row r="5750">
          <cell r="D5750" t="str">
            <v>80</v>
          </cell>
          <cell r="K5750" t="str">
            <v>STREAM</v>
          </cell>
          <cell r="L5750" t="str">
            <v>3F</v>
          </cell>
        </row>
        <row r="5751">
          <cell r="D5751" t="str">
            <v>344A</v>
          </cell>
          <cell r="K5751" t="str">
            <v>STREAM</v>
          </cell>
          <cell r="L5751" t="str">
            <v>3F</v>
          </cell>
        </row>
        <row r="5752">
          <cell r="D5752" t="str">
            <v>2120B</v>
          </cell>
          <cell r="K5752" t="str">
            <v>STREAM</v>
          </cell>
          <cell r="L5752" t="str">
            <v>3F</v>
          </cell>
        </row>
        <row r="5753">
          <cell r="D5753" t="str">
            <v>2121</v>
          </cell>
          <cell r="K5753" t="str">
            <v>STREAM</v>
          </cell>
          <cell r="L5753" t="str">
            <v>3F</v>
          </cell>
        </row>
        <row r="5754">
          <cell r="D5754" t="str">
            <v>3405</v>
          </cell>
          <cell r="K5754" t="str">
            <v>STREAM</v>
          </cell>
          <cell r="L5754" t="str">
            <v>3F</v>
          </cell>
        </row>
        <row r="5755">
          <cell r="D5755" t="str">
            <v>139</v>
          </cell>
          <cell r="K5755" t="str">
            <v>STREAM</v>
          </cell>
          <cell r="L5755" t="str">
            <v>3F</v>
          </cell>
        </row>
        <row r="5756">
          <cell r="D5756" t="str">
            <v>140</v>
          </cell>
          <cell r="K5756" t="str">
            <v>STREAM</v>
          </cell>
          <cell r="L5756" t="str">
            <v>3F</v>
          </cell>
        </row>
        <row r="5757">
          <cell r="D5757" t="str">
            <v>3378</v>
          </cell>
          <cell r="K5757" t="str">
            <v>STREAM</v>
          </cell>
          <cell r="L5757" t="str">
            <v>3F</v>
          </cell>
        </row>
        <row r="5758">
          <cell r="D5758" t="str">
            <v>2180</v>
          </cell>
          <cell r="K5758" t="str">
            <v>STREAM</v>
          </cell>
          <cell r="L5758" t="str">
            <v>3F</v>
          </cell>
        </row>
        <row r="5759">
          <cell r="D5759" t="str">
            <v>3341B</v>
          </cell>
          <cell r="K5759" t="str">
            <v>STREAM</v>
          </cell>
          <cell r="L5759" t="str">
            <v>3F</v>
          </cell>
        </row>
        <row r="5760">
          <cell r="D5760" t="str">
            <v>721</v>
          </cell>
          <cell r="K5760" t="str">
            <v>STREAM</v>
          </cell>
          <cell r="L5760" t="str">
            <v>3F</v>
          </cell>
        </row>
        <row r="5761">
          <cell r="D5761" t="str">
            <v>647B</v>
          </cell>
          <cell r="K5761" t="str">
            <v>LAKE</v>
          </cell>
          <cell r="L5761" t="str">
            <v>3F</v>
          </cell>
        </row>
        <row r="5762">
          <cell r="D5762" t="str">
            <v>353</v>
          </cell>
          <cell r="K5762" t="str">
            <v>STREAM</v>
          </cell>
          <cell r="L5762" t="str">
            <v>3F</v>
          </cell>
        </row>
        <row r="5763">
          <cell r="D5763" t="str">
            <v>355</v>
          </cell>
          <cell r="K5763" t="str">
            <v>STREAM</v>
          </cell>
          <cell r="L5763" t="str">
            <v>3F</v>
          </cell>
        </row>
        <row r="5764">
          <cell r="D5764" t="str">
            <v>2126</v>
          </cell>
          <cell r="K5764" t="str">
            <v>STREAM</v>
          </cell>
          <cell r="L5764" t="str">
            <v>3F</v>
          </cell>
        </row>
        <row r="5765">
          <cell r="D5765" t="str">
            <v>3320</v>
          </cell>
          <cell r="K5765" t="str">
            <v>STREAM</v>
          </cell>
          <cell r="L5765" t="str">
            <v>3F</v>
          </cell>
        </row>
        <row r="5766">
          <cell r="D5766" t="str">
            <v>524</v>
          </cell>
          <cell r="K5766" t="str">
            <v>STREAM</v>
          </cell>
          <cell r="L5766" t="str">
            <v>3F</v>
          </cell>
        </row>
        <row r="5767">
          <cell r="D5767" t="str">
            <v>1302</v>
          </cell>
          <cell r="K5767" t="str">
            <v>STREAM</v>
          </cell>
          <cell r="L5767" t="str">
            <v>3F</v>
          </cell>
        </row>
        <row r="5768">
          <cell r="D5768" t="str">
            <v>703</v>
          </cell>
          <cell r="K5768" t="str">
            <v>STREAM</v>
          </cell>
          <cell r="L5768" t="str">
            <v>3F</v>
          </cell>
        </row>
        <row r="5769">
          <cell r="D5769" t="str">
            <v>3361</v>
          </cell>
          <cell r="K5769" t="str">
            <v>STREAM</v>
          </cell>
          <cell r="L5769" t="str">
            <v>3F</v>
          </cell>
        </row>
        <row r="5770">
          <cell r="D5770" t="str">
            <v>704</v>
          </cell>
          <cell r="K5770" t="str">
            <v>STREAM</v>
          </cell>
          <cell r="L5770" t="str">
            <v>3F</v>
          </cell>
        </row>
        <row r="5771">
          <cell r="D5771" t="str">
            <v>636A</v>
          </cell>
          <cell r="K5771" t="str">
            <v>LAKE</v>
          </cell>
          <cell r="L5771" t="str">
            <v>3F</v>
          </cell>
        </row>
        <row r="5772">
          <cell r="D5772" t="str">
            <v>647A</v>
          </cell>
          <cell r="K5772" t="str">
            <v>LAKE</v>
          </cell>
          <cell r="L5772" t="str">
            <v>3F</v>
          </cell>
        </row>
        <row r="5773">
          <cell r="D5773" t="str">
            <v>3362</v>
          </cell>
          <cell r="K5773" t="str">
            <v>STREAM</v>
          </cell>
          <cell r="L5773" t="str">
            <v>3F</v>
          </cell>
        </row>
        <row r="5774">
          <cell r="D5774" t="str">
            <v>711</v>
          </cell>
          <cell r="K5774" t="str">
            <v>STREAM</v>
          </cell>
          <cell r="L5774" t="str">
            <v>3F</v>
          </cell>
        </row>
        <row r="5775">
          <cell r="D5775" t="str">
            <v>3454</v>
          </cell>
          <cell r="K5775" t="str">
            <v>STREAM</v>
          </cell>
          <cell r="L5775" t="str">
            <v>3F</v>
          </cell>
        </row>
        <row r="5776">
          <cell r="D5776" t="str">
            <v>2277</v>
          </cell>
          <cell r="K5776" t="str">
            <v>STREAM</v>
          </cell>
          <cell r="L5776" t="str">
            <v>3F</v>
          </cell>
        </row>
        <row r="5777">
          <cell r="D5777" t="str">
            <v>2279</v>
          </cell>
          <cell r="K5777" t="str">
            <v>STREAM</v>
          </cell>
          <cell r="L5777" t="str">
            <v>3F</v>
          </cell>
        </row>
        <row r="5778">
          <cell r="D5778" t="str">
            <v>3455</v>
          </cell>
          <cell r="K5778" t="str">
            <v>STREAM</v>
          </cell>
          <cell r="L5778" t="str">
            <v>3F</v>
          </cell>
        </row>
        <row r="5779">
          <cell r="D5779" t="str">
            <v>3333</v>
          </cell>
          <cell r="K5779" t="str">
            <v>STREAM</v>
          </cell>
          <cell r="L5779" t="str">
            <v>3F</v>
          </cell>
        </row>
        <row r="5780">
          <cell r="D5780" t="str">
            <v>3321A</v>
          </cell>
          <cell r="K5780" t="str">
            <v>LAKE</v>
          </cell>
          <cell r="L5780" t="str">
            <v>3F</v>
          </cell>
        </row>
        <row r="5781">
          <cell r="D5781" t="str">
            <v>2158</v>
          </cell>
          <cell r="K5781" t="str">
            <v>STREAM</v>
          </cell>
          <cell r="L5781" t="str">
            <v>3F</v>
          </cell>
        </row>
        <row r="5782">
          <cell r="D5782" t="str">
            <v>3334</v>
          </cell>
          <cell r="K5782" t="str">
            <v>STREAM</v>
          </cell>
          <cell r="L5782" t="str">
            <v>3F</v>
          </cell>
        </row>
        <row r="5783">
          <cell r="D5783" t="str">
            <v>1304</v>
          </cell>
          <cell r="K5783" t="str">
            <v>STREAM</v>
          </cell>
          <cell r="L5783" t="str">
            <v>3F</v>
          </cell>
        </row>
        <row r="5784">
          <cell r="D5784" t="str">
            <v>558</v>
          </cell>
          <cell r="K5784" t="str">
            <v>STREAM</v>
          </cell>
          <cell r="L5784" t="str">
            <v>3F</v>
          </cell>
        </row>
        <row r="5785">
          <cell r="D5785" t="str">
            <v>807D</v>
          </cell>
          <cell r="K5785" t="str">
            <v>STREAM</v>
          </cell>
          <cell r="L5785" t="str">
            <v>3F</v>
          </cell>
        </row>
        <row r="5786">
          <cell r="D5786" t="str">
            <v>3451</v>
          </cell>
          <cell r="K5786" t="str">
            <v>STREAM</v>
          </cell>
          <cell r="L5786" t="str">
            <v>3F</v>
          </cell>
        </row>
        <row r="5787">
          <cell r="D5787" t="str">
            <v>2212</v>
          </cell>
          <cell r="K5787" t="str">
            <v>STREAM</v>
          </cell>
          <cell r="L5787" t="str">
            <v>3F</v>
          </cell>
        </row>
        <row r="5788">
          <cell r="D5788" t="str">
            <v>189</v>
          </cell>
          <cell r="K5788" t="str">
            <v>STREAM</v>
          </cell>
          <cell r="L5788" t="str">
            <v>3F</v>
          </cell>
        </row>
        <row r="5789">
          <cell r="D5789" t="str">
            <v>190</v>
          </cell>
          <cell r="K5789" t="str">
            <v>STREAM</v>
          </cell>
          <cell r="L5789" t="str">
            <v>3F</v>
          </cell>
        </row>
        <row r="5790">
          <cell r="D5790" t="str">
            <v>191</v>
          </cell>
          <cell r="K5790" t="str">
            <v>STREAM</v>
          </cell>
          <cell r="L5790" t="str">
            <v>3F</v>
          </cell>
        </row>
        <row r="5791">
          <cell r="D5791" t="str">
            <v>196</v>
          </cell>
          <cell r="K5791" t="str">
            <v>STREAM</v>
          </cell>
          <cell r="L5791" t="str">
            <v>3F</v>
          </cell>
        </row>
        <row r="5792">
          <cell r="D5792" t="str">
            <v>204</v>
          </cell>
          <cell r="K5792" t="str">
            <v>STREAM</v>
          </cell>
          <cell r="L5792" t="str">
            <v>3F</v>
          </cell>
        </row>
        <row r="5793">
          <cell r="D5793" t="str">
            <v>205</v>
          </cell>
          <cell r="K5793" t="str">
            <v>STREAM</v>
          </cell>
          <cell r="L5793" t="str">
            <v>3F</v>
          </cell>
        </row>
        <row r="5794">
          <cell r="D5794" t="str">
            <v>3387</v>
          </cell>
          <cell r="K5794" t="str">
            <v>STREAM</v>
          </cell>
          <cell r="L5794" t="str">
            <v>3F</v>
          </cell>
        </row>
        <row r="5795">
          <cell r="D5795" t="str">
            <v>758</v>
          </cell>
          <cell r="K5795" t="str">
            <v>STREAM</v>
          </cell>
          <cell r="L5795" t="str">
            <v>3F</v>
          </cell>
        </row>
        <row r="5796">
          <cell r="D5796" t="str">
            <v>761</v>
          </cell>
          <cell r="K5796" t="str">
            <v>STREAM</v>
          </cell>
          <cell r="L5796" t="str">
            <v>3F</v>
          </cell>
        </row>
        <row r="5797">
          <cell r="D5797" t="str">
            <v>233A</v>
          </cell>
          <cell r="K5797" t="str">
            <v>STREAM</v>
          </cell>
          <cell r="L5797" t="str">
            <v>3F</v>
          </cell>
        </row>
        <row r="5798">
          <cell r="D5798" t="str">
            <v>175</v>
          </cell>
          <cell r="K5798" t="str">
            <v>STREAM</v>
          </cell>
          <cell r="L5798" t="str">
            <v>3F</v>
          </cell>
        </row>
        <row r="5799">
          <cell r="D5799" t="str">
            <v>235</v>
          </cell>
          <cell r="K5799" t="str">
            <v>STREAM</v>
          </cell>
          <cell r="L5799" t="str">
            <v>3F</v>
          </cell>
        </row>
        <row r="5800">
          <cell r="D5800" t="str">
            <v>240</v>
          </cell>
          <cell r="K5800" t="str">
            <v>STREAM</v>
          </cell>
          <cell r="L5800" t="str">
            <v>3F</v>
          </cell>
        </row>
        <row r="5801">
          <cell r="D5801" t="str">
            <v>689</v>
          </cell>
          <cell r="K5801" t="str">
            <v>STREAM</v>
          </cell>
          <cell r="L5801" t="str">
            <v>3F</v>
          </cell>
        </row>
        <row r="5802">
          <cell r="D5802" t="str">
            <v>672A</v>
          </cell>
          <cell r="K5802" t="str">
            <v>LAKE</v>
          </cell>
          <cell r="L5802" t="str">
            <v>3F</v>
          </cell>
        </row>
        <row r="5803">
          <cell r="D5803" t="str">
            <v>2255</v>
          </cell>
          <cell r="K5803" t="str">
            <v>STREAM</v>
          </cell>
          <cell r="L5803" t="str">
            <v>3F</v>
          </cell>
        </row>
        <row r="5804">
          <cell r="D5804" t="str">
            <v>2236</v>
          </cell>
          <cell r="K5804" t="str">
            <v>STREAM</v>
          </cell>
          <cell r="L5804" t="str">
            <v>3F</v>
          </cell>
        </row>
        <row r="5805">
          <cell r="D5805" t="str">
            <v>3427</v>
          </cell>
          <cell r="K5805" t="str">
            <v>STREAM</v>
          </cell>
          <cell r="L5805" t="str">
            <v>3F</v>
          </cell>
        </row>
        <row r="5806">
          <cell r="D5806" t="str">
            <v>3464</v>
          </cell>
          <cell r="K5806" t="str">
            <v>STREAM</v>
          </cell>
          <cell r="L5806" t="str">
            <v>3F</v>
          </cell>
        </row>
        <row r="5807">
          <cell r="D5807" t="str">
            <v>3459A</v>
          </cell>
          <cell r="K5807" t="str">
            <v>LAKE</v>
          </cell>
          <cell r="L5807" t="str">
            <v>3F</v>
          </cell>
        </row>
        <row r="5808">
          <cell r="D5808" t="str">
            <v>2291</v>
          </cell>
          <cell r="K5808" t="str">
            <v>STREAM</v>
          </cell>
          <cell r="L5808" t="str">
            <v>3F</v>
          </cell>
        </row>
        <row r="5809">
          <cell r="D5809" t="str">
            <v>2292</v>
          </cell>
          <cell r="K5809" t="str">
            <v>STREAM</v>
          </cell>
          <cell r="L5809" t="str">
            <v>3F</v>
          </cell>
        </row>
        <row r="5810">
          <cell r="D5810" t="str">
            <v>3411</v>
          </cell>
          <cell r="K5810" t="str">
            <v>STREAM</v>
          </cell>
          <cell r="L5810" t="str">
            <v>3F</v>
          </cell>
        </row>
        <row r="5811">
          <cell r="D5811" t="str">
            <v>2222</v>
          </cell>
          <cell r="K5811" t="str">
            <v>STREAM</v>
          </cell>
          <cell r="L5811" t="str">
            <v>3F</v>
          </cell>
        </row>
        <row r="5812">
          <cell r="D5812" t="str">
            <v>2223</v>
          </cell>
          <cell r="K5812" t="str">
            <v>STREAM</v>
          </cell>
          <cell r="L5812" t="str">
            <v>3F</v>
          </cell>
        </row>
        <row r="5813">
          <cell r="D5813" t="str">
            <v>3441</v>
          </cell>
          <cell r="K5813" t="str">
            <v>STREAM</v>
          </cell>
          <cell r="L5813" t="str">
            <v>3F</v>
          </cell>
        </row>
        <row r="5814">
          <cell r="D5814" t="str">
            <v>2309</v>
          </cell>
          <cell r="K5814" t="str">
            <v>STREAM</v>
          </cell>
          <cell r="L5814" t="str">
            <v>3F</v>
          </cell>
        </row>
        <row r="5815">
          <cell r="D5815" t="str">
            <v>2310</v>
          </cell>
          <cell r="K5815" t="str">
            <v>STREAM</v>
          </cell>
          <cell r="L5815" t="str">
            <v>3F</v>
          </cell>
        </row>
        <row r="5816">
          <cell r="D5816" t="str">
            <v>3429</v>
          </cell>
          <cell r="K5816" t="str">
            <v>STREAM</v>
          </cell>
          <cell r="L5816" t="str">
            <v>3F</v>
          </cell>
        </row>
        <row r="5817">
          <cell r="D5817" t="str">
            <v>3381</v>
          </cell>
          <cell r="K5817" t="str">
            <v>STREAM</v>
          </cell>
          <cell r="L5817" t="str">
            <v>3F</v>
          </cell>
        </row>
        <row r="5818">
          <cell r="D5818" t="str">
            <v>3317</v>
          </cell>
          <cell r="K5818" t="str">
            <v>STREAM</v>
          </cell>
          <cell r="L5818" t="str">
            <v>3F</v>
          </cell>
        </row>
        <row r="5819">
          <cell r="D5819" t="str">
            <v>3406</v>
          </cell>
          <cell r="K5819" t="str">
            <v>STREAM</v>
          </cell>
          <cell r="L5819" t="str">
            <v>3F</v>
          </cell>
        </row>
        <row r="5820">
          <cell r="D5820" t="str">
            <v>910</v>
          </cell>
          <cell r="K5820" t="str">
            <v>STREAM</v>
          </cell>
          <cell r="L5820" t="str">
            <v>3F</v>
          </cell>
        </row>
        <row r="5821">
          <cell r="D5821" t="str">
            <v>3339</v>
          </cell>
          <cell r="K5821" t="str">
            <v>STREAM</v>
          </cell>
          <cell r="L5821" t="str">
            <v>3F</v>
          </cell>
        </row>
        <row r="5822">
          <cell r="D5822" t="str">
            <v>2159</v>
          </cell>
          <cell r="K5822" t="str">
            <v>STREAM</v>
          </cell>
          <cell r="L5822" t="str">
            <v>3F</v>
          </cell>
        </row>
        <row r="5823">
          <cell r="D5823" t="str">
            <v>3324</v>
          </cell>
          <cell r="K5823" t="str">
            <v>STREAM</v>
          </cell>
          <cell r="L5823" t="str">
            <v>3F</v>
          </cell>
        </row>
        <row r="5824">
          <cell r="D5824" t="str">
            <v>3391</v>
          </cell>
          <cell r="K5824" t="str">
            <v>STREAM</v>
          </cell>
          <cell r="L5824" t="str">
            <v>3F</v>
          </cell>
        </row>
        <row r="5825">
          <cell r="D5825" t="str">
            <v>2214</v>
          </cell>
          <cell r="K5825" t="str">
            <v>STREAM</v>
          </cell>
          <cell r="L5825" t="str">
            <v>3F</v>
          </cell>
        </row>
        <row r="5826">
          <cell r="D5826" t="str">
            <v>912</v>
          </cell>
          <cell r="K5826" t="str">
            <v>STREAM</v>
          </cell>
          <cell r="L5826" t="str">
            <v>3F</v>
          </cell>
        </row>
        <row r="5827">
          <cell r="D5827" t="str">
            <v>3407</v>
          </cell>
          <cell r="K5827" t="str">
            <v>STREAM</v>
          </cell>
          <cell r="L5827" t="str">
            <v>3F</v>
          </cell>
        </row>
        <row r="5828">
          <cell r="D5828" t="str">
            <v>2220</v>
          </cell>
          <cell r="K5828" t="str">
            <v>STREAM</v>
          </cell>
          <cell r="L5828" t="str">
            <v>3F</v>
          </cell>
        </row>
        <row r="5829">
          <cell r="D5829" t="str">
            <v>3408</v>
          </cell>
          <cell r="K5829" t="str">
            <v>STREAM</v>
          </cell>
          <cell r="L5829" t="str">
            <v>3F</v>
          </cell>
        </row>
        <row r="5830">
          <cell r="D5830" t="str">
            <v>3409</v>
          </cell>
          <cell r="K5830" t="str">
            <v>STREAM</v>
          </cell>
          <cell r="L5830" t="str">
            <v>3F</v>
          </cell>
        </row>
        <row r="5831">
          <cell r="D5831" t="str">
            <v>3419</v>
          </cell>
          <cell r="K5831" t="str">
            <v>STREAM</v>
          </cell>
          <cell r="L5831" t="str">
            <v>3F</v>
          </cell>
        </row>
        <row r="5832">
          <cell r="D5832" t="str">
            <v>3420</v>
          </cell>
          <cell r="K5832" t="str">
            <v>STREAM</v>
          </cell>
          <cell r="L5832" t="str">
            <v>3F</v>
          </cell>
        </row>
        <row r="5833">
          <cell r="D5833" t="str">
            <v>942</v>
          </cell>
          <cell r="K5833" t="str">
            <v>STREAM</v>
          </cell>
          <cell r="L5833" t="str">
            <v>3F</v>
          </cell>
        </row>
        <row r="5834">
          <cell r="D5834" t="str">
            <v>165</v>
          </cell>
          <cell r="K5834" t="str">
            <v>STREAM</v>
          </cell>
          <cell r="L5834" t="str">
            <v>3F</v>
          </cell>
        </row>
        <row r="5835">
          <cell r="D5835" t="str">
            <v>170</v>
          </cell>
          <cell r="K5835" t="str">
            <v>STREAM</v>
          </cell>
          <cell r="L5835" t="str">
            <v>3F</v>
          </cell>
        </row>
        <row r="5836">
          <cell r="D5836" t="str">
            <v>180B</v>
          </cell>
          <cell r="K5836" t="str">
            <v>STREAM</v>
          </cell>
          <cell r="L5836" t="str">
            <v>3F</v>
          </cell>
        </row>
        <row r="5837">
          <cell r="D5837" t="str">
            <v>183</v>
          </cell>
          <cell r="K5837" t="str">
            <v>STREAM</v>
          </cell>
          <cell r="L5837" t="str">
            <v>3F</v>
          </cell>
        </row>
        <row r="5838">
          <cell r="D5838" t="str">
            <v>3377</v>
          </cell>
          <cell r="K5838" t="str">
            <v>STREAM</v>
          </cell>
          <cell r="L5838" t="str">
            <v>3F</v>
          </cell>
        </row>
        <row r="5839">
          <cell r="D5839" t="str">
            <v>3452</v>
          </cell>
          <cell r="K5839" t="str">
            <v>STREAM</v>
          </cell>
          <cell r="L5839" t="str">
            <v>3F</v>
          </cell>
        </row>
        <row r="5840">
          <cell r="D5840" t="str">
            <v>3311</v>
          </cell>
          <cell r="K5840" t="str">
            <v>STREAM</v>
          </cell>
          <cell r="L5840" t="str">
            <v>3F</v>
          </cell>
        </row>
        <row r="5841">
          <cell r="D5841" t="str">
            <v>1299</v>
          </cell>
          <cell r="K5841" t="str">
            <v>STREAM</v>
          </cell>
          <cell r="L5841" t="str">
            <v>3F</v>
          </cell>
        </row>
        <row r="5842">
          <cell r="D5842" t="str">
            <v>3363</v>
          </cell>
          <cell r="K5842" t="str">
            <v>STREAM</v>
          </cell>
          <cell r="L5842" t="str">
            <v>3F</v>
          </cell>
        </row>
        <row r="5843">
          <cell r="D5843" t="str">
            <v>2181</v>
          </cell>
          <cell r="K5843" t="str">
            <v>STREAM</v>
          </cell>
          <cell r="L5843" t="str">
            <v>3F</v>
          </cell>
        </row>
        <row r="5844">
          <cell r="D5844" t="str">
            <v>3364</v>
          </cell>
          <cell r="K5844" t="str">
            <v>STREAM</v>
          </cell>
          <cell r="L5844" t="str">
            <v>3F</v>
          </cell>
        </row>
        <row r="5845">
          <cell r="D5845" t="str">
            <v>375H</v>
          </cell>
          <cell r="K5845" t="str">
            <v>STREAM</v>
          </cell>
          <cell r="L5845" t="str">
            <v>3F</v>
          </cell>
        </row>
        <row r="5846">
          <cell r="D5846" t="str">
            <v>2133</v>
          </cell>
          <cell r="K5846" t="str">
            <v>STREAM</v>
          </cell>
          <cell r="L5846" t="str">
            <v>3F</v>
          </cell>
        </row>
        <row r="5847">
          <cell r="D5847" t="str">
            <v>376A</v>
          </cell>
          <cell r="K5847" t="str">
            <v>STREAM</v>
          </cell>
          <cell r="L5847" t="str">
            <v>3F</v>
          </cell>
        </row>
        <row r="5848">
          <cell r="D5848" t="str">
            <v>386</v>
          </cell>
          <cell r="K5848" t="str">
            <v>STREAM</v>
          </cell>
          <cell r="L5848" t="str">
            <v>3F</v>
          </cell>
        </row>
        <row r="5849">
          <cell r="D5849" t="str">
            <v>2136</v>
          </cell>
          <cell r="K5849" t="str">
            <v>STREAM</v>
          </cell>
          <cell r="L5849" t="str">
            <v>3F</v>
          </cell>
        </row>
        <row r="5850">
          <cell r="D5850" t="str">
            <v>2137</v>
          </cell>
          <cell r="K5850" t="str">
            <v>STREAM</v>
          </cell>
          <cell r="L5850" t="str">
            <v>3F</v>
          </cell>
        </row>
        <row r="5851">
          <cell r="D5851" t="str">
            <v>390</v>
          </cell>
          <cell r="K5851" t="str">
            <v>STREAM</v>
          </cell>
          <cell r="L5851" t="str">
            <v>3F</v>
          </cell>
        </row>
        <row r="5852">
          <cell r="D5852" t="str">
            <v>393</v>
          </cell>
          <cell r="K5852" t="str">
            <v>STREAM</v>
          </cell>
          <cell r="L5852" t="str">
            <v>3F</v>
          </cell>
        </row>
        <row r="5853">
          <cell r="D5853" t="str">
            <v>2120A</v>
          </cell>
          <cell r="K5853" t="str">
            <v>STREAM</v>
          </cell>
          <cell r="L5853" t="str">
            <v>3F</v>
          </cell>
        </row>
        <row r="5854">
          <cell r="D5854" t="str">
            <v>3314</v>
          </cell>
          <cell r="K5854" t="str">
            <v>STREAM</v>
          </cell>
          <cell r="L5854" t="str">
            <v>3F</v>
          </cell>
        </row>
        <row r="5855">
          <cell r="D5855" t="str">
            <v>2153</v>
          </cell>
          <cell r="K5855" t="str">
            <v>STREAM</v>
          </cell>
          <cell r="L5855" t="str">
            <v>3F</v>
          </cell>
        </row>
        <row r="5856">
          <cell r="D5856" t="str">
            <v>3315</v>
          </cell>
          <cell r="K5856" t="str">
            <v>STREAM</v>
          </cell>
          <cell r="L5856" t="str">
            <v>3F</v>
          </cell>
        </row>
        <row r="5857">
          <cell r="D5857" t="str">
            <v>497</v>
          </cell>
          <cell r="K5857" t="str">
            <v>STREAM</v>
          </cell>
          <cell r="L5857" t="str">
            <v>3F</v>
          </cell>
        </row>
        <row r="5858">
          <cell r="D5858" t="str">
            <v>499</v>
          </cell>
          <cell r="K5858" t="str">
            <v>STREAM</v>
          </cell>
          <cell r="L5858" t="str">
            <v>3F</v>
          </cell>
        </row>
        <row r="5859">
          <cell r="D5859" t="str">
            <v>3316</v>
          </cell>
          <cell r="K5859" t="str">
            <v>STREAM</v>
          </cell>
          <cell r="L5859" t="str">
            <v>3F</v>
          </cell>
        </row>
        <row r="5860">
          <cell r="D5860" t="str">
            <v>505</v>
          </cell>
          <cell r="K5860" t="str">
            <v>STREAM</v>
          </cell>
          <cell r="L5860" t="str">
            <v>3F</v>
          </cell>
        </row>
        <row r="5861">
          <cell r="D5861" t="str">
            <v>506</v>
          </cell>
          <cell r="K5861" t="str">
            <v>STREAM</v>
          </cell>
          <cell r="L5861" t="str">
            <v>3F</v>
          </cell>
        </row>
        <row r="5862">
          <cell r="D5862" t="str">
            <v>2156</v>
          </cell>
          <cell r="K5862" t="str">
            <v>STREAM</v>
          </cell>
          <cell r="L5862" t="str">
            <v>3F</v>
          </cell>
        </row>
        <row r="5863">
          <cell r="D5863" t="str">
            <v>3326</v>
          </cell>
          <cell r="K5863" t="str">
            <v>STREAM</v>
          </cell>
          <cell r="L5863" t="str">
            <v>3F</v>
          </cell>
        </row>
        <row r="5864">
          <cell r="D5864" t="str">
            <v>546</v>
          </cell>
          <cell r="K5864" t="str">
            <v>STREAM</v>
          </cell>
          <cell r="L5864" t="str">
            <v>3F</v>
          </cell>
        </row>
        <row r="5865">
          <cell r="D5865" t="str">
            <v>3327</v>
          </cell>
          <cell r="K5865" t="str">
            <v>STREAM</v>
          </cell>
          <cell r="L5865" t="str">
            <v>3F</v>
          </cell>
        </row>
        <row r="5866">
          <cell r="D5866" t="str">
            <v>3328</v>
          </cell>
          <cell r="K5866" t="str">
            <v>STREAM</v>
          </cell>
          <cell r="L5866" t="str">
            <v>3F</v>
          </cell>
        </row>
        <row r="5867">
          <cell r="D5867" t="str">
            <v>3329</v>
          </cell>
          <cell r="K5867" t="str">
            <v>STREAM</v>
          </cell>
          <cell r="L5867" t="str">
            <v>3F</v>
          </cell>
        </row>
        <row r="5868">
          <cell r="D5868" t="str">
            <v>3330</v>
          </cell>
          <cell r="K5868" t="str">
            <v>STREAM</v>
          </cell>
          <cell r="L5868" t="str">
            <v>3F</v>
          </cell>
        </row>
        <row r="5869">
          <cell r="D5869" t="str">
            <v>3331</v>
          </cell>
          <cell r="K5869" t="str">
            <v>STREAM</v>
          </cell>
          <cell r="L5869" t="str">
            <v>3F</v>
          </cell>
        </row>
        <row r="5870">
          <cell r="D5870" t="str">
            <v>3332</v>
          </cell>
          <cell r="K5870" t="str">
            <v>STREAM</v>
          </cell>
          <cell r="L5870" t="str">
            <v>3F</v>
          </cell>
        </row>
        <row r="5871">
          <cell r="D5871" t="str">
            <v>3335</v>
          </cell>
          <cell r="K5871" t="str">
            <v>STREAM</v>
          </cell>
          <cell r="L5871" t="str">
            <v>3F</v>
          </cell>
        </row>
        <row r="5872">
          <cell r="D5872" t="str">
            <v>1297E</v>
          </cell>
          <cell r="K5872" t="str">
            <v>STREAM</v>
          </cell>
          <cell r="L5872" t="str">
            <v>3F</v>
          </cell>
        </row>
        <row r="5873">
          <cell r="D5873" t="str">
            <v>3336</v>
          </cell>
          <cell r="K5873" t="str">
            <v>STREAM</v>
          </cell>
          <cell r="L5873" t="str">
            <v>3F</v>
          </cell>
        </row>
        <row r="5874">
          <cell r="D5874" t="str">
            <v>563</v>
          </cell>
          <cell r="K5874" t="str">
            <v>STREAM</v>
          </cell>
          <cell r="L5874" t="str">
            <v>3F</v>
          </cell>
        </row>
        <row r="5875">
          <cell r="D5875" t="str">
            <v>3337</v>
          </cell>
          <cell r="K5875" t="str">
            <v>STREAM</v>
          </cell>
          <cell r="L5875" t="str">
            <v>3F</v>
          </cell>
        </row>
        <row r="5876">
          <cell r="D5876" t="str">
            <v>540A</v>
          </cell>
          <cell r="K5876" t="str">
            <v>LAKE</v>
          </cell>
          <cell r="L5876" t="str">
            <v>3F</v>
          </cell>
        </row>
        <row r="5877">
          <cell r="D5877" t="str">
            <v>595</v>
          </cell>
          <cell r="K5877" t="str">
            <v>STREAM</v>
          </cell>
          <cell r="L5877" t="str">
            <v>3F</v>
          </cell>
        </row>
        <row r="5878">
          <cell r="D5878" t="str">
            <v>3347</v>
          </cell>
          <cell r="K5878" t="str">
            <v>STREAM</v>
          </cell>
          <cell r="L5878" t="str">
            <v>3F</v>
          </cell>
        </row>
        <row r="5879">
          <cell r="D5879" t="str">
            <v>598</v>
          </cell>
          <cell r="K5879" t="str">
            <v>STREAM</v>
          </cell>
          <cell r="L5879" t="str">
            <v>3F</v>
          </cell>
        </row>
        <row r="5880">
          <cell r="D5880" t="str">
            <v>614</v>
          </cell>
          <cell r="K5880" t="str">
            <v>STREAM</v>
          </cell>
          <cell r="L5880" t="str">
            <v>3F</v>
          </cell>
        </row>
        <row r="5881">
          <cell r="D5881" t="str">
            <v>3348</v>
          </cell>
          <cell r="K5881" t="str">
            <v>STREAM</v>
          </cell>
          <cell r="L5881" t="str">
            <v>3F</v>
          </cell>
        </row>
        <row r="5882">
          <cell r="D5882" t="str">
            <v>2320B1</v>
          </cell>
          <cell r="K5882" t="str">
            <v>LAKE</v>
          </cell>
          <cell r="L5882" t="str">
            <v>3F</v>
          </cell>
        </row>
        <row r="5883">
          <cell r="D5883" t="str">
            <v>598A</v>
          </cell>
          <cell r="K5883" t="str">
            <v>LAKE</v>
          </cell>
          <cell r="L5883" t="str">
            <v>3F</v>
          </cell>
        </row>
        <row r="5884">
          <cell r="D5884" t="str">
            <v>564B</v>
          </cell>
          <cell r="K5884" t="str">
            <v>LAKE</v>
          </cell>
          <cell r="L5884" t="str">
            <v>3F</v>
          </cell>
        </row>
        <row r="5885">
          <cell r="D5885" t="str">
            <v>623</v>
          </cell>
          <cell r="K5885" t="str">
            <v>STREAM</v>
          </cell>
          <cell r="L5885" t="str">
            <v>3F</v>
          </cell>
        </row>
        <row r="5886">
          <cell r="D5886" t="str">
            <v>2164</v>
          </cell>
          <cell r="K5886" t="str">
            <v>STREAM</v>
          </cell>
          <cell r="L5886" t="str">
            <v>3F</v>
          </cell>
        </row>
        <row r="5887">
          <cell r="D5887" t="str">
            <v>628</v>
          </cell>
          <cell r="K5887" t="str">
            <v>STREAM</v>
          </cell>
          <cell r="L5887" t="str">
            <v>3F</v>
          </cell>
        </row>
        <row r="5888">
          <cell r="D5888" t="str">
            <v>2175</v>
          </cell>
          <cell r="K5888" t="str">
            <v>STREAM</v>
          </cell>
          <cell r="L5888" t="str">
            <v>3F</v>
          </cell>
        </row>
        <row r="5889">
          <cell r="D5889" t="str">
            <v>3348A</v>
          </cell>
          <cell r="K5889" t="str">
            <v>LAKE</v>
          </cell>
          <cell r="L5889" t="str">
            <v>3F</v>
          </cell>
        </row>
        <row r="5890">
          <cell r="D5890" t="str">
            <v>3359</v>
          </cell>
          <cell r="K5890" t="str">
            <v>STREAM</v>
          </cell>
          <cell r="L5890" t="str">
            <v>3F</v>
          </cell>
        </row>
        <row r="5891">
          <cell r="D5891" t="str">
            <v>2177</v>
          </cell>
          <cell r="K5891" t="str">
            <v>STREAM</v>
          </cell>
          <cell r="L5891" t="str">
            <v>3F</v>
          </cell>
        </row>
        <row r="5892">
          <cell r="D5892" t="str">
            <v>3360</v>
          </cell>
          <cell r="K5892" t="str">
            <v>STREAM</v>
          </cell>
          <cell r="L5892" t="str">
            <v>3F</v>
          </cell>
        </row>
        <row r="5893">
          <cell r="D5893" t="str">
            <v>2178</v>
          </cell>
          <cell r="K5893" t="str">
            <v>STREAM</v>
          </cell>
          <cell r="L5893" t="str">
            <v>3F</v>
          </cell>
        </row>
        <row r="5894">
          <cell r="D5894" t="str">
            <v>698</v>
          </cell>
          <cell r="K5894" t="str">
            <v>STREAM</v>
          </cell>
          <cell r="L5894" t="str">
            <v>3F</v>
          </cell>
        </row>
        <row r="5895">
          <cell r="D5895" t="str">
            <v>716</v>
          </cell>
          <cell r="K5895" t="str">
            <v>STREAM</v>
          </cell>
          <cell r="L5895" t="str">
            <v>3F</v>
          </cell>
        </row>
        <row r="5896">
          <cell r="D5896" t="str">
            <v>2199</v>
          </cell>
          <cell r="K5896" t="str">
            <v>STREAM</v>
          </cell>
          <cell r="L5896" t="str">
            <v>3F</v>
          </cell>
        </row>
        <row r="5897">
          <cell r="D5897" t="str">
            <v>3376</v>
          </cell>
          <cell r="K5897" t="str">
            <v>STREAM</v>
          </cell>
          <cell r="L5897" t="str">
            <v>3F</v>
          </cell>
        </row>
        <row r="5898">
          <cell r="D5898" t="str">
            <v>2200</v>
          </cell>
          <cell r="K5898" t="str">
            <v>STREAM</v>
          </cell>
          <cell r="L5898" t="str">
            <v>3F</v>
          </cell>
        </row>
        <row r="5899">
          <cell r="D5899" t="str">
            <v>2219</v>
          </cell>
          <cell r="K5899" t="str">
            <v>STREAM</v>
          </cell>
          <cell r="L5899" t="str">
            <v>3F</v>
          </cell>
        </row>
        <row r="5900">
          <cell r="D5900" t="str">
            <v>883B</v>
          </cell>
          <cell r="K5900" t="str">
            <v>STREAM</v>
          </cell>
          <cell r="L5900" t="str">
            <v>3F</v>
          </cell>
        </row>
        <row r="5901">
          <cell r="D5901" t="str">
            <v>756B</v>
          </cell>
          <cell r="K5901" t="str">
            <v>LAKE</v>
          </cell>
          <cell r="L5901" t="str">
            <v>3F</v>
          </cell>
        </row>
        <row r="5902">
          <cell r="D5902" t="str">
            <v>2182</v>
          </cell>
          <cell r="K5902" t="str">
            <v>STREAM</v>
          </cell>
          <cell r="L5902" t="str">
            <v>3F</v>
          </cell>
        </row>
        <row r="5903">
          <cell r="D5903" t="str">
            <v>3365</v>
          </cell>
          <cell r="K5903" t="str">
            <v>STREAM</v>
          </cell>
          <cell r="L5903" t="str">
            <v>3F</v>
          </cell>
        </row>
        <row r="5904">
          <cell r="D5904" t="str">
            <v>2184</v>
          </cell>
          <cell r="K5904" t="str">
            <v>STREAM</v>
          </cell>
          <cell r="L5904" t="str">
            <v>3F</v>
          </cell>
        </row>
        <row r="5905">
          <cell r="D5905" t="str">
            <v>745</v>
          </cell>
          <cell r="K5905" t="str">
            <v>STREAM</v>
          </cell>
          <cell r="L5905" t="str">
            <v>3F</v>
          </cell>
        </row>
        <row r="5906">
          <cell r="D5906" t="str">
            <v>689A</v>
          </cell>
          <cell r="K5906" t="str">
            <v>LAKE</v>
          </cell>
          <cell r="L5906" t="str">
            <v>3F</v>
          </cell>
        </row>
        <row r="5907">
          <cell r="D5907" t="str">
            <v>3397</v>
          </cell>
          <cell r="K5907" t="str">
            <v>STREAM</v>
          </cell>
          <cell r="L5907" t="str">
            <v>3F</v>
          </cell>
        </row>
        <row r="5908">
          <cell r="D5908" t="str">
            <v>3398</v>
          </cell>
          <cell r="K5908" t="str">
            <v>STREAM</v>
          </cell>
          <cell r="L5908" t="str">
            <v>3F</v>
          </cell>
        </row>
        <row r="5909">
          <cell r="D5909" t="str">
            <v>2217</v>
          </cell>
          <cell r="K5909" t="str">
            <v>STREAM</v>
          </cell>
          <cell r="L5909" t="str">
            <v>3F</v>
          </cell>
        </row>
        <row r="5910">
          <cell r="D5910" t="str">
            <v>689B</v>
          </cell>
          <cell r="K5910" t="str">
            <v>LAKE</v>
          </cell>
          <cell r="L5910" t="str">
            <v>3F</v>
          </cell>
        </row>
        <row r="5911">
          <cell r="D5911" t="str">
            <v>3400</v>
          </cell>
          <cell r="K5911" t="str">
            <v>STREAM</v>
          </cell>
          <cell r="L5911" t="str">
            <v>3F</v>
          </cell>
        </row>
        <row r="5912">
          <cell r="D5912" t="str">
            <v>3399</v>
          </cell>
          <cell r="K5912" t="str">
            <v>STREAM</v>
          </cell>
          <cell r="L5912" t="str">
            <v>3F</v>
          </cell>
        </row>
        <row r="5913">
          <cell r="D5913" t="str">
            <v>918</v>
          </cell>
          <cell r="K5913" t="str">
            <v>STREAM</v>
          </cell>
          <cell r="L5913" t="str">
            <v>3F</v>
          </cell>
        </row>
        <row r="5914">
          <cell r="D5914" t="str">
            <v>3412</v>
          </cell>
          <cell r="K5914" t="str">
            <v>STREAM</v>
          </cell>
          <cell r="L5914" t="str">
            <v>3F</v>
          </cell>
        </row>
        <row r="5915">
          <cell r="D5915" t="str">
            <v>2224B</v>
          </cell>
          <cell r="K5915" t="str">
            <v>ESTUARY</v>
          </cell>
          <cell r="L5915" t="str">
            <v>3M</v>
          </cell>
        </row>
        <row r="5916">
          <cell r="D5916" t="str">
            <v>3413</v>
          </cell>
          <cell r="K5916" t="str">
            <v>STREAM</v>
          </cell>
          <cell r="L5916" t="str">
            <v>3F</v>
          </cell>
        </row>
        <row r="5917">
          <cell r="D5917" t="str">
            <v>3415</v>
          </cell>
          <cell r="K5917" t="str">
            <v>STREAM</v>
          </cell>
          <cell r="L5917" t="str">
            <v>3F</v>
          </cell>
        </row>
        <row r="5918">
          <cell r="D5918" t="str">
            <v>3414</v>
          </cell>
          <cell r="K5918" t="str">
            <v>STREAM</v>
          </cell>
          <cell r="L5918" t="str">
            <v>3F</v>
          </cell>
        </row>
        <row r="5919">
          <cell r="D5919" t="str">
            <v>2225</v>
          </cell>
          <cell r="K5919" t="str">
            <v>STREAM</v>
          </cell>
          <cell r="L5919" t="str">
            <v>3F</v>
          </cell>
        </row>
        <row r="5920">
          <cell r="D5920" t="str">
            <v>932</v>
          </cell>
          <cell r="K5920" t="str">
            <v>STREAM</v>
          </cell>
          <cell r="L5920" t="str">
            <v>3F</v>
          </cell>
        </row>
        <row r="5921">
          <cell r="D5921" t="str">
            <v>3418</v>
          </cell>
          <cell r="K5921" t="str">
            <v>STREAM</v>
          </cell>
          <cell r="L5921" t="str">
            <v>3F</v>
          </cell>
        </row>
        <row r="5922">
          <cell r="D5922" t="str">
            <v>3423</v>
          </cell>
          <cell r="K5922" t="str">
            <v>STREAM</v>
          </cell>
          <cell r="L5922" t="str">
            <v>3F</v>
          </cell>
        </row>
        <row r="5923">
          <cell r="D5923" t="str">
            <v>3439</v>
          </cell>
          <cell r="K5923" t="str">
            <v>STREAM</v>
          </cell>
          <cell r="L5923" t="str">
            <v>3F</v>
          </cell>
        </row>
        <row r="5924">
          <cell r="D5924" t="str">
            <v>2258</v>
          </cell>
          <cell r="K5924" t="str">
            <v>STREAM</v>
          </cell>
          <cell r="L5924" t="str">
            <v>3F</v>
          </cell>
        </row>
        <row r="5925">
          <cell r="D5925" t="str">
            <v>2259</v>
          </cell>
          <cell r="K5925" t="str">
            <v>STREAM</v>
          </cell>
          <cell r="L5925" t="str">
            <v>3F</v>
          </cell>
        </row>
        <row r="5926">
          <cell r="D5926" t="str">
            <v>3422Z</v>
          </cell>
          <cell r="K5926" t="str">
            <v>SPRING</v>
          </cell>
          <cell r="L5926" t="str">
            <v>3F</v>
          </cell>
        </row>
        <row r="5927">
          <cell r="D5927" t="str">
            <v>3434A</v>
          </cell>
          <cell r="K5927" t="str">
            <v>LAKE</v>
          </cell>
          <cell r="L5927" t="str">
            <v>3F</v>
          </cell>
        </row>
        <row r="5928">
          <cell r="D5928" t="str">
            <v>2264</v>
          </cell>
          <cell r="K5928" t="str">
            <v>STREAM</v>
          </cell>
          <cell r="L5928" t="str">
            <v>3F</v>
          </cell>
        </row>
        <row r="5929">
          <cell r="D5929" t="str">
            <v>3445</v>
          </cell>
          <cell r="K5929" t="str">
            <v>STREAM</v>
          </cell>
          <cell r="L5929" t="str">
            <v>3F</v>
          </cell>
        </row>
        <row r="5930">
          <cell r="D5930" t="str">
            <v>3448</v>
          </cell>
          <cell r="K5930" t="str">
            <v>STREAM</v>
          </cell>
          <cell r="L5930" t="str">
            <v>3F</v>
          </cell>
        </row>
        <row r="5931">
          <cell r="D5931" t="str">
            <v>2288</v>
          </cell>
          <cell r="K5931" t="str">
            <v>STREAM</v>
          </cell>
          <cell r="L5931" t="str">
            <v>3F</v>
          </cell>
        </row>
        <row r="5932">
          <cell r="D5932" t="str">
            <v>2289</v>
          </cell>
          <cell r="K5932" t="str">
            <v>STREAM</v>
          </cell>
          <cell r="L5932" t="str">
            <v>3F</v>
          </cell>
        </row>
        <row r="5933">
          <cell r="D5933" t="str">
            <v>3461</v>
          </cell>
          <cell r="K5933" t="str">
            <v>STREAM</v>
          </cell>
          <cell r="L5933" t="str">
            <v>3F</v>
          </cell>
        </row>
        <row r="5934">
          <cell r="D5934" t="str">
            <v>3462</v>
          </cell>
          <cell r="K5934" t="str">
            <v>STREAM</v>
          </cell>
          <cell r="L5934" t="str">
            <v>3F</v>
          </cell>
        </row>
        <row r="5935">
          <cell r="D5935" t="str">
            <v>3463</v>
          </cell>
          <cell r="K5935" t="str">
            <v>STREAM</v>
          </cell>
          <cell r="L5935" t="str">
            <v>3F</v>
          </cell>
        </row>
        <row r="5936">
          <cell r="D5936" t="str">
            <v>2293</v>
          </cell>
          <cell r="K5936" t="str">
            <v>STREAM</v>
          </cell>
          <cell r="L5936" t="str">
            <v>3F</v>
          </cell>
        </row>
        <row r="5937">
          <cell r="D5937" t="str">
            <v>2296</v>
          </cell>
          <cell r="K5937" t="str">
            <v>STREAM</v>
          </cell>
          <cell r="L5937" t="str">
            <v>3F</v>
          </cell>
        </row>
        <row r="5938">
          <cell r="D5938" t="str">
            <v>3465</v>
          </cell>
          <cell r="K5938" t="str">
            <v>STREAM</v>
          </cell>
          <cell r="L5938" t="str">
            <v>3F</v>
          </cell>
        </row>
        <row r="5939">
          <cell r="D5939" t="str">
            <v>3466</v>
          </cell>
          <cell r="K5939" t="str">
            <v>STREAM</v>
          </cell>
          <cell r="L5939" t="str">
            <v>3F</v>
          </cell>
        </row>
        <row r="5940">
          <cell r="D5940" t="str">
            <v>2298</v>
          </cell>
          <cell r="K5940" t="str">
            <v>STREAM</v>
          </cell>
          <cell r="L5940" t="str">
            <v>3F</v>
          </cell>
        </row>
        <row r="5941">
          <cell r="D5941" t="str">
            <v>2318</v>
          </cell>
          <cell r="K5941" t="str">
            <v>STREAM</v>
          </cell>
          <cell r="L5941" t="str">
            <v>3F</v>
          </cell>
        </row>
        <row r="5942">
          <cell r="D5942" t="str">
            <v>3478</v>
          </cell>
          <cell r="K5942" t="str">
            <v>STREAM</v>
          </cell>
          <cell r="L5942" t="str">
            <v>3F</v>
          </cell>
        </row>
        <row r="5943">
          <cell r="D5943" t="str">
            <v>2331</v>
          </cell>
          <cell r="K5943" t="str">
            <v>STREAM</v>
          </cell>
          <cell r="L5943" t="str">
            <v>3F</v>
          </cell>
        </row>
        <row r="5944">
          <cell r="D5944" t="str">
            <v>2333</v>
          </cell>
          <cell r="K5944" t="str">
            <v>STREAM</v>
          </cell>
          <cell r="L5944" t="str">
            <v>3F</v>
          </cell>
        </row>
        <row r="5945">
          <cell r="D5945" t="str">
            <v>2325</v>
          </cell>
          <cell r="K5945" t="str">
            <v>STREAM</v>
          </cell>
          <cell r="L5945" t="str">
            <v>3F</v>
          </cell>
        </row>
        <row r="5946">
          <cell r="D5946" t="str">
            <v>107</v>
          </cell>
          <cell r="K5946" t="str">
            <v>STREAM</v>
          </cell>
          <cell r="L5946" t="str">
            <v>3F</v>
          </cell>
        </row>
        <row r="5947">
          <cell r="D5947" t="str">
            <v>145B</v>
          </cell>
          <cell r="K5947" t="str">
            <v>STREAM</v>
          </cell>
          <cell r="L5947" t="str">
            <v>3F</v>
          </cell>
        </row>
        <row r="5948">
          <cell r="D5948" t="str">
            <v>212</v>
          </cell>
          <cell r="K5948" t="str">
            <v>STREAM</v>
          </cell>
          <cell r="L5948" t="str">
            <v>3F</v>
          </cell>
        </row>
        <row r="5949">
          <cell r="D5949" t="str">
            <v>204A</v>
          </cell>
          <cell r="K5949" t="str">
            <v>LAKE</v>
          </cell>
          <cell r="L5949" t="str">
            <v>3F</v>
          </cell>
        </row>
        <row r="5950">
          <cell r="D5950" t="str">
            <v>128</v>
          </cell>
          <cell r="K5950" t="str">
            <v>STREAM</v>
          </cell>
          <cell r="L5950" t="str">
            <v>3F</v>
          </cell>
        </row>
        <row r="5951">
          <cell r="D5951" t="str">
            <v>159</v>
          </cell>
          <cell r="K5951" t="str">
            <v>STREAM</v>
          </cell>
          <cell r="L5951" t="str">
            <v>3F</v>
          </cell>
        </row>
        <row r="5952">
          <cell r="D5952" t="str">
            <v>160</v>
          </cell>
          <cell r="K5952" t="str">
            <v>STREAM</v>
          </cell>
          <cell r="L5952" t="str">
            <v>3F</v>
          </cell>
        </row>
        <row r="5953">
          <cell r="D5953" t="str">
            <v>207</v>
          </cell>
          <cell r="K5953" t="str">
            <v>STREAM</v>
          </cell>
          <cell r="L5953" t="str">
            <v>3F</v>
          </cell>
        </row>
        <row r="5954">
          <cell r="D5954" t="str">
            <v>210</v>
          </cell>
          <cell r="K5954" t="str">
            <v>STREAM</v>
          </cell>
          <cell r="L5954" t="str">
            <v>3F</v>
          </cell>
        </row>
        <row r="5955">
          <cell r="D5955" t="str">
            <v>28</v>
          </cell>
          <cell r="K5955" t="str">
            <v>STREAM</v>
          </cell>
          <cell r="L5955" t="str">
            <v>3F</v>
          </cell>
        </row>
        <row r="5956">
          <cell r="D5956" t="str">
            <v>29</v>
          </cell>
          <cell r="K5956" t="str">
            <v>STREAM</v>
          </cell>
          <cell r="L5956" t="str">
            <v>3F</v>
          </cell>
        </row>
        <row r="5957">
          <cell r="D5957" t="str">
            <v>33</v>
          </cell>
          <cell r="K5957" t="str">
            <v>STREAM</v>
          </cell>
          <cell r="L5957" t="str">
            <v>3F</v>
          </cell>
        </row>
        <row r="5958">
          <cell r="D5958" t="str">
            <v>35</v>
          </cell>
          <cell r="K5958" t="str">
            <v>STREAM</v>
          </cell>
          <cell r="L5958" t="str">
            <v>3F</v>
          </cell>
        </row>
        <row r="5959">
          <cell r="D5959" t="str">
            <v>38</v>
          </cell>
          <cell r="K5959" t="str">
            <v>STREAM</v>
          </cell>
          <cell r="L5959" t="str">
            <v>3F</v>
          </cell>
        </row>
        <row r="5960">
          <cell r="D5960" t="str">
            <v>38A</v>
          </cell>
          <cell r="K5960" t="str">
            <v>LAKE</v>
          </cell>
          <cell r="L5960" t="str">
            <v>3F</v>
          </cell>
        </row>
        <row r="5961">
          <cell r="D5961" t="str">
            <v>40</v>
          </cell>
          <cell r="K5961" t="str">
            <v>STREAM</v>
          </cell>
          <cell r="L5961" t="str">
            <v>3F</v>
          </cell>
        </row>
        <row r="5962">
          <cell r="D5962" t="str">
            <v>41</v>
          </cell>
          <cell r="K5962" t="str">
            <v>STREAM</v>
          </cell>
          <cell r="L5962" t="str">
            <v>3F</v>
          </cell>
        </row>
        <row r="5963">
          <cell r="D5963" t="str">
            <v>40A</v>
          </cell>
          <cell r="K5963" t="str">
            <v>STREAM</v>
          </cell>
          <cell r="L5963" t="str">
            <v>3F</v>
          </cell>
        </row>
        <row r="5964">
          <cell r="D5964" t="str">
            <v>42</v>
          </cell>
          <cell r="K5964" t="str">
            <v>STREAM</v>
          </cell>
          <cell r="L5964" t="str">
            <v>3F</v>
          </cell>
        </row>
        <row r="5965">
          <cell r="D5965" t="str">
            <v>49F</v>
          </cell>
          <cell r="K5965" t="str">
            <v>STREAM</v>
          </cell>
          <cell r="L5965" t="str">
            <v>3F</v>
          </cell>
        </row>
        <row r="5966">
          <cell r="D5966" t="str">
            <v>63</v>
          </cell>
          <cell r="K5966" t="str">
            <v>STREAM</v>
          </cell>
          <cell r="L5966" t="str">
            <v>3F</v>
          </cell>
        </row>
        <row r="5967">
          <cell r="D5967" t="str">
            <v>66</v>
          </cell>
          <cell r="K5967" t="str">
            <v>STREAM</v>
          </cell>
          <cell r="L5967" t="str">
            <v>3F</v>
          </cell>
        </row>
        <row r="5968">
          <cell r="D5968" t="str">
            <v>68</v>
          </cell>
          <cell r="K5968" t="str">
            <v>STREAM</v>
          </cell>
          <cell r="L5968" t="str">
            <v>3F</v>
          </cell>
        </row>
        <row r="5969">
          <cell r="D5969" t="str">
            <v>91</v>
          </cell>
          <cell r="K5969" t="str">
            <v>STREAM</v>
          </cell>
          <cell r="L5969" t="str">
            <v>3F</v>
          </cell>
        </row>
        <row r="5970">
          <cell r="D5970" t="str">
            <v>92</v>
          </cell>
          <cell r="K5970" t="str">
            <v>STREAM</v>
          </cell>
          <cell r="L5970" t="str">
            <v>3F</v>
          </cell>
        </row>
        <row r="5971">
          <cell r="D5971" t="str">
            <v>95</v>
          </cell>
          <cell r="K5971" t="str">
            <v>STREAM</v>
          </cell>
          <cell r="L5971" t="str">
            <v>3F</v>
          </cell>
        </row>
        <row r="5972">
          <cell r="D5972" t="str">
            <v>100</v>
          </cell>
          <cell r="K5972" t="str">
            <v>STREAM</v>
          </cell>
          <cell r="L5972" t="str">
            <v>3F</v>
          </cell>
        </row>
        <row r="5973">
          <cell r="D5973" t="str">
            <v>101</v>
          </cell>
          <cell r="K5973" t="str">
            <v>STREAM</v>
          </cell>
          <cell r="L5973" t="str">
            <v>3F</v>
          </cell>
        </row>
        <row r="5974">
          <cell r="D5974" t="str">
            <v>106</v>
          </cell>
          <cell r="K5974" t="str">
            <v>STREAM</v>
          </cell>
          <cell r="L5974" t="str">
            <v>3F</v>
          </cell>
        </row>
        <row r="5975">
          <cell r="D5975" t="str">
            <v>109</v>
          </cell>
          <cell r="K5975" t="str">
            <v>STREAM</v>
          </cell>
          <cell r="L5975" t="str">
            <v>3F</v>
          </cell>
        </row>
        <row r="5976">
          <cell r="D5976" t="str">
            <v>110</v>
          </cell>
          <cell r="K5976" t="str">
            <v>STREAM</v>
          </cell>
          <cell r="L5976" t="str">
            <v>3F</v>
          </cell>
        </row>
        <row r="5977">
          <cell r="D5977" t="str">
            <v>112</v>
          </cell>
          <cell r="K5977" t="str">
            <v>STREAM</v>
          </cell>
          <cell r="L5977" t="str">
            <v>3F</v>
          </cell>
        </row>
        <row r="5978">
          <cell r="D5978" t="str">
            <v>115</v>
          </cell>
          <cell r="K5978" t="str">
            <v>STREAM</v>
          </cell>
          <cell r="L5978" t="str">
            <v>3F</v>
          </cell>
        </row>
        <row r="5979">
          <cell r="D5979" t="str">
            <v>117</v>
          </cell>
          <cell r="K5979" t="str">
            <v>STREAM</v>
          </cell>
          <cell r="L5979" t="str">
            <v>3F</v>
          </cell>
        </row>
        <row r="5980">
          <cell r="D5980" t="str">
            <v>119</v>
          </cell>
          <cell r="K5980" t="str">
            <v>STREAM</v>
          </cell>
          <cell r="L5980" t="str">
            <v>3F</v>
          </cell>
        </row>
        <row r="5981">
          <cell r="D5981" t="str">
            <v>125</v>
          </cell>
          <cell r="K5981" t="str">
            <v>STREAM</v>
          </cell>
          <cell r="L5981" t="str">
            <v>3F</v>
          </cell>
        </row>
        <row r="5982">
          <cell r="D5982" t="str">
            <v>126</v>
          </cell>
          <cell r="K5982" t="str">
            <v>STREAM</v>
          </cell>
          <cell r="L5982" t="str">
            <v>3F</v>
          </cell>
        </row>
        <row r="5983">
          <cell r="D5983" t="str">
            <v>142</v>
          </cell>
          <cell r="K5983" t="str">
            <v>STREAM</v>
          </cell>
          <cell r="L5983" t="str">
            <v>3F</v>
          </cell>
        </row>
        <row r="5984">
          <cell r="D5984" t="str">
            <v>144</v>
          </cell>
          <cell r="K5984" t="str">
            <v>STREAM</v>
          </cell>
          <cell r="L5984" t="str">
            <v>3F</v>
          </cell>
        </row>
        <row r="5985">
          <cell r="D5985" t="str">
            <v>146</v>
          </cell>
          <cell r="K5985" t="str">
            <v>STREAM</v>
          </cell>
          <cell r="L5985" t="str">
            <v>3F</v>
          </cell>
        </row>
        <row r="5986">
          <cell r="D5986" t="str">
            <v>76</v>
          </cell>
          <cell r="K5986" t="str">
            <v>STREAM</v>
          </cell>
          <cell r="L5986" t="str">
            <v>3F</v>
          </cell>
        </row>
        <row r="5987">
          <cell r="D5987" t="str">
            <v>78</v>
          </cell>
          <cell r="K5987" t="str">
            <v>STREAM</v>
          </cell>
          <cell r="L5987" t="str">
            <v>3F</v>
          </cell>
        </row>
        <row r="5988">
          <cell r="D5988" t="str">
            <v>81</v>
          </cell>
          <cell r="K5988" t="str">
            <v>STREAM</v>
          </cell>
          <cell r="L5988" t="str">
            <v>3F</v>
          </cell>
        </row>
        <row r="5989">
          <cell r="D5989" t="str">
            <v>136</v>
          </cell>
          <cell r="K5989" t="str">
            <v>STREAM</v>
          </cell>
          <cell r="L5989" t="str">
            <v>3F</v>
          </cell>
        </row>
        <row r="5990">
          <cell r="D5990" t="str">
            <v>137</v>
          </cell>
          <cell r="K5990" t="str">
            <v>STREAM</v>
          </cell>
          <cell r="L5990" t="str">
            <v>3F</v>
          </cell>
        </row>
        <row r="5991">
          <cell r="D5991" t="str">
            <v>138</v>
          </cell>
          <cell r="K5991" t="str">
            <v>STREAM</v>
          </cell>
          <cell r="L5991" t="str">
            <v>3F</v>
          </cell>
        </row>
        <row r="5992">
          <cell r="D5992" t="str">
            <v>10B</v>
          </cell>
          <cell r="K5992" t="str">
            <v>STREAM</v>
          </cell>
          <cell r="L5992" t="str">
            <v>3F</v>
          </cell>
        </row>
        <row r="5993">
          <cell r="D5993" t="str">
            <v>145</v>
          </cell>
          <cell r="K5993" t="str">
            <v>LAKE</v>
          </cell>
          <cell r="L5993" t="str">
            <v>3F</v>
          </cell>
        </row>
        <row r="5994">
          <cell r="D5994" t="str">
            <v>209</v>
          </cell>
          <cell r="K5994" t="str">
            <v>STREAM</v>
          </cell>
          <cell r="L5994" t="str">
            <v>3F</v>
          </cell>
        </row>
        <row r="5995">
          <cell r="D5995" t="str">
            <v>162</v>
          </cell>
          <cell r="K5995" t="str">
            <v>STREAM</v>
          </cell>
          <cell r="L5995" t="str">
            <v>3F</v>
          </cell>
        </row>
        <row r="5996">
          <cell r="D5996" t="str">
            <v>83A</v>
          </cell>
          <cell r="K5996" t="str">
            <v>LAKE</v>
          </cell>
          <cell r="L5996" t="str">
            <v>3F</v>
          </cell>
        </row>
        <row r="5997">
          <cell r="D5997" t="str">
            <v>1303A</v>
          </cell>
          <cell r="K5997" t="str">
            <v>STREAM</v>
          </cell>
          <cell r="L5997" t="str">
            <v>3F</v>
          </cell>
        </row>
        <row r="5998">
          <cell r="D5998" t="str">
            <v>2247A</v>
          </cell>
          <cell r="K5998" t="str">
            <v>STREAM</v>
          </cell>
          <cell r="L5998" t="str">
            <v>3F</v>
          </cell>
        </row>
        <row r="5999">
          <cell r="D5999" t="str">
            <v>56A</v>
          </cell>
          <cell r="K5999" t="str">
            <v>STREAM</v>
          </cell>
          <cell r="L5999" t="str">
            <v>3F</v>
          </cell>
        </row>
        <row r="6000">
          <cell r="D6000" t="str">
            <v>59B</v>
          </cell>
          <cell r="K6000" t="str">
            <v>STREAM</v>
          </cell>
          <cell r="L6000" t="str">
            <v>3F</v>
          </cell>
        </row>
        <row r="6001">
          <cell r="D6001" t="str">
            <v>2191A</v>
          </cell>
          <cell r="K6001" t="str">
            <v>STREAM</v>
          </cell>
          <cell r="L6001" t="str">
            <v>3F</v>
          </cell>
        </row>
        <row r="6002">
          <cell r="D6002" t="str">
            <v>26</v>
          </cell>
          <cell r="K6002" t="str">
            <v>STREAM</v>
          </cell>
          <cell r="L6002" t="str">
            <v>3F</v>
          </cell>
        </row>
        <row r="6003">
          <cell r="D6003" t="str">
            <v>8015</v>
          </cell>
          <cell r="K6003" t="str">
            <v>COASTAL</v>
          </cell>
          <cell r="L6003" t="str">
            <v>3M</v>
          </cell>
        </row>
        <row r="6004">
          <cell r="D6004" t="str">
            <v>8021</v>
          </cell>
          <cell r="K6004" t="str">
            <v>COASTAL</v>
          </cell>
          <cell r="L6004" t="str">
            <v>3M</v>
          </cell>
        </row>
        <row r="6005">
          <cell r="D6005" t="str">
            <v>8018</v>
          </cell>
          <cell r="K6005" t="str">
            <v>COASTAL</v>
          </cell>
          <cell r="L6005" t="str">
            <v>3M</v>
          </cell>
        </row>
        <row r="6006">
          <cell r="D6006" t="str">
            <v>8019</v>
          </cell>
          <cell r="K6006" t="str">
            <v>COASTAL</v>
          </cell>
          <cell r="L6006" t="str">
            <v>3M</v>
          </cell>
        </row>
        <row r="6007">
          <cell r="D6007" t="str">
            <v>180Z</v>
          </cell>
          <cell r="K6007" t="str">
            <v>SPRING</v>
          </cell>
          <cell r="L6007" t="str">
            <v>3F</v>
          </cell>
        </row>
        <row r="6008">
          <cell r="D6008" t="str">
            <v>3315A</v>
          </cell>
          <cell r="K6008" t="str">
            <v>SPRING</v>
          </cell>
          <cell r="L6008" t="str">
            <v>3F</v>
          </cell>
        </row>
        <row r="6009">
          <cell r="D6009" t="str">
            <v>3341W</v>
          </cell>
          <cell r="K6009" t="str">
            <v>SPRING</v>
          </cell>
          <cell r="L6009" t="str">
            <v>3F</v>
          </cell>
        </row>
        <row r="6010">
          <cell r="D6010" t="str">
            <v>3366A</v>
          </cell>
          <cell r="K6010" t="str">
            <v>LAKE</v>
          </cell>
          <cell r="L6010" t="str">
            <v>3F</v>
          </cell>
        </row>
        <row r="6011">
          <cell r="D6011" t="str">
            <v>1421</v>
          </cell>
          <cell r="K6011" t="str">
            <v>ESTUARY</v>
          </cell>
          <cell r="L6011" t="str">
            <v>3M</v>
          </cell>
        </row>
        <row r="6012">
          <cell r="D6012" t="str">
            <v>3422Q</v>
          </cell>
          <cell r="K6012" t="str">
            <v>SPRING</v>
          </cell>
          <cell r="L6012" t="str">
            <v>3F</v>
          </cell>
        </row>
        <row r="6013">
          <cell r="D6013" t="str">
            <v>32</v>
          </cell>
          <cell r="K6013" t="str">
            <v>STREAM</v>
          </cell>
          <cell r="L6013" t="str">
            <v>3F</v>
          </cell>
        </row>
        <row r="6014">
          <cell r="D6014" t="str">
            <v>34</v>
          </cell>
          <cell r="K6014" t="str">
            <v>STREAM</v>
          </cell>
          <cell r="L6014" t="str">
            <v>3F</v>
          </cell>
        </row>
        <row r="6015">
          <cell r="D6015" t="str">
            <v>35C</v>
          </cell>
          <cell r="K6015" t="str">
            <v>STREAM</v>
          </cell>
          <cell r="L6015" t="str">
            <v>3F</v>
          </cell>
        </row>
        <row r="6016">
          <cell r="D6016" t="str">
            <v>43</v>
          </cell>
          <cell r="K6016" t="str">
            <v>STREAM</v>
          </cell>
          <cell r="L6016" t="str">
            <v>3F</v>
          </cell>
        </row>
        <row r="6017">
          <cell r="D6017" t="str">
            <v>45</v>
          </cell>
          <cell r="K6017" t="str">
            <v>STREAM</v>
          </cell>
          <cell r="L6017" t="str">
            <v>3F</v>
          </cell>
        </row>
        <row r="6018">
          <cell r="D6018" t="str">
            <v>59C</v>
          </cell>
          <cell r="K6018" t="str">
            <v>STREAM</v>
          </cell>
          <cell r="L6018" t="str">
            <v>3F</v>
          </cell>
        </row>
        <row r="6019">
          <cell r="D6019" t="str">
            <v>72F</v>
          </cell>
          <cell r="K6019" t="str">
            <v>STREAM</v>
          </cell>
          <cell r="L6019" t="str">
            <v>3F</v>
          </cell>
        </row>
        <row r="6020">
          <cell r="D6020" t="str">
            <v>2F</v>
          </cell>
          <cell r="K6020" t="str">
            <v>STREAM</v>
          </cell>
          <cell r="L6020" t="str">
            <v>3F</v>
          </cell>
        </row>
        <row r="6021">
          <cell r="D6021" t="str">
            <v>4</v>
          </cell>
          <cell r="K6021" t="str">
            <v>STREAM</v>
          </cell>
          <cell r="L6021" t="str">
            <v>3F</v>
          </cell>
        </row>
        <row r="6022">
          <cell r="D6022" t="str">
            <v>6</v>
          </cell>
          <cell r="K6022" t="str">
            <v>STREAM</v>
          </cell>
          <cell r="L6022" t="str">
            <v>3F</v>
          </cell>
        </row>
        <row r="6023">
          <cell r="D6023" t="str">
            <v>8044</v>
          </cell>
          <cell r="K6023" t="str">
            <v>COASTAL</v>
          </cell>
          <cell r="L6023" t="str">
            <v>3M</v>
          </cell>
        </row>
        <row r="6024">
          <cell r="D6024" t="str">
            <v>3278U</v>
          </cell>
          <cell r="K6024" t="str">
            <v>ESTUARY</v>
          </cell>
          <cell r="L6024" t="str">
            <v>2</v>
          </cell>
        </row>
        <row r="6025">
          <cell r="D6025" t="str">
            <v>8062</v>
          </cell>
          <cell r="K6025" t="str">
            <v>COASTAL</v>
          </cell>
          <cell r="L6025" t="str">
            <v>3M</v>
          </cell>
        </row>
        <row r="6026">
          <cell r="D6026" t="str">
            <v>8064</v>
          </cell>
          <cell r="K6026" t="str">
            <v>COASTAL</v>
          </cell>
          <cell r="L6026" t="str">
            <v>2</v>
          </cell>
        </row>
        <row r="6027">
          <cell r="D6027" t="str">
            <v>8063</v>
          </cell>
          <cell r="K6027" t="str">
            <v>COASTAL</v>
          </cell>
          <cell r="L6027" t="str">
            <v>3M</v>
          </cell>
        </row>
        <row r="6028">
          <cell r="D6028" t="str">
            <v>1558A</v>
          </cell>
          <cell r="K6028" t="str">
            <v>ESTUARY</v>
          </cell>
          <cell r="L6028" t="str">
            <v>2</v>
          </cell>
        </row>
        <row r="6029">
          <cell r="D6029" t="str">
            <v>8045C</v>
          </cell>
          <cell r="K6029" t="str">
            <v>COASTAL</v>
          </cell>
          <cell r="L6029" t="str">
            <v>3M</v>
          </cell>
        </row>
        <row r="6030">
          <cell r="D6030" t="str">
            <v>1736</v>
          </cell>
          <cell r="K6030" t="str">
            <v>STREAM</v>
          </cell>
          <cell r="L6030" t="str">
            <v>3F</v>
          </cell>
        </row>
        <row r="6031">
          <cell r="D6031" t="str">
            <v>493B</v>
          </cell>
          <cell r="K6031" t="str">
            <v>ESTUARY</v>
          </cell>
          <cell r="L6031" t="str">
            <v>3M</v>
          </cell>
        </row>
        <row r="6032">
          <cell r="D6032" t="str">
            <v>537</v>
          </cell>
          <cell r="K6032" t="str">
            <v>ESTUARY</v>
          </cell>
          <cell r="L6032" t="str">
            <v>3M</v>
          </cell>
        </row>
        <row r="6033">
          <cell r="D6033" t="str">
            <v>833A</v>
          </cell>
          <cell r="K6033" t="str">
            <v>ESTUARY</v>
          </cell>
          <cell r="L6033" t="str">
            <v>2</v>
          </cell>
        </row>
        <row r="6034">
          <cell r="D6034" t="str">
            <v>864</v>
          </cell>
          <cell r="K6034" t="str">
            <v>ESTUARY</v>
          </cell>
          <cell r="L6034" t="str">
            <v>3M</v>
          </cell>
        </row>
        <row r="6035">
          <cell r="D6035" t="str">
            <v>1142A</v>
          </cell>
          <cell r="K6035" t="str">
            <v>ESTUARY</v>
          </cell>
          <cell r="L6035" t="str">
            <v>2</v>
          </cell>
        </row>
        <row r="6036">
          <cell r="D6036" t="str">
            <v>8091C1</v>
          </cell>
          <cell r="K6036" t="str">
            <v>BEACH</v>
          </cell>
          <cell r="L6036" t="str">
            <v>3M</v>
          </cell>
        </row>
        <row r="6037">
          <cell r="D6037" t="str">
            <v>49AB</v>
          </cell>
          <cell r="K6037" t="str">
            <v>ESTUARY</v>
          </cell>
          <cell r="L6037" t="str">
            <v>2</v>
          </cell>
        </row>
        <row r="6038">
          <cell r="D6038" t="str">
            <v>772</v>
          </cell>
          <cell r="K6038" t="str">
            <v>ESTUARY</v>
          </cell>
          <cell r="L6038" t="str">
            <v>3M</v>
          </cell>
        </row>
        <row r="6039">
          <cell r="D6039" t="str">
            <v>759B</v>
          </cell>
          <cell r="K6039" t="str">
            <v>ESTUARY</v>
          </cell>
          <cell r="L6039" t="str">
            <v>3M</v>
          </cell>
        </row>
        <row r="6040">
          <cell r="D6040" t="str">
            <v>881A</v>
          </cell>
          <cell r="K6040" t="str">
            <v>ESTUARY</v>
          </cell>
          <cell r="L6040" t="str">
            <v>2</v>
          </cell>
        </row>
        <row r="6041">
          <cell r="D6041" t="str">
            <v>1111A</v>
          </cell>
          <cell r="K6041" t="str">
            <v>ESTUARY</v>
          </cell>
          <cell r="L6041" t="str">
            <v>2</v>
          </cell>
        </row>
        <row r="6042">
          <cell r="D6042" t="str">
            <v>3689</v>
          </cell>
          <cell r="K6042" t="str">
            <v>STREAM</v>
          </cell>
          <cell r="L6042" t="str">
            <v>3F</v>
          </cell>
        </row>
        <row r="6043">
          <cell r="D6043" t="str">
            <v>3696</v>
          </cell>
          <cell r="K6043" t="str">
            <v>STREAM</v>
          </cell>
          <cell r="L6043" t="str">
            <v>3F</v>
          </cell>
        </row>
        <row r="6044">
          <cell r="D6044" t="str">
            <v>1113</v>
          </cell>
          <cell r="K6044" t="str">
            <v>ESTUARY</v>
          </cell>
          <cell r="L6044" t="str">
            <v>2</v>
          </cell>
        </row>
        <row r="6045">
          <cell r="D6045" t="str">
            <v>1114</v>
          </cell>
          <cell r="K6045" t="str">
            <v>ESTUARY</v>
          </cell>
          <cell r="L6045" t="str">
            <v>3M</v>
          </cell>
        </row>
        <row r="6046">
          <cell r="D6046" t="str">
            <v>1123</v>
          </cell>
          <cell r="K6046" t="str">
            <v>ESTUARY</v>
          </cell>
          <cell r="L6046" t="str">
            <v>2</v>
          </cell>
        </row>
        <row r="6047">
          <cell r="D6047" t="str">
            <v>1060</v>
          </cell>
          <cell r="K6047" t="str">
            <v>ESTUARY</v>
          </cell>
          <cell r="L6047" t="str">
            <v>3M</v>
          </cell>
        </row>
        <row r="6048">
          <cell r="D6048" t="str">
            <v>1280</v>
          </cell>
          <cell r="K6048" t="str">
            <v>ESTUARY</v>
          </cell>
          <cell r="L6048" t="str">
            <v>2</v>
          </cell>
        </row>
        <row r="6049">
          <cell r="D6049" t="str">
            <v>8023</v>
          </cell>
          <cell r="K6049" t="str">
            <v>COASTAL</v>
          </cell>
          <cell r="L6049" t="str">
            <v>2</v>
          </cell>
        </row>
        <row r="6050">
          <cell r="D6050" t="str">
            <v>1266</v>
          </cell>
          <cell r="K6050" t="str">
            <v>ESTUARY</v>
          </cell>
          <cell r="L6050" t="str">
            <v>2</v>
          </cell>
        </row>
        <row r="6051">
          <cell r="D6051" t="str">
            <v>1273</v>
          </cell>
          <cell r="K6051" t="str">
            <v>ESTUARY</v>
          </cell>
          <cell r="L6051" t="str">
            <v>2</v>
          </cell>
        </row>
        <row r="6052">
          <cell r="D6052" t="str">
            <v>1144</v>
          </cell>
          <cell r="K6052" t="str">
            <v>ESTUARY</v>
          </cell>
          <cell r="L6052" t="str">
            <v>3M</v>
          </cell>
        </row>
        <row r="6053">
          <cell r="D6053" t="str">
            <v>906</v>
          </cell>
          <cell r="K6053" t="str">
            <v>ESTUARY</v>
          </cell>
          <cell r="L6053" t="str">
            <v>2</v>
          </cell>
        </row>
        <row r="6054">
          <cell r="D6054" t="str">
            <v>1295</v>
          </cell>
          <cell r="K6054" t="str">
            <v>ESTUARY</v>
          </cell>
          <cell r="L6054" t="str">
            <v>2</v>
          </cell>
        </row>
        <row r="6055">
          <cell r="D6055" t="str">
            <v>784</v>
          </cell>
          <cell r="K6055" t="str">
            <v>ESTUARY</v>
          </cell>
          <cell r="L6055" t="str">
            <v>3M</v>
          </cell>
        </row>
        <row r="6056">
          <cell r="D6056" t="str">
            <v>974</v>
          </cell>
          <cell r="K6056" t="str">
            <v>ESTUARY</v>
          </cell>
          <cell r="L6056" t="str">
            <v>3M</v>
          </cell>
        </row>
        <row r="6057">
          <cell r="D6057" t="str">
            <v>874A</v>
          </cell>
          <cell r="K6057" t="str">
            <v>ESTUARY</v>
          </cell>
          <cell r="L6057" t="str">
            <v>3M</v>
          </cell>
        </row>
        <row r="6058">
          <cell r="D6058" t="str">
            <v>420</v>
          </cell>
          <cell r="K6058" t="str">
            <v>STREAM</v>
          </cell>
          <cell r="L6058" t="str">
            <v>3F</v>
          </cell>
        </row>
        <row r="6059">
          <cell r="D6059" t="str">
            <v>489</v>
          </cell>
          <cell r="K6059" t="str">
            <v>STREAM</v>
          </cell>
          <cell r="L6059" t="str">
            <v>3F</v>
          </cell>
        </row>
        <row r="6060">
          <cell r="D6060" t="str">
            <v>30A</v>
          </cell>
          <cell r="K6060" t="str">
            <v>STREAM</v>
          </cell>
          <cell r="L6060" t="str">
            <v>3F</v>
          </cell>
        </row>
        <row r="6061">
          <cell r="D6061" t="str">
            <v>1971</v>
          </cell>
          <cell r="K6061" t="str">
            <v>LAKE</v>
          </cell>
          <cell r="L6061" t="str">
            <v>3F</v>
          </cell>
        </row>
        <row r="6062">
          <cell r="D6062" t="str">
            <v>1897</v>
          </cell>
          <cell r="K6062" t="str">
            <v>STREAM</v>
          </cell>
          <cell r="L6062" t="str">
            <v>3F</v>
          </cell>
        </row>
        <row r="6063">
          <cell r="D6063" t="str">
            <v>1950A</v>
          </cell>
          <cell r="K6063" t="str">
            <v>STREAM</v>
          </cell>
          <cell r="L6063" t="str">
            <v>3F</v>
          </cell>
        </row>
        <row r="6064">
          <cell r="D6064" t="str">
            <v>444</v>
          </cell>
          <cell r="K6064" t="str">
            <v>STREAM</v>
          </cell>
          <cell r="L6064" t="str">
            <v>3F</v>
          </cell>
        </row>
        <row r="6065">
          <cell r="D6065" t="str">
            <v>893</v>
          </cell>
          <cell r="K6065" t="str">
            <v>ESTUARY</v>
          </cell>
          <cell r="L6065" t="str">
            <v>3M</v>
          </cell>
        </row>
        <row r="6066">
          <cell r="D6066" t="str">
            <v>1110</v>
          </cell>
          <cell r="K6066" t="str">
            <v>ESTUARY</v>
          </cell>
          <cell r="L6066" t="str">
            <v>2</v>
          </cell>
        </row>
        <row r="6067">
          <cell r="D6067" t="str">
            <v>1279</v>
          </cell>
          <cell r="K6067" t="str">
            <v>ESTUARY</v>
          </cell>
          <cell r="L6067" t="str">
            <v>2</v>
          </cell>
        </row>
        <row r="6068">
          <cell r="D6068" t="str">
            <v>1275A</v>
          </cell>
          <cell r="K6068" t="str">
            <v>ESTUARY</v>
          </cell>
          <cell r="L6068" t="str">
            <v>2</v>
          </cell>
        </row>
        <row r="6069">
          <cell r="D6069" t="str">
            <v>375A</v>
          </cell>
          <cell r="K6069" t="str">
            <v>ESTUARY</v>
          </cell>
          <cell r="L6069" t="str">
            <v>3M</v>
          </cell>
        </row>
        <row r="6070">
          <cell r="D6070" t="str">
            <v>1171</v>
          </cell>
          <cell r="K6070" t="str">
            <v>ESTUARY</v>
          </cell>
          <cell r="L6070" t="str">
            <v>2</v>
          </cell>
        </row>
        <row r="6071">
          <cell r="D6071" t="str">
            <v>742</v>
          </cell>
          <cell r="K6071" t="str">
            <v>ESTUARY</v>
          </cell>
          <cell r="L6071" t="str">
            <v>2</v>
          </cell>
        </row>
        <row r="6072">
          <cell r="D6072" t="str">
            <v>548GB</v>
          </cell>
          <cell r="K6072" t="str">
            <v>ESTUARY</v>
          </cell>
          <cell r="L6072" t="str">
            <v>2</v>
          </cell>
        </row>
        <row r="6073">
          <cell r="D6073" t="str">
            <v>649</v>
          </cell>
          <cell r="K6073" t="str">
            <v>ESTUARY</v>
          </cell>
          <cell r="L6073" t="str">
            <v>3M</v>
          </cell>
        </row>
        <row r="6074">
          <cell r="D6074" t="str">
            <v>650</v>
          </cell>
          <cell r="K6074" t="str">
            <v>STREAM</v>
          </cell>
          <cell r="L6074" t="str">
            <v>3F</v>
          </cell>
        </row>
        <row r="6075">
          <cell r="D6075" t="str">
            <v>1971A</v>
          </cell>
          <cell r="K6075" t="str">
            <v>STREAM</v>
          </cell>
          <cell r="L6075" t="str">
            <v>3F</v>
          </cell>
        </row>
        <row r="6076">
          <cell r="D6076" t="str">
            <v>655</v>
          </cell>
          <cell r="K6076" t="str">
            <v>STREAM</v>
          </cell>
          <cell r="L6076" t="str">
            <v>3F</v>
          </cell>
        </row>
        <row r="6077">
          <cell r="D6077" t="str">
            <v>10E</v>
          </cell>
          <cell r="K6077" t="str">
            <v>STREAM</v>
          </cell>
          <cell r="L6077" t="str">
            <v>3F</v>
          </cell>
        </row>
        <row r="6078">
          <cell r="D6078" t="str">
            <v>539</v>
          </cell>
          <cell r="K6078" t="str">
            <v>ESTUARY</v>
          </cell>
          <cell r="L6078" t="str">
            <v>3M</v>
          </cell>
        </row>
        <row r="6079">
          <cell r="D6079" t="str">
            <v>1093</v>
          </cell>
          <cell r="K6079" t="str">
            <v>STREAM</v>
          </cell>
          <cell r="L6079" t="str">
            <v>3F</v>
          </cell>
        </row>
        <row r="6080">
          <cell r="D6080" t="str">
            <v>1127</v>
          </cell>
          <cell r="K6080" t="str">
            <v>ESTUARY</v>
          </cell>
          <cell r="L6080" t="str">
            <v>2</v>
          </cell>
        </row>
        <row r="6081">
          <cell r="D6081" t="str">
            <v>1676</v>
          </cell>
          <cell r="K6081" t="str">
            <v>ESTUARY</v>
          </cell>
          <cell r="L6081" t="str">
            <v>3M</v>
          </cell>
        </row>
        <row r="6082">
          <cell r="D6082" t="str">
            <v>1719</v>
          </cell>
          <cell r="K6082" t="str">
            <v>ESTUARY</v>
          </cell>
          <cell r="L6082" t="str">
            <v>3M</v>
          </cell>
        </row>
        <row r="6083">
          <cell r="D6083" t="str">
            <v>1133C</v>
          </cell>
          <cell r="K6083" t="str">
            <v>STREAM</v>
          </cell>
          <cell r="L6083" t="str">
            <v>3F</v>
          </cell>
        </row>
        <row r="6084">
          <cell r="D6084" t="str">
            <v>1174</v>
          </cell>
          <cell r="K6084" t="str">
            <v>STREAM</v>
          </cell>
          <cell r="L6084" t="str">
            <v>3F</v>
          </cell>
        </row>
        <row r="6085">
          <cell r="D6085" t="str">
            <v>1194</v>
          </cell>
          <cell r="K6085" t="str">
            <v>STREAM</v>
          </cell>
          <cell r="L6085" t="str">
            <v>3F</v>
          </cell>
        </row>
        <row r="6086">
          <cell r="D6086" t="str">
            <v>1195</v>
          </cell>
          <cell r="K6086" t="str">
            <v>STREAM</v>
          </cell>
          <cell r="L6086" t="str">
            <v>3F</v>
          </cell>
        </row>
        <row r="6087">
          <cell r="D6087" t="str">
            <v>1209</v>
          </cell>
          <cell r="K6087" t="str">
            <v>ESTUARY</v>
          </cell>
          <cell r="L6087" t="str">
            <v>2</v>
          </cell>
        </row>
        <row r="6088">
          <cell r="D6088" t="str">
            <v>751</v>
          </cell>
          <cell r="K6088" t="str">
            <v>ESTUARY</v>
          </cell>
          <cell r="L6088" t="str">
            <v>2</v>
          </cell>
        </row>
        <row r="6089">
          <cell r="D6089" t="str">
            <v>773</v>
          </cell>
          <cell r="K6089" t="str">
            <v>STREAM</v>
          </cell>
          <cell r="L6089" t="str">
            <v>3F</v>
          </cell>
        </row>
        <row r="6090">
          <cell r="D6090" t="str">
            <v>774</v>
          </cell>
          <cell r="K6090" t="str">
            <v>STREAM</v>
          </cell>
          <cell r="L6090" t="str">
            <v>3F</v>
          </cell>
        </row>
        <row r="6091">
          <cell r="D6091" t="str">
            <v>781</v>
          </cell>
          <cell r="K6091" t="str">
            <v>STREAM</v>
          </cell>
          <cell r="L6091" t="str">
            <v>3F</v>
          </cell>
        </row>
        <row r="6092">
          <cell r="D6092" t="str">
            <v>1236B</v>
          </cell>
          <cell r="K6092" t="str">
            <v>ESTUARY</v>
          </cell>
          <cell r="L6092" t="str">
            <v>2</v>
          </cell>
        </row>
        <row r="6093">
          <cell r="D6093" t="str">
            <v>1275B</v>
          </cell>
          <cell r="K6093" t="str">
            <v>ESTUARY</v>
          </cell>
          <cell r="L6093" t="str">
            <v>2</v>
          </cell>
        </row>
        <row r="6094">
          <cell r="D6094" t="str">
            <v>548AC</v>
          </cell>
          <cell r="K6094" t="str">
            <v>ESTUARY</v>
          </cell>
          <cell r="L6094" t="str">
            <v>2</v>
          </cell>
        </row>
        <row r="6095">
          <cell r="D6095" t="str">
            <v>548GA</v>
          </cell>
          <cell r="K6095" t="str">
            <v>ESTUARY</v>
          </cell>
          <cell r="L6095" t="str">
            <v>3M</v>
          </cell>
        </row>
        <row r="6096">
          <cell r="D6096" t="str">
            <v>701A</v>
          </cell>
          <cell r="K6096" t="str">
            <v>ESTUARY</v>
          </cell>
          <cell r="L6096" t="str">
            <v>2</v>
          </cell>
        </row>
        <row r="6097">
          <cell r="D6097" t="str">
            <v>1141B</v>
          </cell>
          <cell r="K6097" t="str">
            <v>ESTUARY</v>
          </cell>
          <cell r="L6097" t="str">
            <v>2</v>
          </cell>
        </row>
        <row r="6098">
          <cell r="D6098" t="str">
            <v>1061A</v>
          </cell>
          <cell r="K6098" t="str">
            <v>ESTUARY</v>
          </cell>
          <cell r="L6098" t="str">
            <v>2</v>
          </cell>
        </row>
        <row r="6099">
          <cell r="D6099" t="str">
            <v>1071</v>
          </cell>
          <cell r="K6099" t="str">
            <v>ESTUARY</v>
          </cell>
          <cell r="L6099" t="str">
            <v>2</v>
          </cell>
        </row>
        <row r="6100">
          <cell r="D6100" t="str">
            <v>1211</v>
          </cell>
          <cell r="K6100" t="str">
            <v>ESTUARY</v>
          </cell>
          <cell r="L6100" t="str">
            <v>2</v>
          </cell>
        </row>
        <row r="6101">
          <cell r="D6101" t="str">
            <v>1287</v>
          </cell>
          <cell r="K6101" t="str">
            <v>ESTUARY</v>
          </cell>
          <cell r="L6101" t="str">
            <v>2</v>
          </cell>
        </row>
        <row r="6102">
          <cell r="D6102" t="str">
            <v>1004D</v>
          </cell>
          <cell r="K6102" t="str">
            <v>ESTUARY</v>
          </cell>
          <cell r="L6102" t="str">
            <v>3M</v>
          </cell>
        </row>
        <row r="6103">
          <cell r="D6103" t="str">
            <v>1014</v>
          </cell>
          <cell r="K6103" t="str">
            <v>ESTUARY</v>
          </cell>
          <cell r="L6103" t="str">
            <v>3M</v>
          </cell>
        </row>
        <row r="6104">
          <cell r="D6104" t="str">
            <v>1015</v>
          </cell>
          <cell r="K6104" t="str">
            <v>STREAM</v>
          </cell>
          <cell r="L6104" t="str">
            <v>3F</v>
          </cell>
        </row>
        <row r="6105">
          <cell r="D6105" t="str">
            <v>8049</v>
          </cell>
          <cell r="K6105" t="str">
            <v>COASTAL</v>
          </cell>
          <cell r="L6105" t="str">
            <v>2</v>
          </cell>
        </row>
        <row r="6106">
          <cell r="D6106" t="str">
            <v>1289</v>
          </cell>
          <cell r="K6106" t="str">
            <v>ESTUARY</v>
          </cell>
          <cell r="L6106" t="str">
            <v>2</v>
          </cell>
        </row>
        <row r="6107">
          <cell r="D6107" t="str">
            <v>8073C</v>
          </cell>
          <cell r="K6107" t="str">
            <v>BEACH</v>
          </cell>
          <cell r="L6107" t="str">
            <v>3M</v>
          </cell>
        </row>
        <row r="6108">
          <cell r="D6108" t="str">
            <v>8073H</v>
          </cell>
          <cell r="K6108" t="str">
            <v>BEACH</v>
          </cell>
          <cell r="L6108" t="str">
            <v>3M</v>
          </cell>
        </row>
        <row r="6109">
          <cell r="D6109" t="str">
            <v>8020</v>
          </cell>
          <cell r="K6109" t="str">
            <v>COASTAL</v>
          </cell>
          <cell r="L6109" t="str">
            <v>3M</v>
          </cell>
        </row>
        <row r="6110">
          <cell r="D6110" t="str">
            <v>1119</v>
          </cell>
          <cell r="K6110" t="str">
            <v>ESTUARY</v>
          </cell>
          <cell r="L6110" t="str">
            <v>2</v>
          </cell>
        </row>
        <row r="6111">
          <cell r="D6111" t="str">
            <v>1546</v>
          </cell>
          <cell r="K6111" t="str">
            <v>ESTUARY</v>
          </cell>
          <cell r="L6111" t="str">
            <v>3M</v>
          </cell>
        </row>
        <row r="6112">
          <cell r="D6112" t="str">
            <v>1219</v>
          </cell>
          <cell r="K6112" t="str">
            <v>STREAM</v>
          </cell>
          <cell r="L6112" t="str">
            <v>3F</v>
          </cell>
        </row>
        <row r="6113">
          <cell r="D6113" t="str">
            <v>1235</v>
          </cell>
          <cell r="K6113" t="str">
            <v>ESTUARY</v>
          </cell>
          <cell r="L6113" t="str">
            <v>2</v>
          </cell>
        </row>
        <row r="6114">
          <cell r="D6114" t="str">
            <v>1281</v>
          </cell>
          <cell r="K6114" t="str">
            <v>STREAM</v>
          </cell>
          <cell r="L6114" t="str">
            <v>3F</v>
          </cell>
        </row>
        <row r="6115">
          <cell r="D6115" t="str">
            <v>1558IA</v>
          </cell>
          <cell r="K6115" t="str">
            <v>ESTUARY</v>
          </cell>
          <cell r="L6115" t="str">
            <v>3M</v>
          </cell>
        </row>
        <row r="6116">
          <cell r="D6116" t="str">
            <v>1530</v>
          </cell>
          <cell r="K6116" t="str">
            <v>ESTUARY</v>
          </cell>
          <cell r="L6116" t="str">
            <v>3M</v>
          </cell>
        </row>
        <row r="6117">
          <cell r="D6117" t="str">
            <v>1575</v>
          </cell>
          <cell r="K6117" t="str">
            <v>ESTUARY</v>
          </cell>
          <cell r="L6117" t="str">
            <v>3M</v>
          </cell>
        </row>
        <row r="6118">
          <cell r="D6118" t="str">
            <v>1541A</v>
          </cell>
          <cell r="K6118" t="str">
            <v>ESTUARY</v>
          </cell>
          <cell r="L6118" t="str">
            <v>3M</v>
          </cell>
        </row>
        <row r="6119">
          <cell r="D6119" t="str">
            <v>1604</v>
          </cell>
          <cell r="K6119" t="str">
            <v>ESTUARY</v>
          </cell>
          <cell r="L6119" t="str">
            <v>3M</v>
          </cell>
        </row>
        <row r="6120">
          <cell r="D6120" t="str">
            <v>1574A</v>
          </cell>
          <cell r="K6120" t="str">
            <v>LAKE</v>
          </cell>
          <cell r="L6120" t="str">
            <v>3F</v>
          </cell>
        </row>
        <row r="6121">
          <cell r="D6121" t="str">
            <v>1569</v>
          </cell>
          <cell r="K6121" t="str">
            <v>ESTUARY</v>
          </cell>
          <cell r="L6121" t="str">
            <v>3M</v>
          </cell>
        </row>
        <row r="6122">
          <cell r="D6122" t="str">
            <v>1061D</v>
          </cell>
          <cell r="K6122" t="str">
            <v>ESTUARY</v>
          </cell>
          <cell r="L6122" t="str">
            <v>3M</v>
          </cell>
        </row>
        <row r="6123">
          <cell r="D6123" t="str">
            <v>797A</v>
          </cell>
          <cell r="K6123" t="str">
            <v>ESTUARY</v>
          </cell>
          <cell r="L6123" t="str">
            <v>3M</v>
          </cell>
        </row>
        <row r="6124">
          <cell r="D6124" t="str">
            <v>917</v>
          </cell>
          <cell r="K6124" t="str">
            <v>ESTUARY</v>
          </cell>
          <cell r="L6124" t="str">
            <v>2</v>
          </cell>
        </row>
        <row r="6125">
          <cell r="D6125" t="str">
            <v>1212</v>
          </cell>
          <cell r="K6125" t="str">
            <v>ESTUARY</v>
          </cell>
          <cell r="L6125" t="str">
            <v>3M</v>
          </cell>
        </row>
        <row r="6126">
          <cell r="D6126" t="str">
            <v>1225</v>
          </cell>
          <cell r="K6126" t="str">
            <v>STREAM</v>
          </cell>
          <cell r="L6126" t="str">
            <v>3F</v>
          </cell>
        </row>
        <row r="6127">
          <cell r="D6127" t="str">
            <v>1061E</v>
          </cell>
          <cell r="K6127" t="str">
            <v>ESTUARY</v>
          </cell>
          <cell r="L6127" t="str">
            <v>3M</v>
          </cell>
        </row>
        <row r="6128">
          <cell r="D6128" t="str">
            <v>1061I</v>
          </cell>
          <cell r="K6128" t="str">
            <v>ESTUARY</v>
          </cell>
          <cell r="L6128" t="str">
            <v>3M</v>
          </cell>
        </row>
        <row r="6129">
          <cell r="D6129" t="str">
            <v>1397</v>
          </cell>
          <cell r="K6129" t="str">
            <v>ESTUARY</v>
          </cell>
          <cell r="L6129" t="str">
            <v>3M</v>
          </cell>
        </row>
        <row r="6130">
          <cell r="D6130" t="str">
            <v>1170</v>
          </cell>
          <cell r="K6130" t="str">
            <v>ESTUARY</v>
          </cell>
          <cell r="L6130" t="str">
            <v>3M</v>
          </cell>
        </row>
        <row r="6131">
          <cell r="D6131" t="str">
            <v>1202</v>
          </cell>
          <cell r="K6131" t="str">
            <v>STREAM</v>
          </cell>
          <cell r="L6131" t="str">
            <v>3F</v>
          </cell>
        </row>
        <row r="6132">
          <cell r="D6132" t="str">
            <v>3232A</v>
          </cell>
          <cell r="K6132" t="str">
            <v>ESTUARY</v>
          </cell>
          <cell r="L6132" t="str">
            <v>3M</v>
          </cell>
        </row>
        <row r="6133">
          <cell r="D6133" t="str">
            <v>3235P</v>
          </cell>
          <cell r="K6133" t="str">
            <v>STREAM</v>
          </cell>
          <cell r="L6133" t="str">
            <v>3F</v>
          </cell>
        </row>
        <row r="6134">
          <cell r="D6134" t="str">
            <v>1340</v>
          </cell>
          <cell r="K6134" t="str">
            <v>STREAM</v>
          </cell>
          <cell r="L6134" t="str">
            <v>3F</v>
          </cell>
        </row>
        <row r="6135">
          <cell r="D6135" t="str">
            <v>1341E</v>
          </cell>
          <cell r="K6135" t="str">
            <v>SPRING</v>
          </cell>
          <cell r="L6135" t="str">
            <v>3F</v>
          </cell>
        </row>
        <row r="6136">
          <cell r="D6136" t="str">
            <v>1400</v>
          </cell>
          <cell r="K6136" t="str">
            <v>ESTUARY</v>
          </cell>
          <cell r="L6136" t="str">
            <v>3M</v>
          </cell>
        </row>
        <row r="6137">
          <cell r="D6137" t="str">
            <v>1292</v>
          </cell>
          <cell r="K6137" t="str">
            <v>ESTUARY</v>
          </cell>
          <cell r="L6137" t="str">
            <v>3M</v>
          </cell>
        </row>
        <row r="6138">
          <cell r="D6138" t="str">
            <v>1976A</v>
          </cell>
          <cell r="K6138" t="str">
            <v>SPRING</v>
          </cell>
          <cell r="L6138" t="str">
            <v>3M</v>
          </cell>
        </row>
        <row r="6139">
          <cell r="D6139" t="str">
            <v>3289F</v>
          </cell>
          <cell r="K6139" t="str">
            <v>ESTUARY</v>
          </cell>
          <cell r="L6139" t="str">
            <v>2</v>
          </cell>
        </row>
        <row r="6140">
          <cell r="D6140" t="str">
            <v>3289E</v>
          </cell>
          <cell r="K6140" t="str">
            <v>ESTUARY</v>
          </cell>
          <cell r="L6140" t="str">
            <v>2</v>
          </cell>
        </row>
        <row r="6141">
          <cell r="D6141" t="str">
            <v>1288</v>
          </cell>
          <cell r="K6141" t="str">
            <v>ESTUARY</v>
          </cell>
          <cell r="L6141" t="str">
            <v>2</v>
          </cell>
        </row>
        <row r="6142">
          <cell r="D6142" t="str">
            <v>1181</v>
          </cell>
          <cell r="K6142" t="str">
            <v>STREAM</v>
          </cell>
          <cell r="L6142" t="str">
            <v>3F</v>
          </cell>
        </row>
        <row r="6143">
          <cell r="D6143" t="str">
            <v>8014</v>
          </cell>
          <cell r="K6143" t="str">
            <v>COASTAL</v>
          </cell>
          <cell r="L6143" t="str">
            <v>3M</v>
          </cell>
        </row>
        <row r="6144">
          <cell r="D6144" t="str">
            <v>917A</v>
          </cell>
          <cell r="K6144" t="str">
            <v>ESTUARY</v>
          </cell>
          <cell r="L6144" t="str">
            <v>2</v>
          </cell>
        </row>
        <row r="6145">
          <cell r="D6145" t="str">
            <v>1007</v>
          </cell>
          <cell r="K6145" t="str">
            <v>STREAM</v>
          </cell>
          <cell r="L6145" t="str">
            <v>3F</v>
          </cell>
        </row>
        <row r="6146">
          <cell r="D6146" t="str">
            <v>548E</v>
          </cell>
          <cell r="K6146" t="str">
            <v>ESTUARY</v>
          </cell>
          <cell r="L6146" t="str">
            <v>3M</v>
          </cell>
        </row>
        <row r="6147">
          <cell r="D6147" t="str">
            <v>1267</v>
          </cell>
          <cell r="K6147" t="str">
            <v>ESTUARY</v>
          </cell>
          <cell r="L6147" t="str">
            <v>2</v>
          </cell>
        </row>
        <row r="6148">
          <cell r="D6148" t="str">
            <v>1274B1</v>
          </cell>
          <cell r="K6148" t="str">
            <v>ESTUARY</v>
          </cell>
          <cell r="L6148" t="str">
            <v>2</v>
          </cell>
        </row>
        <row r="6149">
          <cell r="D6149" t="str">
            <v>8022</v>
          </cell>
          <cell r="K6149" t="str">
            <v>COASTAL</v>
          </cell>
          <cell r="L6149" t="str">
            <v>3M</v>
          </cell>
        </row>
        <row r="6150">
          <cell r="D6150" t="str">
            <v>1274</v>
          </cell>
          <cell r="K6150" t="str">
            <v>ESTUARY</v>
          </cell>
          <cell r="L6150" t="str">
            <v>2</v>
          </cell>
        </row>
        <row r="6151">
          <cell r="D6151" t="str">
            <v>1285</v>
          </cell>
          <cell r="K6151" t="str">
            <v>ESTUARY</v>
          </cell>
          <cell r="L6151" t="str">
            <v>2</v>
          </cell>
        </row>
        <row r="6152">
          <cell r="D6152" t="str">
            <v>1603</v>
          </cell>
          <cell r="K6152" t="str">
            <v>ESTUARY</v>
          </cell>
          <cell r="L6152" t="str">
            <v>2</v>
          </cell>
        </row>
        <row r="6153">
          <cell r="D6153" t="str">
            <v>1513F</v>
          </cell>
          <cell r="K6153" t="str">
            <v>ESTUARY</v>
          </cell>
          <cell r="L6153" t="str">
            <v>2</v>
          </cell>
        </row>
        <row r="6154">
          <cell r="D6154" t="str">
            <v>1563</v>
          </cell>
          <cell r="K6154" t="str">
            <v>ESTUARY</v>
          </cell>
          <cell r="L6154" t="str">
            <v>2</v>
          </cell>
        </row>
        <row r="6155">
          <cell r="D6155" t="str">
            <v>1627B</v>
          </cell>
          <cell r="K6155" t="str">
            <v>ESTUARY</v>
          </cell>
          <cell r="L6155" t="str">
            <v>3M</v>
          </cell>
        </row>
        <row r="6156">
          <cell r="D6156" t="str">
            <v>1624A</v>
          </cell>
          <cell r="K6156" t="str">
            <v>STREAM</v>
          </cell>
          <cell r="L6156" t="str">
            <v>3F</v>
          </cell>
        </row>
        <row r="6157">
          <cell r="D6157" t="str">
            <v>8063A</v>
          </cell>
          <cell r="K6157" t="str">
            <v>BEACH</v>
          </cell>
          <cell r="L6157" t="str">
            <v>3M</v>
          </cell>
        </row>
        <row r="6158">
          <cell r="D6158" t="str">
            <v>1566</v>
          </cell>
          <cell r="K6158" t="str">
            <v>ESTUARY</v>
          </cell>
          <cell r="L6158" t="str">
            <v>2</v>
          </cell>
        </row>
        <row r="6159">
          <cell r="D6159" t="str">
            <v>1572</v>
          </cell>
          <cell r="K6159" t="str">
            <v>ESTUARY</v>
          </cell>
          <cell r="L6159" t="str">
            <v>3M</v>
          </cell>
        </row>
        <row r="6160">
          <cell r="D6160" t="str">
            <v>1593</v>
          </cell>
          <cell r="K6160" t="str">
            <v>ESTUARY</v>
          </cell>
          <cell r="L6160" t="str">
            <v>3M</v>
          </cell>
        </row>
        <row r="6161">
          <cell r="D6161" t="str">
            <v>1625</v>
          </cell>
          <cell r="K6161" t="str">
            <v>ESTUARY</v>
          </cell>
          <cell r="L6161" t="str">
            <v>3M</v>
          </cell>
        </row>
        <row r="6162">
          <cell r="D6162" t="str">
            <v>1559</v>
          </cell>
          <cell r="K6162" t="str">
            <v>ESTUARY</v>
          </cell>
          <cell r="L6162" t="str">
            <v>3M</v>
          </cell>
        </row>
        <row r="6163">
          <cell r="D6163" t="str">
            <v>3565</v>
          </cell>
          <cell r="K6163" t="str">
            <v>STREAM</v>
          </cell>
          <cell r="L6163" t="str">
            <v>3F</v>
          </cell>
        </row>
        <row r="6164">
          <cell r="D6164" t="str">
            <v>8030</v>
          </cell>
          <cell r="K6164" t="str">
            <v>COASTAL</v>
          </cell>
          <cell r="L6164" t="str">
            <v>3M</v>
          </cell>
        </row>
        <row r="6165">
          <cell r="D6165" t="str">
            <v>3580</v>
          </cell>
          <cell r="K6165" t="str">
            <v>STREAM</v>
          </cell>
          <cell r="L6165" t="str">
            <v>3F</v>
          </cell>
        </row>
        <row r="6166">
          <cell r="D6166" t="str">
            <v>1682</v>
          </cell>
          <cell r="K6166" t="str">
            <v>ESTUARY</v>
          </cell>
          <cell r="L6166" t="str">
            <v>3M</v>
          </cell>
        </row>
        <row r="6167">
          <cell r="D6167" t="str">
            <v>1708</v>
          </cell>
          <cell r="K6167" t="str">
            <v>ESTUARY</v>
          </cell>
          <cell r="L6167" t="str">
            <v>3M</v>
          </cell>
        </row>
        <row r="6168">
          <cell r="D6168" t="str">
            <v>1712</v>
          </cell>
          <cell r="K6168" t="str">
            <v>ESTUARY</v>
          </cell>
          <cell r="L6168" t="str">
            <v>3M</v>
          </cell>
        </row>
        <row r="6169">
          <cell r="D6169" t="str">
            <v>3534</v>
          </cell>
          <cell r="K6169" t="str">
            <v>STREAM</v>
          </cell>
          <cell r="L6169" t="str">
            <v>3F</v>
          </cell>
        </row>
        <row r="6170">
          <cell r="D6170" t="str">
            <v>3402A</v>
          </cell>
          <cell r="K6170" t="str">
            <v>ESTUARY</v>
          </cell>
          <cell r="L6170" t="str">
            <v>3M</v>
          </cell>
        </row>
        <row r="6171">
          <cell r="D6171" t="str">
            <v>5001</v>
          </cell>
          <cell r="K6171" t="str">
            <v>STREAM</v>
          </cell>
          <cell r="L6171" t="str">
            <v>3F</v>
          </cell>
        </row>
        <row r="6172">
          <cell r="D6172" t="str">
            <v>8029</v>
          </cell>
          <cell r="K6172" t="str">
            <v>COASTAL</v>
          </cell>
          <cell r="L6172" t="str">
            <v>3M</v>
          </cell>
        </row>
        <row r="6173">
          <cell r="D6173" t="str">
            <v>3551</v>
          </cell>
          <cell r="K6173" t="str">
            <v>STREAM</v>
          </cell>
          <cell r="L6173" t="str">
            <v>3F</v>
          </cell>
        </row>
        <row r="6174">
          <cell r="D6174" t="str">
            <v>1188</v>
          </cell>
          <cell r="K6174" t="str">
            <v>ESTUARY</v>
          </cell>
          <cell r="L6174" t="str">
            <v>3M</v>
          </cell>
        </row>
        <row r="6175">
          <cell r="D6175" t="str">
            <v>1158</v>
          </cell>
          <cell r="K6175" t="str">
            <v>STREAM</v>
          </cell>
          <cell r="L6175" t="str">
            <v>3F</v>
          </cell>
        </row>
        <row r="6176">
          <cell r="D6176" t="str">
            <v>793A</v>
          </cell>
          <cell r="K6176" t="str">
            <v>ESTUARY</v>
          </cell>
          <cell r="L6176" t="str">
            <v>2</v>
          </cell>
        </row>
        <row r="6177">
          <cell r="D6177" t="str">
            <v>3694</v>
          </cell>
          <cell r="K6177" t="str">
            <v>STREAM</v>
          </cell>
          <cell r="L6177" t="str">
            <v>3F</v>
          </cell>
        </row>
        <row r="6178">
          <cell r="D6178" t="str">
            <v>3695</v>
          </cell>
          <cell r="K6178" t="str">
            <v>STREAM</v>
          </cell>
          <cell r="L6178" t="str">
            <v>3F</v>
          </cell>
        </row>
        <row r="6179">
          <cell r="D6179" t="str">
            <v>8035B</v>
          </cell>
          <cell r="K6179" t="str">
            <v>COASTAL</v>
          </cell>
          <cell r="L6179" t="str">
            <v>2</v>
          </cell>
        </row>
        <row r="6180">
          <cell r="D6180" t="str">
            <v>1640</v>
          </cell>
          <cell r="K6180" t="str">
            <v>STREAM</v>
          </cell>
          <cell r="L6180" t="str">
            <v>3F</v>
          </cell>
        </row>
        <row r="6181">
          <cell r="D6181" t="str">
            <v>1558F</v>
          </cell>
          <cell r="K6181" t="str">
            <v>ESTUARY</v>
          </cell>
          <cell r="L6181" t="str">
            <v>2</v>
          </cell>
        </row>
        <row r="6182">
          <cell r="D6182" t="str">
            <v>1558B</v>
          </cell>
          <cell r="K6182" t="str">
            <v>ESTUARY</v>
          </cell>
          <cell r="L6182" t="str">
            <v>2</v>
          </cell>
        </row>
        <row r="6183">
          <cell r="D6183" t="str">
            <v>1664</v>
          </cell>
          <cell r="K6183" t="str">
            <v>ESTUARY</v>
          </cell>
          <cell r="L6183" t="str">
            <v>3M</v>
          </cell>
        </row>
        <row r="6184">
          <cell r="D6184" t="str">
            <v>1691</v>
          </cell>
          <cell r="K6184" t="str">
            <v>ESTUARY</v>
          </cell>
          <cell r="L6184" t="str">
            <v>3M</v>
          </cell>
        </row>
        <row r="6185">
          <cell r="D6185" t="str">
            <v>1693</v>
          </cell>
          <cell r="K6185" t="str">
            <v>ESTUARY</v>
          </cell>
          <cell r="L6185" t="str">
            <v>3M</v>
          </cell>
        </row>
        <row r="6186">
          <cell r="D6186" t="str">
            <v>1947</v>
          </cell>
          <cell r="K6186" t="str">
            <v>ESTUARY</v>
          </cell>
          <cell r="L6186" t="str">
            <v>3M</v>
          </cell>
        </row>
        <row r="6187">
          <cell r="D6187" t="str">
            <v>1742C1</v>
          </cell>
          <cell r="K6187" t="str">
            <v>ESTUARY</v>
          </cell>
          <cell r="L6187" t="str">
            <v>3M</v>
          </cell>
        </row>
        <row r="6188">
          <cell r="D6188" t="str">
            <v>8027</v>
          </cell>
          <cell r="K6188" t="str">
            <v>COASTAL</v>
          </cell>
          <cell r="L6188" t="str">
            <v>2</v>
          </cell>
        </row>
        <row r="6189">
          <cell r="D6189" t="str">
            <v>3700</v>
          </cell>
          <cell r="K6189" t="str">
            <v>STREAM</v>
          </cell>
          <cell r="L6189" t="str">
            <v>3F</v>
          </cell>
        </row>
        <row r="6190">
          <cell r="D6190" t="str">
            <v>3688</v>
          </cell>
          <cell r="K6190" t="str">
            <v>STREAM</v>
          </cell>
          <cell r="L6190" t="str">
            <v>3F</v>
          </cell>
        </row>
        <row r="6191">
          <cell r="D6191" t="str">
            <v>3680</v>
          </cell>
          <cell r="K6191" t="str">
            <v>STREAM</v>
          </cell>
          <cell r="L6191" t="str">
            <v>3F</v>
          </cell>
        </row>
        <row r="6192">
          <cell r="D6192" t="str">
            <v>1248D</v>
          </cell>
          <cell r="K6192" t="str">
            <v>ESTUARY</v>
          </cell>
          <cell r="L6192" t="str">
            <v>3M</v>
          </cell>
        </row>
        <row r="6193">
          <cell r="D6193" t="str">
            <v>1248B</v>
          </cell>
          <cell r="K6193" t="str">
            <v>ESTUARY</v>
          </cell>
          <cell r="L6193" t="str">
            <v>3M</v>
          </cell>
        </row>
        <row r="6194">
          <cell r="D6194" t="str">
            <v>3698</v>
          </cell>
          <cell r="K6194" t="str">
            <v>STREAM</v>
          </cell>
          <cell r="L6194" t="str">
            <v>3F</v>
          </cell>
        </row>
        <row r="6195">
          <cell r="D6195" t="str">
            <v>8062E</v>
          </cell>
          <cell r="K6195" t="str">
            <v>BEACH</v>
          </cell>
          <cell r="L6195" t="str">
            <v>3M</v>
          </cell>
        </row>
        <row r="6196">
          <cell r="D6196" t="str">
            <v>8062G</v>
          </cell>
          <cell r="K6196" t="str">
            <v>BEACH</v>
          </cell>
          <cell r="L6196" t="str">
            <v>3M</v>
          </cell>
        </row>
        <row r="6197">
          <cell r="D6197" t="str">
            <v>8092B</v>
          </cell>
          <cell r="K6197" t="str">
            <v>BEACH</v>
          </cell>
          <cell r="L6197" t="str">
            <v>3M</v>
          </cell>
        </row>
        <row r="6198">
          <cell r="D6198" t="str">
            <v>8093C</v>
          </cell>
          <cell r="K6198" t="str">
            <v>BEACH</v>
          </cell>
          <cell r="L6198" t="str">
            <v>3M</v>
          </cell>
        </row>
        <row r="6199">
          <cell r="D6199" t="str">
            <v>8093D</v>
          </cell>
          <cell r="K6199" t="str">
            <v>BEACH</v>
          </cell>
          <cell r="L6199" t="str">
            <v>3M</v>
          </cell>
        </row>
        <row r="6200">
          <cell r="D6200" t="str">
            <v>8095D</v>
          </cell>
          <cell r="K6200" t="str">
            <v>BEACH</v>
          </cell>
          <cell r="L6200" t="str">
            <v>3M</v>
          </cell>
        </row>
        <row r="6201">
          <cell r="D6201" t="str">
            <v>8097B</v>
          </cell>
          <cell r="K6201" t="str">
            <v>BEACH</v>
          </cell>
          <cell r="L6201" t="str">
            <v>3M</v>
          </cell>
        </row>
        <row r="6202">
          <cell r="D6202" t="str">
            <v>8098D</v>
          </cell>
          <cell r="K6202" t="str">
            <v>BEACH</v>
          </cell>
          <cell r="L6202" t="str">
            <v>3M</v>
          </cell>
        </row>
        <row r="6203">
          <cell r="D6203" t="str">
            <v>8099A</v>
          </cell>
          <cell r="K6203" t="str">
            <v>BEACH</v>
          </cell>
          <cell r="L6203" t="str">
            <v>3M</v>
          </cell>
        </row>
        <row r="6204">
          <cell r="D6204" t="str">
            <v>8099B</v>
          </cell>
          <cell r="K6204" t="str">
            <v>BEACH</v>
          </cell>
          <cell r="L6204" t="str">
            <v>3M</v>
          </cell>
        </row>
        <row r="6205">
          <cell r="D6205" t="str">
            <v>8049A</v>
          </cell>
          <cell r="K6205" t="str">
            <v>BEACH</v>
          </cell>
          <cell r="L6205" t="str">
            <v>3M</v>
          </cell>
        </row>
        <row r="6206">
          <cell r="D6206" t="str">
            <v>8047C</v>
          </cell>
          <cell r="K6206" t="str">
            <v>BEACH</v>
          </cell>
          <cell r="L6206" t="str">
            <v>3M</v>
          </cell>
        </row>
        <row r="6207">
          <cell r="D6207" t="str">
            <v>3721</v>
          </cell>
          <cell r="K6207" t="str">
            <v>ESTUARY</v>
          </cell>
          <cell r="L6207" t="str">
            <v>2</v>
          </cell>
        </row>
        <row r="6208">
          <cell r="D6208" t="str">
            <v>3690</v>
          </cell>
          <cell r="K6208" t="str">
            <v>STREAM</v>
          </cell>
          <cell r="L6208" t="str">
            <v>3F</v>
          </cell>
        </row>
        <row r="6209">
          <cell r="D6209" t="str">
            <v>3685</v>
          </cell>
          <cell r="K6209" t="str">
            <v>STREAM</v>
          </cell>
          <cell r="L6209" t="str">
            <v>3F</v>
          </cell>
        </row>
        <row r="6210">
          <cell r="D6210" t="str">
            <v>3683</v>
          </cell>
          <cell r="K6210" t="str">
            <v>STREAM</v>
          </cell>
          <cell r="L6210" t="str">
            <v>3F</v>
          </cell>
        </row>
        <row r="6211">
          <cell r="D6211" t="str">
            <v>3573C</v>
          </cell>
          <cell r="K6211" t="str">
            <v>ESTUARY</v>
          </cell>
          <cell r="L6211" t="str">
            <v>3M</v>
          </cell>
        </row>
        <row r="6212">
          <cell r="D6212" t="str">
            <v>3676</v>
          </cell>
          <cell r="K6212" t="str">
            <v>STREAM</v>
          </cell>
          <cell r="L6212" t="str">
            <v>3F</v>
          </cell>
        </row>
        <row r="6213">
          <cell r="D6213" t="str">
            <v>1176</v>
          </cell>
          <cell r="K6213" t="str">
            <v>ESTUARY</v>
          </cell>
          <cell r="L6213" t="str">
            <v>2</v>
          </cell>
        </row>
        <row r="6214">
          <cell r="D6214" t="str">
            <v>3701A</v>
          </cell>
          <cell r="K6214" t="str">
            <v>ESTUARY</v>
          </cell>
          <cell r="L6214" t="str">
            <v>3M</v>
          </cell>
        </row>
        <row r="6215">
          <cell r="D6215" t="str">
            <v>3701B</v>
          </cell>
          <cell r="K6215" t="str">
            <v>ESTUARY</v>
          </cell>
          <cell r="L6215" t="str">
            <v>2</v>
          </cell>
        </row>
        <row r="6216">
          <cell r="D6216" t="str">
            <v>8042</v>
          </cell>
          <cell r="K6216" t="str">
            <v>COASTAL</v>
          </cell>
          <cell r="L6216" t="str">
            <v>3M</v>
          </cell>
        </row>
        <row r="6217">
          <cell r="D6217" t="str">
            <v>3729A</v>
          </cell>
          <cell r="K6217" t="str">
            <v>ESTUARY</v>
          </cell>
          <cell r="L6217" t="str">
            <v>2</v>
          </cell>
        </row>
        <row r="6218">
          <cell r="D6218" t="str">
            <v>8037C</v>
          </cell>
          <cell r="K6218" t="str">
            <v>COASTAL</v>
          </cell>
          <cell r="L6218" t="str">
            <v>3M</v>
          </cell>
        </row>
        <row r="6219">
          <cell r="D6219" t="str">
            <v>1558C</v>
          </cell>
          <cell r="K6219" t="str">
            <v>ESTUARY</v>
          </cell>
          <cell r="L6219" t="str">
            <v>2</v>
          </cell>
        </row>
        <row r="6220">
          <cell r="D6220" t="str">
            <v>1558D</v>
          </cell>
          <cell r="K6220" t="str">
            <v>ESTUARY</v>
          </cell>
          <cell r="L6220" t="str">
            <v>3M</v>
          </cell>
        </row>
        <row r="6221">
          <cell r="D6221" t="str">
            <v>1621G</v>
          </cell>
          <cell r="K6221" t="str">
            <v>ESTUARY</v>
          </cell>
          <cell r="L6221" t="str">
            <v>3M</v>
          </cell>
        </row>
        <row r="6222">
          <cell r="D6222" t="str">
            <v>1341I</v>
          </cell>
          <cell r="K6222" t="str">
            <v>ESTUARY</v>
          </cell>
          <cell r="L6222" t="str">
            <v>2</v>
          </cell>
        </row>
        <row r="6223">
          <cell r="D6223" t="str">
            <v>8039</v>
          </cell>
          <cell r="K6223" t="str">
            <v>COASTAL</v>
          </cell>
          <cell r="L6223" t="str">
            <v>2</v>
          </cell>
        </row>
        <row r="6224">
          <cell r="D6224" t="str">
            <v>8040</v>
          </cell>
          <cell r="K6224" t="str">
            <v>COASTAL</v>
          </cell>
          <cell r="L6224" t="str">
            <v>2</v>
          </cell>
        </row>
        <row r="6225">
          <cell r="D6225" t="str">
            <v>1345F</v>
          </cell>
          <cell r="K6225" t="str">
            <v>ESTUARY</v>
          </cell>
          <cell r="L6225" t="str">
            <v>2</v>
          </cell>
        </row>
        <row r="6226">
          <cell r="D6226" t="str">
            <v>1345A</v>
          </cell>
          <cell r="K6226" t="str">
            <v>ESTUARY</v>
          </cell>
          <cell r="L6226" t="str">
            <v>2</v>
          </cell>
        </row>
        <row r="6227">
          <cell r="D6227" t="str">
            <v>1348</v>
          </cell>
          <cell r="K6227" t="str">
            <v>ESTUARY</v>
          </cell>
          <cell r="L6227" t="str">
            <v>2</v>
          </cell>
        </row>
        <row r="6228">
          <cell r="D6228" t="str">
            <v>8053</v>
          </cell>
          <cell r="K6228" t="str">
            <v>COASTAL</v>
          </cell>
          <cell r="L6228" t="str">
            <v>3M</v>
          </cell>
        </row>
        <row r="6229">
          <cell r="D6229" t="str">
            <v>2092A</v>
          </cell>
          <cell r="K6229" t="str">
            <v>ESTUARY</v>
          </cell>
          <cell r="L6229" t="str">
            <v>3M</v>
          </cell>
        </row>
        <row r="6230">
          <cell r="D6230" t="str">
            <v>2087</v>
          </cell>
          <cell r="K6230" t="str">
            <v>ESTUARY</v>
          </cell>
          <cell r="L6230" t="str">
            <v>3M</v>
          </cell>
        </row>
        <row r="6231">
          <cell r="D6231" t="str">
            <v>1983B</v>
          </cell>
          <cell r="K6231" t="str">
            <v>ESTUARY</v>
          </cell>
          <cell r="L6231" t="str">
            <v>2</v>
          </cell>
        </row>
        <row r="6232">
          <cell r="D6232" t="str">
            <v>1916</v>
          </cell>
          <cell r="K6232" t="str">
            <v>ESTUARY</v>
          </cell>
          <cell r="L6232" t="str">
            <v>2</v>
          </cell>
        </row>
        <row r="6233">
          <cell r="D6233" t="str">
            <v>1979</v>
          </cell>
          <cell r="K6233" t="str">
            <v>ESTUARY</v>
          </cell>
          <cell r="L6233" t="str">
            <v>3M</v>
          </cell>
        </row>
        <row r="6234">
          <cell r="D6234" t="str">
            <v>1993</v>
          </cell>
          <cell r="K6234" t="str">
            <v>ESTUARY</v>
          </cell>
          <cell r="L6234" t="str">
            <v>3M</v>
          </cell>
        </row>
        <row r="6235">
          <cell r="D6235" t="str">
            <v>1961</v>
          </cell>
          <cell r="K6235" t="str">
            <v>ESTUARY</v>
          </cell>
          <cell r="L6235" t="str">
            <v>3M</v>
          </cell>
        </row>
        <row r="6236">
          <cell r="D6236" t="str">
            <v>1968B</v>
          </cell>
          <cell r="K6236" t="str">
            <v>ESTUARY</v>
          </cell>
          <cell r="L6236" t="str">
            <v>2</v>
          </cell>
        </row>
        <row r="6237">
          <cell r="D6237" t="str">
            <v>1975A</v>
          </cell>
          <cell r="K6237" t="str">
            <v>ESTUARY</v>
          </cell>
          <cell r="L6237" t="str">
            <v>3M</v>
          </cell>
        </row>
        <row r="6238">
          <cell r="D6238" t="str">
            <v>1992</v>
          </cell>
          <cell r="K6238" t="str">
            <v>ESTUARY</v>
          </cell>
          <cell r="L6238" t="str">
            <v>3M</v>
          </cell>
        </row>
        <row r="6239">
          <cell r="D6239" t="str">
            <v>1984A</v>
          </cell>
          <cell r="K6239" t="str">
            <v>ESTUARY</v>
          </cell>
          <cell r="L6239" t="str">
            <v>3M</v>
          </cell>
        </row>
        <row r="6240">
          <cell r="D6240" t="str">
            <v>1954</v>
          </cell>
          <cell r="K6240" t="str">
            <v>ESTUARY</v>
          </cell>
          <cell r="L6240" t="str">
            <v>2</v>
          </cell>
        </row>
        <row r="6241">
          <cell r="D6241" t="str">
            <v>1968C</v>
          </cell>
          <cell r="K6241" t="str">
            <v>ESTUARY</v>
          </cell>
          <cell r="L6241" t="str">
            <v>2</v>
          </cell>
        </row>
        <row r="6242">
          <cell r="D6242" t="str">
            <v>2002A</v>
          </cell>
          <cell r="K6242" t="str">
            <v>ESTUARY</v>
          </cell>
          <cell r="L6242" t="str">
            <v>3M</v>
          </cell>
        </row>
        <row r="6243">
          <cell r="D6243" t="str">
            <v>2075B</v>
          </cell>
          <cell r="K6243" t="str">
            <v>ESTUARY</v>
          </cell>
          <cell r="L6243" t="str">
            <v>2</v>
          </cell>
        </row>
        <row r="6244">
          <cell r="D6244" t="str">
            <v>2039</v>
          </cell>
          <cell r="K6244" t="str">
            <v>ESTUARY</v>
          </cell>
          <cell r="L6244" t="str">
            <v>3M</v>
          </cell>
        </row>
        <row r="6245">
          <cell r="D6245" t="str">
            <v>2065D</v>
          </cell>
          <cell r="K6245" t="str">
            <v>ESTUARY</v>
          </cell>
          <cell r="L6245" t="str">
            <v>2</v>
          </cell>
        </row>
        <row r="6246">
          <cell r="D6246" t="str">
            <v>2067</v>
          </cell>
          <cell r="K6246" t="str">
            <v>ESTUARY</v>
          </cell>
          <cell r="L6246" t="str">
            <v>3M</v>
          </cell>
        </row>
        <row r="6247">
          <cell r="D6247" t="str">
            <v>2068</v>
          </cell>
          <cell r="K6247" t="str">
            <v>ESTUARY</v>
          </cell>
          <cell r="L6247" t="str">
            <v>3M</v>
          </cell>
        </row>
        <row r="6248">
          <cell r="D6248" t="str">
            <v>2076</v>
          </cell>
          <cell r="K6248" t="str">
            <v>ESTUARY</v>
          </cell>
          <cell r="L6248" t="str">
            <v>3M</v>
          </cell>
        </row>
        <row r="6249">
          <cell r="D6249" t="str">
            <v>843A</v>
          </cell>
          <cell r="K6249" t="str">
            <v>STREAM</v>
          </cell>
          <cell r="L6249" t="str">
            <v>3F</v>
          </cell>
        </row>
        <row r="6250">
          <cell r="D6250" t="str">
            <v>1329S</v>
          </cell>
          <cell r="K6250" t="str">
            <v>SPRING</v>
          </cell>
          <cell r="L6250" t="str">
            <v>3F</v>
          </cell>
        </row>
        <row r="6251">
          <cell r="D6251" t="str">
            <v>1983A1</v>
          </cell>
          <cell r="K6251" t="str">
            <v>ESTUARY</v>
          </cell>
          <cell r="L6251" t="str">
            <v>3M</v>
          </cell>
        </row>
        <row r="6252">
          <cell r="D6252" t="str">
            <v>2030</v>
          </cell>
          <cell r="K6252" t="str">
            <v>ESTUARY</v>
          </cell>
          <cell r="L6252" t="str">
            <v>3M</v>
          </cell>
        </row>
        <row r="6253">
          <cell r="D6253" t="str">
            <v>2018B</v>
          </cell>
          <cell r="K6253" t="str">
            <v>ESTUARY</v>
          </cell>
          <cell r="L6253" t="str">
            <v>3M</v>
          </cell>
        </row>
        <row r="6254">
          <cell r="D6254" t="str">
            <v>1983A</v>
          </cell>
          <cell r="K6254" t="str">
            <v>ESTUARY</v>
          </cell>
          <cell r="L6254" t="str">
            <v>2</v>
          </cell>
        </row>
        <row r="6255">
          <cell r="D6255" t="str">
            <v>2078A</v>
          </cell>
          <cell r="K6255" t="str">
            <v>ESTUARY</v>
          </cell>
          <cell r="L6255" t="str">
            <v>3M</v>
          </cell>
        </row>
        <row r="6256">
          <cell r="D6256" t="str">
            <v>2075D</v>
          </cell>
          <cell r="K6256" t="str">
            <v>ESTUARY</v>
          </cell>
          <cell r="L6256" t="str">
            <v>3M</v>
          </cell>
        </row>
        <row r="6257">
          <cell r="D6257" t="str">
            <v>2075A</v>
          </cell>
          <cell r="K6257" t="str">
            <v>ESTUARY</v>
          </cell>
          <cell r="L6257" t="str">
            <v>3M</v>
          </cell>
        </row>
        <row r="6258">
          <cell r="D6258" t="str">
            <v>1409B</v>
          </cell>
          <cell r="K6258" t="str">
            <v>BEACH</v>
          </cell>
          <cell r="L6258" t="str">
            <v>3M</v>
          </cell>
        </row>
        <row r="6259">
          <cell r="D6259" t="str">
            <v>754A</v>
          </cell>
          <cell r="K6259" t="str">
            <v>BEACH</v>
          </cell>
          <cell r="L6259" t="str">
            <v>3M</v>
          </cell>
        </row>
        <row r="6260">
          <cell r="D6260" t="str">
            <v>778CB</v>
          </cell>
          <cell r="K6260" t="str">
            <v>BEACH</v>
          </cell>
          <cell r="L6260" t="str">
            <v>3M</v>
          </cell>
        </row>
        <row r="6261">
          <cell r="D6261" t="str">
            <v>8044D</v>
          </cell>
          <cell r="K6261" t="str">
            <v>BEACH</v>
          </cell>
          <cell r="L6261" t="str">
            <v>3M</v>
          </cell>
        </row>
        <row r="6262">
          <cell r="D6262" t="str">
            <v>8044B</v>
          </cell>
          <cell r="K6262" t="str">
            <v>BEACH</v>
          </cell>
          <cell r="L6262" t="str">
            <v>3M</v>
          </cell>
        </row>
        <row r="6263">
          <cell r="D6263" t="str">
            <v>8022A</v>
          </cell>
          <cell r="K6263" t="str">
            <v>BEACH</v>
          </cell>
          <cell r="L6263" t="str">
            <v>3M</v>
          </cell>
        </row>
        <row r="6264">
          <cell r="D6264" t="str">
            <v>8042A</v>
          </cell>
          <cell r="K6264" t="str">
            <v>BEACH</v>
          </cell>
          <cell r="L6264" t="str">
            <v>3M</v>
          </cell>
        </row>
        <row r="6265">
          <cell r="D6265" t="str">
            <v>8044A</v>
          </cell>
          <cell r="K6265" t="str">
            <v>BEACH</v>
          </cell>
          <cell r="L6265" t="str">
            <v>3M</v>
          </cell>
        </row>
        <row r="6266">
          <cell r="D6266" t="str">
            <v>1558HC</v>
          </cell>
          <cell r="K6266" t="str">
            <v>BEACH</v>
          </cell>
          <cell r="L6266" t="str">
            <v>3M</v>
          </cell>
        </row>
        <row r="6267">
          <cell r="D6267" t="str">
            <v>1558CC</v>
          </cell>
          <cell r="K6267" t="str">
            <v>BEACH</v>
          </cell>
          <cell r="L6267" t="str">
            <v>3M</v>
          </cell>
        </row>
        <row r="6268">
          <cell r="D6268" t="str">
            <v>8025B</v>
          </cell>
          <cell r="K6268" t="str">
            <v>BEACH</v>
          </cell>
          <cell r="L6268" t="str">
            <v>3M</v>
          </cell>
        </row>
        <row r="6269">
          <cell r="D6269" t="str">
            <v>1266A</v>
          </cell>
          <cell r="K6269" t="str">
            <v>BEACH</v>
          </cell>
          <cell r="L6269" t="str">
            <v>3M</v>
          </cell>
        </row>
        <row r="6270">
          <cell r="D6270" t="str">
            <v>8039A</v>
          </cell>
          <cell r="K6270" t="str">
            <v>BEACH</v>
          </cell>
          <cell r="L6270" t="str">
            <v>3M</v>
          </cell>
        </row>
        <row r="6271">
          <cell r="D6271" t="str">
            <v>2056DC</v>
          </cell>
          <cell r="K6271" t="str">
            <v>BEACH</v>
          </cell>
          <cell r="L6271" t="str">
            <v>3M</v>
          </cell>
        </row>
        <row r="6272">
          <cell r="D6272" t="str">
            <v>2056DB</v>
          </cell>
          <cell r="K6272" t="str">
            <v>BEACH</v>
          </cell>
          <cell r="L6272" t="str">
            <v>3M</v>
          </cell>
        </row>
        <row r="6273">
          <cell r="D6273" t="str">
            <v>6001A</v>
          </cell>
          <cell r="K6273" t="str">
            <v>BEACH</v>
          </cell>
          <cell r="L6273" t="str">
            <v>3M</v>
          </cell>
        </row>
        <row r="6274">
          <cell r="D6274" t="str">
            <v>8024A</v>
          </cell>
          <cell r="K6274" t="str">
            <v>BEACH</v>
          </cell>
          <cell r="L6274" t="str">
            <v>3M</v>
          </cell>
        </row>
        <row r="6275">
          <cell r="D6275" t="str">
            <v>2174A</v>
          </cell>
          <cell r="K6275" t="str">
            <v>BEACH</v>
          </cell>
          <cell r="L6275" t="str">
            <v>3M</v>
          </cell>
        </row>
        <row r="6276">
          <cell r="D6276" t="str">
            <v>8128E</v>
          </cell>
          <cell r="K6276" t="str">
            <v>BEACH</v>
          </cell>
          <cell r="L6276" t="str">
            <v>3M</v>
          </cell>
        </row>
        <row r="6277">
          <cell r="D6277" t="str">
            <v>1440AB</v>
          </cell>
          <cell r="K6277" t="str">
            <v>BEACH</v>
          </cell>
          <cell r="L6277" t="str">
            <v>3M</v>
          </cell>
        </row>
        <row r="6278">
          <cell r="D6278" t="str">
            <v>1558GB</v>
          </cell>
          <cell r="K6278" t="str">
            <v>BEACH</v>
          </cell>
          <cell r="L6278" t="str">
            <v>3M</v>
          </cell>
        </row>
        <row r="6279">
          <cell r="D6279" t="str">
            <v>8037A</v>
          </cell>
          <cell r="K6279" t="str">
            <v>BEACH</v>
          </cell>
          <cell r="L6279" t="str">
            <v>3M</v>
          </cell>
        </row>
        <row r="6280">
          <cell r="D6280" t="str">
            <v>8101A</v>
          </cell>
          <cell r="K6280" t="str">
            <v>BEACH</v>
          </cell>
          <cell r="L6280" t="str">
            <v>3M</v>
          </cell>
        </row>
        <row r="6281">
          <cell r="D6281" t="str">
            <v>8101B</v>
          </cell>
          <cell r="K6281" t="str">
            <v>BEACH</v>
          </cell>
          <cell r="L6281" t="str">
            <v>3M</v>
          </cell>
        </row>
        <row r="6282">
          <cell r="D6282" t="str">
            <v>8101D</v>
          </cell>
          <cell r="K6282" t="str">
            <v>BEACH</v>
          </cell>
          <cell r="L6282" t="str">
            <v>3M</v>
          </cell>
        </row>
        <row r="6283">
          <cell r="D6283" t="str">
            <v>8101E</v>
          </cell>
          <cell r="K6283" t="str">
            <v>BEACH</v>
          </cell>
          <cell r="L6283" t="str">
            <v>3M</v>
          </cell>
        </row>
        <row r="6284">
          <cell r="D6284" t="str">
            <v>8102A</v>
          </cell>
          <cell r="K6284" t="str">
            <v>BEACH</v>
          </cell>
          <cell r="L6284" t="str">
            <v>3M</v>
          </cell>
        </row>
        <row r="6285">
          <cell r="D6285" t="str">
            <v>8103A</v>
          </cell>
          <cell r="K6285" t="str">
            <v>BEACH</v>
          </cell>
          <cell r="L6285" t="str">
            <v>3M</v>
          </cell>
        </row>
        <row r="6286">
          <cell r="D6286" t="str">
            <v>8104E</v>
          </cell>
          <cell r="K6286" t="str">
            <v>BEACH</v>
          </cell>
          <cell r="L6286" t="str">
            <v>3M</v>
          </cell>
        </row>
        <row r="6287">
          <cell r="D6287" t="str">
            <v>8105A</v>
          </cell>
          <cell r="K6287" t="str">
            <v>BEACH</v>
          </cell>
          <cell r="L6287" t="str">
            <v>3M</v>
          </cell>
        </row>
        <row r="6288">
          <cell r="D6288" t="str">
            <v>8105B</v>
          </cell>
          <cell r="K6288" t="str">
            <v>BEACH</v>
          </cell>
          <cell r="L6288" t="str">
            <v>3M</v>
          </cell>
        </row>
        <row r="6289">
          <cell r="D6289" t="str">
            <v>8105C</v>
          </cell>
          <cell r="K6289" t="str">
            <v>BEACH</v>
          </cell>
          <cell r="L6289" t="str">
            <v>3M</v>
          </cell>
        </row>
        <row r="6290">
          <cell r="D6290" t="str">
            <v>8105D</v>
          </cell>
          <cell r="K6290" t="str">
            <v>BEACH</v>
          </cell>
          <cell r="L6290" t="str">
            <v>3M</v>
          </cell>
        </row>
        <row r="6291">
          <cell r="D6291" t="str">
            <v>8105E</v>
          </cell>
          <cell r="K6291" t="str">
            <v>BEACH</v>
          </cell>
          <cell r="L6291" t="str">
            <v>3M</v>
          </cell>
        </row>
        <row r="6292">
          <cell r="D6292" t="str">
            <v>8105F</v>
          </cell>
          <cell r="K6292" t="str">
            <v>BEACH</v>
          </cell>
          <cell r="L6292" t="str">
            <v>3M</v>
          </cell>
        </row>
        <row r="6293">
          <cell r="D6293" t="str">
            <v>8106A</v>
          </cell>
          <cell r="K6293" t="str">
            <v>BEACH</v>
          </cell>
          <cell r="L6293" t="str">
            <v>3M</v>
          </cell>
        </row>
        <row r="6294">
          <cell r="D6294" t="str">
            <v>8106B</v>
          </cell>
          <cell r="K6294" t="str">
            <v>BEACH</v>
          </cell>
          <cell r="L6294" t="str">
            <v>3M</v>
          </cell>
        </row>
        <row r="6295">
          <cell r="D6295" t="str">
            <v>8106C</v>
          </cell>
          <cell r="K6295" t="str">
            <v>BEACH</v>
          </cell>
          <cell r="L6295" t="str">
            <v>3M</v>
          </cell>
        </row>
        <row r="6296">
          <cell r="D6296" t="str">
            <v>1883B</v>
          </cell>
          <cell r="K6296" t="str">
            <v>BEACH</v>
          </cell>
          <cell r="L6296" t="str">
            <v>3M</v>
          </cell>
        </row>
        <row r="6297">
          <cell r="D6297" t="str">
            <v>1883C</v>
          </cell>
          <cell r="K6297" t="str">
            <v>BEACH</v>
          </cell>
          <cell r="L6297" t="str">
            <v>3M</v>
          </cell>
        </row>
        <row r="6298">
          <cell r="D6298" t="str">
            <v>8045E</v>
          </cell>
          <cell r="K6298" t="str">
            <v>BEACH</v>
          </cell>
          <cell r="L6298" t="str">
            <v>3M</v>
          </cell>
        </row>
        <row r="6299">
          <cell r="D6299" t="str">
            <v>8123A</v>
          </cell>
          <cell r="K6299" t="str">
            <v>BEACH</v>
          </cell>
          <cell r="L6299" t="str">
            <v>3M</v>
          </cell>
        </row>
        <row r="6300">
          <cell r="D6300" t="str">
            <v>1709BB</v>
          </cell>
          <cell r="K6300" t="str">
            <v>BEACH</v>
          </cell>
          <cell r="L6300" t="str">
            <v>3M</v>
          </cell>
        </row>
        <row r="6301">
          <cell r="D6301" t="str">
            <v>8046A</v>
          </cell>
          <cell r="K6301" t="str">
            <v>BEACH</v>
          </cell>
          <cell r="L6301" t="str">
            <v>3M</v>
          </cell>
        </row>
        <row r="6302">
          <cell r="D6302" t="str">
            <v>1558HB</v>
          </cell>
          <cell r="K6302" t="str">
            <v>BEACH</v>
          </cell>
          <cell r="L6302" t="str">
            <v>3M</v>
          </cell>
        </row>
        <row r="6303">
          <cell r="D6303" t="str">
            <v>1558FC</v>
          </cell>
          <cell r="K6303" t="str">
            <v>BEACH</v>
          </cell>
          <cell r="L6303" t="str">
            <v>3M</v>
          </cell>
        </row>
        <row r="6304">
          <cell r="D6304" t="str">
            <v>1061CB</v>
          </cell>
          <cell r="K6304" t="str">
            <v>BEACH</v>
          </cell>
          <cell r="L6304" t="str">
            <v>3M</v>
          </cell>
        </row>
        <row r="6305">
          <cell r="D6305" t="str">
            <v>8021B</v>
          </cell>
          <cell r="K6305" t="str">
            <v>BEACH</v>
          </cell>
          <cell r="L6305" t="str">
            <v>3M</v>
          </cell>
        </row>
        <row r="6306">
          <cell r="D6306" t="str">
            <v>1061FB</v>
          </cell>
          <cell r="K6306" t="str">
            <v>BEACH</v>
          </cell>
          <cell r="L6306" t="str">
            <v>3M</v>
          </cell>
        </row>
        <row r="6307">
          <cell r="D6307" t="str">
            <v>8021A</v>
          </cell>
          <cell r="K6307" t="str">
            <v>BEACH</v>
          </cell>
          <cell r="L6307" t="str">
            <v>3M</v>
          </cell>
        </row>
        <row r="6308">
          <cell r="D6308" t="str">
            <v>915F</v>
          </cell>
          <cell r="K6308" t="str">
            <v>BEACH</v>
          </cell>
          <cell r="L6308" t="str">
            <v>3M</v>
          </cell>
        </row>
        <row r="6309">
          <cell r="D6309" t="str">
            <v>738AB</v>
          </cell>
          <cell r="K6309" t="str">
            <v>BEACH</v>
          </cell>
          <cell r="L6309" t="str">
            <v>3M</v>
          </cell>
        </row>
        <row r="6310">
          <cell r="D6310" t="str">
            <v>8045A</v>
          </cell>
          <cell r="K6310" t="str">
            <v>BEACH</v>
          </cell>
          <cell r="L6310" t="str">
            <v>3M</v>
          </cell>
        </row>
        <row r="6311">
          <cell r="D6311" t="str">
            <v>843B</v>
          </cell>
          <cell r="K6311" t="str">
            <v>BEACH</v>
          </cell>
          <cell r="L6311" t="str">
            <v>3M</v>
          </cell>
        </row>
        <row r="6312">
          <cell r="D6312" t="str">
            <v>915A</v>
          </cell>
          <cell r="K6312" t="str">
            <v>BEACH</v>
          </cell>
          <cell r="L6312" t="str">
            <v>3M</v>
          </cell>
        </row>
        <row r="6313">
          <cell r="D6313" t="str">
            <v>8091A</v>
          </cell>
          <cell r="K6313" t="str">
            <v>BEACH</v>
          </cell>
          <cell r="L6313" t="str">
            <v>3M</v>
          </cell>
        </row>
        <row r="6314">
          <cell r="D6314" t="str">
            <v>1267B</v>
          </cell>
          <cell r="K6314" t="str">
            <v>BEACH</v>
          </cell>
          <cell r="L6314" t="str">
            <v>3M</v>
          </cell>
        </row>
        <row r="6315">
          <cell r="D6315" t="str">
            <v>3226HB</v>
          </cell>
          <cell r="K6315" t="str">
            <v>BEACH</v>
          </cell>
          <cell r="L6315" t="str">
            <v>3M</v>
          </cell>
        </row>
        <row r="6316">
          <cell r="D6316" t="str">
            <v>8001A</v>
          </cell>
          <cell r="K6316" t="str">
            <v>BEACH</v>
          </cell>
          <cell r="L6316" t="str">
            <v>3M</v>
          </cell>
        </row>
        <row r="6317">
          <cell r="D6317" t="str">
            <v>2065HA</v>
          </cell>
          <cell r="K6317" t="str">
            <v>BEACH</v>
          </cell>
          <cell r="L6317" t="str">
            <v>3M</v>
          </cell>
        </row>
        <row r="6318">
          <cell r="D6318" t="str">
            <v>8015F</v>
          </cell>
          <cell r="K6318" t="str">
            <v>BEACH</v>
          </cell>
          <cell r="L6318" t="str">
            <v>3M</v>
          </cell>
        </row>
        <row r="6319">
          <cell r="D6319" t="str">
            <v>8011A</v>
          </cell>
          <cell r="K6319" t="str">
            <v>BEACH</v>
          </cell>
          <cell r="L6319" t="str">
            <v>3M</v>
          </cell>
        </row>
        <row r="6320">
          <cell r="D6320" t="str">
            <v>8009A</v>
          </cell>
          <cell r="K6320" t="str">
            <v>BEACH</v>
          </cell>
          <cell r="L6320" t="str">
            <v>3M</v>
          </cell>
        </row>
        <row r="6321">
          <cell r="D6321" t="str">
            <v>8010A</v>
          </cell>
          <cell r="K6321" t="str">
            <v>BEACH</v>
          </cell>
          <cell r="L6321" t="str">
            <v>3M</v>
          </cell>
        </row>
        <row r="6322">
          <cell r="D6322" t="str">
            <v>8010B</v>
          </cell>
          <cell r="K6322" t="str">
            <v>BEACH</v>
          </cell>
          <cell r="L6322" t="str">
            <v>3M</v>
          </cell>
        </row>
        <row r="6323">
          <cell r="D6323" t="str">
            <v>8010C</v>
          </cell>
          <cell r="K6323" t="str">
            <v>BEACH</v>
          </cell>
          <cell r="L6323" t="str">
            <v>3M</v>
          </cell>
        </row>
        <row r="6324">
          <cell r="D6324" t="str">
            <v>8011B</v>
          </cell>
          <cell r="K6324" t="str">
            <v>BEACH</v>
          </cell>
          <cell r="L6324" t="str">
            <v>3M</v>
          </cell>
        </row>
        <row r="6325">
          <cell r="D6325" t="str">
            <v>8020A</v>
          </cell>
          <cell r="K6325" t="str">
            <v>BEACH</v>
          </cell>
          <cell r="L6325" t="str">
            <v>3M</v>
          </cell>
        </row>
        <row r="6326">
          <cell r="D6326" t="str">
            <v>8015D</v>
          </cell>
          <cell r="K6326" t="str">
            <v>BEACH</v>
          </cell>
          <cell r="L6326" t="str">
            <v>3M</v>
          </cell>
        </row>
        <row r="6327">
          <cell r="D6327" t="str">
            <v>8015A</v>
          </cell>
          <cell r="K6327" t="str">
            <v>BEACH</v>
          </cell>
          <cell r="L6327" t="str">
            <v>3M</v>
          </cell>
        </row>
        <row r="6328">
          <cell r="D6328" t="str">
            <v>8015B</v>
          </cell>
          <cell r="K6328" t="str">
            <v>BEACH</v>
          </cell>
          <cell r="L6328" t="str">
            <v>3M</v>
          </cell>
        </row>
        <row r="6329">
          <cell r="D6329" t="str">
            <v>8045B</v>
          </cell>
          <cell r="K6329" t="str">
            <v>BEACH</v>
          </cell>
          <cell r="L6329" t="str">
            <v>3M</v>
          </cell>
        </row>
        <row r="6330">
          <cell r="D6330" t="str">
            <v>8051B</v>
          </cell>
          <cell r="K6330" t="str">
            <v>BEACH</v>
          </cell>
          <cell r="L6330" t="str">
            <v>3M</v>
          </cell>
        </row>
        <row r="6331">
          <cell r="D6331" t="str">
            <v>3226EB</v>
          </cell>
          <cell r="K6331" t="str">
            <v>BEACH</v>
          </cell>
          <cell r="L6331" t="str">
            <v>3M</v>
          </cell>
        </row>
        <row r="6332">
          <cell r="D6332" t="str">
            <v>3226EA</v>
          </cell>
          <cell r="K6332" t="str">
            <v>BEACH</v>
          </cell>
          <cell r="L6332" t="str">
            <v>3M</v>
          </cell>
        </row>
        <row r="6333">
          <cell r="D6333" t="str">
            <v>1267A</v>
          </cell>
          <cell r="K6333" t="str">
            <v>BEACH</v>
          </cell>
          <cell r="L6333" t="str">
            <v>3M</v>
          </cell>
        </row>
        <row r="6334">
          <cell r="D6334" t="str">
            <v>5003AB</v>
          </cell>
          <cell r="K6334" t="str">
            <v>BEACH</v>
          </cell>
          <cell r="L6334" t="str">
            <v>3M</v>
          </cell>
        </row>
        <row r="6335">
          <cell r="D6335" t="str">
            <v>8015E</v>
          </cell>
          <cell r="K6335" t="str">
            <v>BEACH</v>
          </cell>
          <cell r="L6335" t="str">
            <v>3M</v>
          </cell>
        </row>
        <row r="6336">
          <cell r="D6336" t="str">
            <v>8017A</v>
          </cell>
          <cell r="K6336" t="str">
            <v>BEACH</v>
          </cell>
          <cell r="L6336" t="str">
            <v>3M</v>
          </cell>
        </row>
        <row r="6337">
          <cell r="D6337" t="str">
            <v>8011C</v>
          </cell>
          <cell r="K6337" t="str">
            <v>BEACH</v>
          </cell>
          <cell r="L6337" t="str">
            <v>3M</v>
          </cell>
        </row>
        <row r="6338">
          <cell r="D6338" t="str">
            <v>8062C</v>
          </cell>
          <cell r="K6338" t="str">
            <v>BEACH</v>
          </cell>
          <cell r="L6338" t="str">
            <v>3M</v>
          </cell>
        </row>
        <row r="6339">
          <cell r="D6339" t="str">
            <v>8048A</v>
          </cell>
          <cell r="K6339" t="str">
            <v>BEACH</v>
          </cell>
          <cell r="L6339" t="str">
            <v>3M</v>
          </cell>
        </row>
        <row r="6340">
          <cell r="D6340" t="str">
            <v>8048D</v>
          </cell>
          <cell r="K6340" t="str">
            <v>BEACH</v>
          </cell>
          <cell r="L6340" t="str">
            <v>3M</v>
          </cell>
        </row>
        <row r="6341">
          <cell r="D6341" t="str">
            <v>8048B</v>
          </cell>
          <cell r="K6341" t="str">
            <v>BEACH</v>
          </cell>
          <cell r="L6341" t="str">
            <v>3M</v>
          </cell>
        </row>
        <row r="6342">
          <cell r="D6342" t="str">
            <v>8048C</v>
          </cell>
          <cell r="K6342" t="str">
            <v>BEACH</v>
          </cell>
          <cell r="L6342" t="str">
            <v>3M</v>
          </cell>
        </row>
        <row r="6343">
          <cell r="D6343" t="str">
            <v>8049B</v>
          </cell>
          <cell r="K6343" t="str">
            <v>BEACH</v>
          </cell>
          <cell r="L6343" t="str">
            <v>3M</v>
          </cell>
        </row>
        <row r="6344">
          <cell r="D6344" t="str">
            <v>8050F</v>
          </cell>
          <cell r="K6344" t="str">
            <v>BEACH</v>
          </cell>
          <cell r="L6344" t="str">
            <v>3M</v>
          </cell>
        </row>
        <row r="6345">
          <cell r="D6345" t="str">
            <v>8047A</v>
          </cell>
          <cell r="K6345" t="str">
            <v>BEACH</v>
          </cell>
          <cell r="L6345" t="str">
            <v>3M</v>
          </cell>
        </row>
        <row r="6346">
          <cell r="D6346" t="str">
            <v>8047E</v>
          </cell>
          <cell r="K6346" t="str">
            <v>BEACH</v>
          </cell>
          <cell r="L6346" t="str">
            <v>3M</v>
          </cell>
        </row>
        <row r="6347">
          <cell r="D6347" t="str">
            <v>8047B</v>
          </cell>
          <cell r="K6347" t="str">
            <v>BEACH</v>
          </cell>
          <cell r="L6347" t="str">
            <v>3M</v>
          </cell>
        </row>
        <row r="6348">
          <cell r="D6348" t="str">
            <v>8054E</v>
          </cell>
          <cell r="K6348" t="str">
            <v>BEACH</v>
          </cell>
          <cell r="L6348" t="str">
            <v>3M</v>
          </cell>
        </row>
        <row r="6349">
          <cell r="D6349" t="str">
            <v>8064D</v>
          </cell>
          <cell r="K6349" t="str">
            <v>BEACH</v>
          </cell>
          <cell r="L6349" t="str">
            <v>3M</v>
          </cell>
        </row>
        <row r="6350">
          <cell r="D6350" t="str">
            <v>8051E</v>
          </cell>
          <cell r="K6350" t="str">
            <v>BEACH</v>
          </cell>
          <cell r="L6350" t="str">
            <v>3M</v>
          </cell>
        </row>
        <row r="6351">
          <cell r="D6351" t="str">
            <v>8052A</v>
          </cell>
          <cell r="K6351" t="str">
            <v>BEACH</v>
          </cell>
          <cell r="L6351" t="str">
            <v>3M</v>
          </cell>
        </row>
        <row r="6352">
          <cell r="D6352" t="str">
            <v>8053A</v>
          </cell>
          <cell r="K6352" t="str">
            <v>BEACH</v>
          </cell>
          <cell r="L6352" t="str">
            <v>3M</v>
          </cell>
        </row>
        <row r="6353">
          <cell r="D6353" t="str">
            <v>8061C</v>
          </cell>
          <cell r="K6353" t="str">
            <v>BEACH</v>
          </cell>
          <cell r="L6353" t="str">
            <v>3M</v>
          </cell>
        </row>
        <row r="6354">
          <cell r="D6354" t="str">
            <v>8061F</v>
          </cell>
          <cell r="K6354" t="str">
            <v>BEACH</v>
          </cell>
          <cell r="L6354" t="str">
            <v>3M</v>
          </cell>
        </row>
        <row r="6355">
          <cell r="D6355" t="str">
            <v>8062A</v>
          </cell>
          <cell r="K6355" t="str">
            <v>BEACH</v>
          </cell>
          <cell r="L6355" t="str">
            <v>3M</v>
          </cell>
        </row>
        <row r="6356">
          <cell r="D6356" t="str">
            <v>8062B</v>
          </cell>
          <cell r="K6356" t="str">
            <v>BEACH</v>
          </cell>
          <cell r="L6356" t="str">
            <v>3M</v>
          </cell>
        </row>
        <row r="6357">
          <cell r="D6357" t="str">
            <v>8062D</v>
          </cell>
          <cell r="K6357" t="str">
            <v>BEACH</v>
          </cell>
          <cell r="L6357" t="str">
            <v>3M</v>
          </cell>
        </row>
        <row r="6358">
          <cell r="D6358" t="str">
            <v>8055A</v>
          </cell>
          <cell r="K6358" t="str">
            <v>BEACH</v>
          </cell>
          <cell r="L6358" t="str">
            <v>3M</v>
          </cell>
        </row>
        <row r="6359">
          <cell r="D6359" t="str">
            <v>8056A</v>
          </cell>
          <cell r="K6359" t="str">
            <v>BEACH</v>
          </cell>
          <cell r="L6359" t="str">
            <v>3M</v>
          </cell>
        </row>
        <row r="6360">
          <cell r="D6360" t="str">
            <v>8101F</v>
          </cell>
          <cell r="K6360" t="str">
            <v>BEACH</v>
          </cell>
          <cell r="L6360" t="str">
            <v>3M</v>
          </cell>
        </row>
        <row r="6361">
          <cell r="D6361" t="str">
            <v>8102B</v>
          </cell>
          <cell r="K6361" t="str">
            <v>BEACH</v>
          </cell>
          <cell r="L6361" t="str">
            <v>3M</v>
          </cell>
        </row>
        <row r="6362">
          <cell r="D6362" t="str">
            <v>8102C</v>
          </cell>
          <cell r="K6362" t="str">
            <v>BEACH</v>
          </cell>
          <cell r="L6362" t="str">
            <v>3M</v>
          </cell>
        </row>
        <row r="6363">
          <cell r="D6363" t="str">
            <v>8103B</v>
          </cell>
          <cell r="K6363" t="str">
            <v>BEACH</v>
          </cell>
          <cell r="L6363" t="str">
            <v>3M</v>
          </cell>
        </row>
        <row r="6364">
          <cell r="D6364" t="str">
            <v>8103C</v>
          </cell>
          <cell r="K6364" t="str">
            <v>BEACH</v>
          </cell>
          <cell r="L6364" t="str">
            <v>3M</v>
          </cell>
        </row>
        <row r="6365">
          <cell r="D6365" t="str">
            <v>8110D</v>
          </cell>
          <cell r="K6365" t="str">
            <v>BEACH</v>
          </cell>
          <cell r="L6365" t="str">
            <v>3M</v>
          </cell>
        </row>
        <row r="6366">
          <cell r="D6366" t="str">
            <v>8003C</v>
          </cell>
          <cell r="K6366" t="str">
            <v>BEACH</v>
          </cell>
          <cell r="L6366" t="str">
            <v>3M</v>
          </cell>
        </row>
        <row r="6367">
          <cell r="D6367" t="str">
            <v>8005A</v>
          </cell>
          <cell r="K6367" t="str">
            <v>BEACH</v>
          </cell>
          <cell r="L6367" t="str">
            <v>3M</v>
          </cell>
        </row>
        <row r="6368">
          <cell r="D6368" t="str">
            <v>8006A</v>
          </cell>
          <cell r="K6368" t="str">
            <v>BEACH</v>
          </cell>
          <cell r="L6368" t="str">
            <v>3M</v>
          </cell>
        </row>
        <row r="6369">
          <cell r="D6369" t="str">
            <v>8007A</v>
          </cell>
          <cell r="K6369" t="str">
            <v>BEACH</v>
          </cell>
          <cell r="L6369" t="str">
            <v>3M</v>
          </cell>
        </row>
        <row r="6370">
          <cell r="D6370" t="str">
            <v>8008E</v>
          </cell>
          <cell r="K6370" t="str">
            <v>BEACH</v>
          </cell>
          <cell r="L6370" t="str">
            <v>3M</v>
          </cell>
        </row>
        <row r="6371">
          <cell r="D6371" t="str">
            <v>8012A</v>
          </cell>
          <cell r="K6371" t="str">
            <v>BEACH</v>
          </cell>
          <cell r="L6371" t="str">
            <v>3M</v>
          </cell>
        </row>
        <row r="6372">
          <cell r="D6372" t="str">
            <v>8012B</v>
          </cell>
          <cell r="K6372" t="str">
            <v>BEACH</v>
          </cell>
          <cell r="L6372" t="str">
            <v>3M</v>
          </cell>
        </row>
        <row r="6373">
          <cell r="D6373" t="str">
            <v>8013A</v>
          </cell>
          <cell r="K6373" t="str">
            <v>BEACH</v>
          </cell>
          <cell r="L6373" t="str">
            <v>3M</v>
          </cell>
        </row>
        <row r="6374">
          <cell r="D6374" t="str">
            <v>8013B</v>
          </cell>
          <cell r="K6374" t="str">
            <v>BEACH</v>
          </cell>
          <cell r="L6374" t="str">
            <v>3M</v>
          </cell>
        </row>
        <row r="6375">
          <cell r="D6375" t="str">
            <v>8013C</v>
          </cell>
          <cell r="K6375" t="str">
            <v>BEACH</v>
          </cell>
          <cell r="L6375" t="str">
            <v>3M</v>
          </cell>
        </row>
        <row r="6376">
          <cell r="D6376" t="str">
            <v>8008B</v>
          </cell>
          <cell r="K6376" t="str">
            <v>BEACH</v>
          </cell>
          <cell r="L6376" t="str">
            <v>3M</v>
          </cell>
        </row>
        <row r="6377">
          <cell r="D6377" t="str">
            <v>8062F</v>
          </cell>
          <cell r="K6377" t="str">
            <v>BEACH</v>
          </cell>
          <cell r="L6377" t="str">
            <v>3M</v>
          </cell>
        </row>
        <row r="6378">
          <cell r="D6378" t="str">
            <v>8050A</v>
          </cell>
          <cell r="K6378" t="str">
            <v>BEACH</v>
          </cell>
          <cell r="L6378" t="str">
            <v>3M</v>
          </cell>
        </row>
        <row r="6379">
          <cell r="D6379" t="str">
            <v>8050B</v>
          </cell>
          <cell r="K6379" t="str">
            <v>BEACH</v>
          </cell>
          <cell r="L6379" t="str">
            <v>3M</v>
          </cell>
        </row>
        <row r="6380">
          <cell r="D6380" t="str">
            <v>8050C</v>
          </cell>
          <cell r="K6380" t="str">
            <v>BEACH</v>
          </cell>
          <cell r="L6380" t="str">
            <v>3M</v>
          </cell>
        </row>
        <row r="6381">
          <cell r="D6381" t="str">
            <v>8050D</v>
          </cell>
          <cell r="K6381" t="str">
            <v>BEACH</v>
          </cell>
          <cell r="L6381" t="str">
            <v>3M</v>
          </cell>
        </row>
        <row r="6382">
          <cell r="D6382" t="str">
            <v>8050E</v>
          </cell>
          <cell r="K6382" t="str">
            <v>BEACH</v>
          </cell>
          <cell r="L6382" t="str">
            <v>3M</v>
          </cell>
        </row>
        <row r="6383">
          <cell r="D6383" t="str">
            <v>8051A</v>
          </cell>
          <cell r="K6383" t="str">
            <v>BEACH</v>
          </cell>
          <cell r="L6383" t="str">
            <v>3M</v>
          </cell>
        </row>
        <row r="6384">
          <cell r="D6384" t="str">
            <v>1968BA</v>
          </cell>
          <cell r="K6384" t="str">
            <v>BEACH</v>
          </cell>
          <cell r="L6384" t="str">
            <v>3M</v>
          </cell>
        </row>
        <row r="6385">
          <cell r="D6385" t="str">
            <v>8051C</v>
          </cell>
          <cell r="K6385" t="str">
            <v>BEACH</v>
          </cell>
          <cell r="L6385" t="str">
            <v>3M</v>
          </cell>
        </row>
        <row r="6386">
          <cell r="D6386" t="str">
            <v>8051D</v>
          </cell>
          <cell r="K6386" t="str">
            <v>BEACH</v>
          </cell>
          <cell r="L6386" t="str">
            <v>3M</v>
          </cell>
        </row>
        <row r="6387">
          <cell r="D6387" t="str">
            <v>8053C</v>
          </cell>
          <cell r="K6387" t="str">
            <v>BEACH</v>
          </cell>
          <cell r="L6387" t="str">
            <v>3M</v>
          </cell>
        </row>
        <row r="6388">
          <cell r="D6388" t="str">
            <v>8053D</v>
          </cell>
          <cell r="K6388" t="str">
            <v>BEACH</v>
          </cell>
          <cell r="L6388" t="str">
            <v>3M</v>
          </cell>
        </row>
        <row r="6389">
          <cell r="D6389" t="str">
            <v>8053E</v>
          </cell>
          <cell r="K6389" t="str">
            <v>BEACH</v>
          </cell>
          <cell r="L6389" t="str">
            <v>3M</v>
          </cell>
        </row>
        <row r="6390">
          <cell r="D6390" t="str">
            <v>8053G</v>
          </cell>
          <cell r="K6390" t="str">
            <v>BEACH</v>
          </cell>
          <cell r="L6390" t="str">
            <v>3M</v>
          </cell>
        </row>
        <row r="6391">
          <cell r="D6391" t="str">
            <v>8053H</v>
          </cell>
          <cell r="K6391" t="str">
            <v>BEACH</v>
          </cell>
          <cell r="L6391" t="str">
            <v>3M</v>
          </cell>
        </row>
        <row r="6392">
          <cell r="D6392" t="str">
            <v>8053F</v>
          </cell>
          <cell r="K6392" t="str">
            <v>BEACH</v>
          </cell>
          <cell r="L6392" t="str">
            <v>3M</v>
          </cell>
        </row>
        <row r="6393">
          <cell r="D6393" t="str">
            <v>8054A</v>
          </cell>
          <cell r="K6393" t="str">
            <v>BEACH</v>
          </cell>
          <cell r="L6393" t="str">
            <v>3M</v>
          </cell>
        </row>
        <row r="6394">
          <cell r="D6394" t="str">
            <v>8054B</v>
          </cell>
          <cell r="K6394" t="str">
            <v>BEACH</v>
          </cell>
          <cell r="L6394" t="str">
            <v>3M</v>
          </cell>
        </row>
        <row r="6395">
          <cell r="D6395" t="str">
            <v>8054C</v>
          </cell>
          <cell r="K6395" t="str">
            <v>BEACH</v>
          </cell>
          <cell r="L6395" t="str">
            <v>3M</v>
          </cell>
        </row>
        <row r="6396">
          <cell r="D6396" t="str">
            <v>8054D</v>
          </cell>
          <cell r="K6396" t="str">
            <v>BEACH</v>
          </cell>
          <cell r="L6396" t="str">
            <v>3M</v>
          </cell>
        </row>
        <row r="6397">
          <cell r="D6397" t="str">
            <v>8054F</v>
          </cell>
          <cell r="K6397" t="str">
            <v>BEACH</v>
          </cell>
          <cell r="L6397" t="str">
            <v>3M</v>
          </cell>
        </row>
        <row r="6398">
          <cell r="D6398" t="str">
            <v>8055B</v>
          </cell>
          <cell r="K6398" t="str">
            <v>BEACH</v>
          </cell>
          <cell r="L6398" t="str">
            <v>3M</v>
          </cell>
        </row>
        <row r="6399">
          <cell r="D6399" t="str">
            <v>8057A</v>
          </cell>
          <cell r="K6399" t="str">
            <v>BEACH</v>
          </cell>
          <cell r="L6399" t="str">
            <v>3M</v>
          </cell>
        </row>
        <row r="6400">
          <cell r="D6400" t="str">
            <v>8058B</v>
          </cell>
          <cell r="K6400" t="str">
            <v>BEACH</v>
          </cell>
          <cell r="L6400" t="str">
            <v>3M</v>
          </cell>
        </row>
        <row r="6401">
          <cell r="D6401" t="str">
            <v>8059A</v>
          </cell>
          <cell r="K6401" t="str">
            <v>BEACH</v>
          </cell>
          <cell r="L6401" t="str">
            <v>3M</v>
          </cell>
        </row>
        <row r="6402">
          <cell r="D6402" t="str">
            <v>8060B</v>
          </cell>
          <cell r="K6402" t="str">
            <v>BEACH</v>
          </cell>
          <cell r="L6402" t="str">
            <v>3M</v>
          </cell>
        </row>
        <row r="6403">
          <cell r="D6403" t="str">
            <v>8101C</v>
          </cell>
          <cell r="K6403" t="str">
            <v>BEACH</v>
          </cell>
          <cell r="L6403" t="str">
            <v>3M</v>
          </cell>
        </row>
        <row r="6404">
          <cell r="D6404" t="str">
            <v>8127B</v>
          </cell>
          <cell r="K6404" t="str">
            <v>BEACH</v>
          </cell>
          <cell r="L6404" t="str">
            <v>3M</v>
          </cell>
        </row>
        <row r="6405">
          <cell r="D6405" t="str">
            <v>8128C</v>
          </cell>
          <cell r="K6405" t="str">
            <v>BEACH</v>
          </cell>
          <cell r="L6405" t="str">
            <v>3M</v>
          </cell>
        </row>
        <row r="6406">
          <cell r="D6406" t="str">
            <v>8128D</v>
          </cell>
          <cell r="K6406" t="str">
            <v>BEACH</v>
          </cell>
          <cell r="L6406" t="str">
            <v>3M</v>
          </cell>
        </row>
        <row r="6407">
          <cell r="D6407" t="str">
            <v>8129E</v>
          </cell>
          <cell r="K6407" t="str">
            <v>BEACH</v>
          </cell>
          <cell r="L6407" t="str">
            <v>3M</v>
          </cell>
        </row>
        <row r="6408">
          <cell r="D6408" t="str">
            <v>8001B</v>
          </cell>
          <cell r="K6408" t="str">
            <v>BEACH</v>
          </cell>
          <cell r="L6408" t="str">
            <v>3M</v>
          </cell>
        </row>
        <row r="6409">
          <cell r="D6409" t="str">
            <v>8091C</v>
          </cell>
          <cell r="K6409" t="str">
            <v>BEACH</v>
          </cell>
          <cell r="L6409" t="str">
            <v>3M</v>
          </cell>
        </row>
        <row r="6410">
          <cell r="D6410" t="str">
            <v>5003DA</v>
          </cell>
          <cell r="K6410" t="str">
            <v>BEACH</v>
          </cell>
          <cell r="L6410" t="str">
            <v>3M</v>
          </cell>
        </row>
        <row r="6411">
          <cell r="D6411" t="str">
            <v>8092A</v>
          </cell>
          <cell r="K6411" t="str">
            <v>BEACH</v>
          </cell>
          <cell r="L6411" t="str">
            <v>3M</v>
          </cell>
        </row>
        <row r="6412">
          <cell r="D6412" t="str">
            <v>8092C</v>
          </cell>
          <cell r="K6412" t="str">
            <v>BEACH</v>
          </cell>
          <cell r="L6412" t="str">
            <v>3M</v>
          </cell>
        </row>
        <row r="6413">
          <cell r="D6413" t="str">
            <v>8092D</v>
          </cell>
          <cell r="K6413" t="str">
            <v>BEACH</v>
          </cell>
          <cell r="L6413" t="str">
            <v>3M</v>
          </cell>
        </row>
        <row r="6414">
          <cell r="D6414" t="str">
            <v>8093A</v>
          </cell>
          <cell r="K6414" t="str">
            <v>BEACH</v>
          </cell>
          <cell r="L6414" t="str">
            <v>3M</v>
          </cell>
        </row>
        <row r="6415">
          <cell r="D6415" t="str">
            <v>8093B</v>
          </cell>
          <cell r="K6415" t="str">
            <v>BEACH</v>
          </cell>
          <cell r="L6415" t="str">
            <v>3M</v>
          </cell>
        </row>
        <row r="6416">
          <cell r="D6416" t="str">
            <v>8096A</v>
          </cell>
          <cell r="K6416" t="str">
            <v>BEACH</v>
          </cell>
          <cell r="L6416" t="str">
            <v>3M</v>
          </cell>
        </row>
        <row r="6417">
          <cell r="D6417" t="str">
            <v>8096B</v>
          </cell>
          <cell r="K6417" t="str">
            <v>BEACH</v>
          </cell>
          <cell r="L6417" t="str">
            <v>3M</v>
          </cell>
        </row>
        <row r="6418">
          <cell r="D6418" t="str">
            <v>8096D</v>
          </cell>
          <cell r="K6418" t="str">
            <v>BEACH</v>
          </cell>
          <cell r="L6418" t="str">
            <v>3M</v>
          </cell>
        </row>
        <row r="6419">
          <cell r="D6419" t="str">
            <v>8097A</v>
          </cell>
          <cell r="K6419" t="str">
            <v>BEACH</v>
          </cell>
          <cell r="L6419" t="str">
            <v>3M</v>
          </cell>
        </row>
        <row r="6420">
          <cell r="D6420" t="str">
            <v>8098A</v>
          </cell>
          <cell r="K6420" t="str">
            <v>BEACH</v>
          </cell>
          <cell r="L6420" t="str">
            <v>3M</v>
          </cell>
        </row>
        <row r="6421">
          <cell r="D6421" t="str">
            <v>8100A</v>
          </cell>
          <cell r="K6421" t="str">
            <v>BEACH</v>
          </cell>
          <cell r="L6421" t="str">
            <v>3M</v>
          </cell>
        </row>
        <row r="6422">
          <cell r="D6422" t="str">
            <v>8100B</v>
          </cell>
          <cell r="K6422" t="str">
            <v>BEACH</v>
          </cell>
          <cell r="L6422" t="str">
            <v>3M</v>
          </cell>
        </row>
        <row r="6423">
          <cell r="D6423" t="str">
            <v>8100C</v>
          </cell>
          <cell r="K6423" t="str">
            <v>BEACH</v>
          </cell>
          <cell r="L6423" t="str">
            <v>3M</v>
          </cell>
        </row>
        <row r="6424">
          <cell r="D6424" t="str">
            <v>8106D</v>
          </cell>
          <cell r="K6424" t="str">
            <v>BEACH</v>
          </cell>
          <cell r="L6424" t="str">
            <v>3M</v>
          </cell>
        </row>
        <row r="6425">
          <cell r="D6425" t="str">
            <v>8116E</v>
          </cell>
          <cell r="K6425" t="str">
            <v>BEACH</v>
          </cell>
          <cell r="L6425" t="str">
            <v>3M</v>
          </cell>
        </row>
        <row r="6426">
          <cell r="D6426" t="str">
            <v>8116F</v>
          </cell>
          <cell r="K6426" t="str">
            <v>BEACH</v>
          </cell>
          <cell r="L6426" t="str">
            <v>3M</v>
          </cell>
        </row>
        <row r="6427">
          <cell r="D6427" t="str">
            <v>8116G</v>
          </cell>
          <cell r="K6427" t="str">
            <v>BEACH</v>
          </cell>
          <cell r="L6427" t="str">
            <v>3M</v>
          </cell>
        </row>
        <row r="6428">
          <cell r="D6428" t="str">
            <v>8117A</v>
          </cell>
          <cell r="K6428" t="str">
            <v>BEACH</v>
          </cell>
          <cell r="L6428" t="str">
            <v>3M</v>
          </cell>
        </row>
        <row r="6429">
          <cell r="D6429" t="str">
            <v>8117B</v>
          </cell>
          <cell r="K6429" t="str">
            <v>BEACH</v>
          </cell>
          <cell r="L6429" t="str">
            <v>3M</v>
          </cell>
        </row>
        <row r="6430">
          <cell r="D6430" t="str">
            <v>8117C</v>
          </cell>
          <cell r="K6430" t="str">
            <v>BEACH</v>
          </cell>
          <cell r="L6430" t="str">
            <v>3M</v>
          </cell>
        </row>
        <row r="6431">
          <cell r="D6431" t="str">
            <v>8117D</v>
          </cell>
          <cell r="K6431" t="str">
            <v>BEACH</v>
          </cell>
          <cell r="L6431" t="str">
            <v>3M</v>
          </cell>
        </row>
        <row r="6432">
          <cell r="D6432" t="str">
            <v>8117E</v>
          </cell>
          <cell r="K6432" t="str">
            <v>BEACH</v>
          </cell>
          <cell r="L6432" t="str">
            <v>3M</v>
          </cell>
        </row>
        <row r="6433">
          <cell r="D6433" t="str">
            <v>8117F</v>
          </cell>
          <cell r="K6433" t="str">
            <v>BEACH</v>
          </cell>
          <cell r="L6433" t="str">
            <v>3M</v>
          </cell>
        </row>
        <row r="6434">
          <cell r="D6434" t="str">
            <v>8117G</v>
          </cell>
          <cell r="K6434" t="str">
            <v>BEACH</v>
          </cell>
          <cell r="L6434" t="str">
            <v>3M</v>
          </cell>
        </row>
        <row r="6435">
          <cell r="D6435" t="str">
            <v>8118A</v>
          </cell>
          <cell r="K6435" t="str">
            <v>BEACH</v>
          </cell>
          <cell r="L6435" t="str">
            <v>3M</v>
          </cell>
        </row>
        <row r="6436">
          <cell r="D6436" t="str">
            <v>8118B</v>
          </cell>
          <cell r="K6436" t="str">
            <v>BEACH</v>
          </cell>
          <cell r="L6436" t="str">
            <v>3M</v>
          </cell>
        </row>
        <row r="6437">
          <cell r="D6437" t="str">
            <v>8119A</v>
          </cell>
          <cell r="K6437" t="str">
            <v>BEACH</v>
          </cell>
          <cell r="L6437" t="str">
            <v>3M</v>
          </cell>
        </row>
        <row r="6438">
          <cell r="D6438" t="str">
            <v>8119B</v>
          </cell>
          <cell r="K6438" t="str">
            <v>BEACH</v>
          </cell>
          <cell r="L6438" t="str">
            <v>3M</v>
          </cell>
        </row>
        <row r="6439">
          <cell r="D6439" t="str">
            <v>8119C</v>
          </cell>
          <cell r="K6439" t="str">
            <v>BEACH</v>
          </cell>
          <cell r="L6439" t="str">
            <v>3M</v>
          </cell>
        </row>
        <row r="6440">
          <cell r="D6440" t="str">
            <v>8120A</v>
          </cell>
          <cell r="K6440" t="str">
            <v>BEACH</v>
          </cell>
          <cell r="L6440" t="str">
            <v>3M</v>
          </cell>
        </row>
        <row r="6441">
          <cell r="D6441" t="str">
            <v>8120B</v>
          </cell>
          <cell r="K6441" t="str">
            <v>BEACH</v>
          </cell>
          <cell r="L6441" t="str">
            <v>3M</v>
          </cell>
        </row>
        <row r="6442">
          <cell r="D6442" t="str">
            <v>8121A</v>
          </cell>
          <cell r="K6442" t="str">
            <v>BEACH</v>
          </cell>
          <cell r="L6442" t="str">
            <v>3M</v>
          </cell>
        </row>
        <row r="6443">
          <cell r="D6443" t="str">
            <v>8121B</v>
          </cell>
          <cell r="K6443" t="str">
            <v>BEACH</v>
          </cell>
          <cell r="L6443" t="str">
            <v>3M</v>
          </cell>
        </row>
        <row r="6444">
          <cell r="D6444" t="str">
            <v>8121C</v>
          </cell>
          <cell r="K6444" t="str">
            <v>BEACH</v>
          </cell>
          <cell r="L6444" t="str">
            <v>3M</v>
          </cell>
        </row>
        <row r="6445">
          <cell r="D6445" t="str">
            <v>8122A</v>
          </cell>
          <cell r="K6445" t="str">
            <v>BEACH</v>
          </cell>
          <cell r="L6445" t="str">
            <v>3M</v>
          </cell>
        </row>
        <row r="6446">
          <cell r="D6446" t="str">
            <v>8122C</v>
          </cell>
          <cell r="K6446" t="str">
            <v>BEACH</v>
          </cell>
          <cell r="L6446" t="str">
            <v>3M</v>
          </cell>
        </row>
        <row r="6447">
          <cell r="D6447" t="str">
            <v>8122D</v>
          </cell>
          <cell r="K6447" t="str">
            <v>BEACH</v>
          </cell>
          <cell r="L6447" t="str">
            <v>3M</v>
          </cell>
        </row>
        <row r="6448">
          <cell r="D6448" t="str">
            <v>8125A</v>
          </cell>
          <cell r="K6448" t="str">
            <v>BEACH</v>
          </cell>
          <cell r="L6448" t="str">
            <v>3M</v>
          </cell>
        </row>
        <row r="6449">
          <cell r="D6449" t="str">
            <v>8125B</v>
          </cell>
          <cell r="K6449" t="str">
            <v>BEACH</v>
          </cell>
          <cell r="L6449" t="str">
            <v>3M</v>
          </cell>
        </row>
        <row r="6450">
          <cell r="D6450" t="str">
            <v>8126A</v>
          </cell>
          <cell r="K6450" t="str">
            <v>BEACH</v>
          </cell>
          <cell r="L6450" t="str">
            <v>3M</v>
          </cell>
        </row>
        <row r="6451">
          <cell r="D6451" t="str">
            <v>8126B</v>
          </cell>
          <cell r="K6451" t="str">
            <v>BEACH</v>
          </cell>
          <cell r="L6451" t="str">
            <v>3M</v>
          </cell>
        </row>
        <row r="6452">
          <cell r="D6452" t="str">
            <v>8126C</v>
          </cell>
          <cell r="K6452" t="str">
            <v>BEACH</v>
          </cell>
          <cell r="L6452" t="str">
            <v>3M</v>
          </cell>
        </row>
        <row r="6453">
          <cell r="D6453" t="str">
            <v>8126D</v>
          </cell>
          <cell r="K6453" t="str">
            <v>BEACH</v>
          </cell>
          <cell r="L6453" t="str">
            <v>3M</v>
          </cell>
        </row>
        <row r="6454">
          <cell r="D6454" t="str">
            <v>8126G</v>
          </cell>
          <cell r="K6454" t="str">
            <v>BEACH</v>
          </cell>
          <cell r="L6454" t="str">
            <v>3M</v>
          </cell>
        </row>
        <row r="6455">
          <cell r="D6455" t="str">
            <v>8127A</v>
          </cell>
          <cell r="K6455" t="str">
            <v>BEACH</v>
          </cell>
          <cell r="L6455" t="str">
            <v>3M</v>
          </cell>
        </row>
        <row r="6456">
          <cell r="D6456" t="str">
            <v>8104F</v>
          </cell>
          <cell r="K6456" t="str">
            <v>BEACH</v>
          </cell>
          <cell r="L6456" t="str">
            <v>3M</v>
          </cell>
        </row>
        <row r="6457">
          <cell r="D6457" t="str">
            <v>8104A</v>
          </cell>
          <cell r="K6457" t="str">
            <v>BEACH</v>
          </cell>
          <cell r="L6457" t="str">
            <v>3M</v>
          </cell>
        </row>
        <row r="6458">
          <cell r="D6458" t="str">
            <v>8104D</v>
          </cell>
          <cell r="K6458" t="str">
            <v>BEACH</v>
          </cell>
          <cell r="L6458" t="str">
            <v>3M</v>
          </cell>
        </row>
        <row r="6459">
          <cell r="D6459" t="str">
            <v>8127C</v>
          </cell>
          <cell r="K6459" t="str">
            <v>BEACH</v>
          </cell>
          <cell r="L6459" t="str">
            <v>3M</v>
          </cell>
        </row>
        <row r="6460">
          <cell r="D6460" t="str">
            <v>8128A</v>
          </cell>
          <cell r="K6460" t="str">
            <v>BEACH</v>
          </cell>
          <cell r="L6460" t="str">
            <v>3M</v>
          </cell>
        </row>
        <row r="6461">
          <cell r="D6461" t="str">
            <v>8128B</v>
          </cell>
          <cell r="K6461" t="str">
            <v>BEACH</v>
          </cell>
          <cell r="L6461" t="str">
            <v>3M</v>
          </cell>
        </row>
        <row r="6462">
          <cell r="D6462" t="str">
            <v>8129A</v>
          </cell>
          <cell r="K6462" t="str">
            <v>BEACH</v>
          </cell>
          <cell r="L6462" t="str">
            <v>3M</v>
          </cell>
        </row>
        <row r="6463">
          <cell r="D6463" t="str">
            <v>8129B</v>
          </cell>
          <cell r="K6463" t="str">
            <v>BEACH</v>
          </cell>
          <cell r="L6463" t="str">
            <v>3M</v>
          </cell>
        </row>
        <row r="6464">
          <cell r="D6464" t="str">
            <v>8129C</v>
          </cell>
          <cell r="K6464" t="str">
            <v>BEACH</v>
          </cell>
          <cell r="L6464" t="str">
            <v>3M</v>
          </cell>
        </row>
        <row r="6465">
          <cell r="D6465" t="str">
            <v>2363K</v>
          </cell>
          <cell r="K6465" t="str">
            <v>BEACH</v>
          </cell>
          <cell r="L6465" t="str">
            <v>3M</v>
          </cell>
        </row>
        <row r="6466">
          <cell r="D6466" t="str">
            <v>8129D</v>
          </cell>
          <cell r="K6466" t="str">
            <v>BEACH</v>
          </cell>
          <cell r="L6466" t="str">
            <v>3M</v>
          </cell>
        </row>
        <row r="6467">
          <cell r="D6467" t="str">
            <v>848DA</v>
          </cell>
          <cell r="K6467" t="str">
            <v>BEACH</v>
          </cell>
          <cell r="L6467" t="str">
            <v>3M</v>
          </cell>
        </row>
        <row r="6468">
          <cell r="D6468" t="str">
            <v>1558AB</v>
          </cell>
          <cell r="K6468" t="str">
            <v>BEACH</v>
          </cell>
          <cell r="L6468" t="str">
            <v>3M</v>
          </cell>
        </row>
        <row r="6469">
          <cell r="D6469" t="str">
            <v>1558AC</v>
          </cell>
          <cell r="K6469" t="str">
            <v>BEACH</v>
          </cell>
          <cell r="L6469" t="str">
            <v>3M</v>
          </cell>
        </row>
        <row r="6470">
          <cell r="D6470" t="str">
            <v>8044C</v>
          </cell>
          <cell r="K6470" t="str">
            <v>BEACH</v>
          </cell>
          <cell r="L6470" t="str">
            <v>3M</v>
          </cell>
        </row>
        <row r="6471">
          <cell r="D6471" t="str">
            <v>915H</v>
          </cell>
          <cell r="K6471" t="str">
            <v>BEACH</v>
          </cell>
          <cell r="L6471" t="str">
            <v>3M</v>
          </cell>
        </row>
        <row r="6472">
          <cell r="D6472" t="str">
            <v>915G</v>
          </cell>
          <cell r="K6472" t="str">
            <v>BEACH</v>
          </cell>
          <cell r="L6472" t="str">
            <v>3M</v>
          </cell>
        </row>
        <row r="6473">
          <cell r="D6473" t="str">
            <v>692A</v>
          </cell>
          <cell r="K6473" t="str">
            <v>BEACH</v>
          </cell>
          <cell r="L6473" t="str">
            <v>3M</v>
          </cell>
        </row>
        <row r="6474">
          <cell r="D6474" t="str">
            <v>778CA</v>
          </cell>
          <cell r="K6474" t="str">
            <v>BEACH</v>
          </cell>
          <cell r="L6474" t="str">
            <v>3M</v>
          </cell>
        </row>
        <row r="6475">
          <cell r="D6475" t="str">
            <v>778AD</v>
          </cell>
          <cell r="K6475" t="str">
            <v>BEACH</v>
          </cell>
          <cell r="L6475" t="str">
            <v>3M</v>
          </cell>
        </row>
        <row r="6476">
          <cell r="D6476" t="str">
            <v>1004A</v>
          </cell>
          <cell r="K6476" t="str">
            <v>BEACH</v>
          </cell>
          <cell r="L6476" t="str">
            <v>3M</v>
          </cell>
        </row>
        <row r="6477">
          <cell r="D6477" t="str">
            <v>1061BB</v>
          </cell>
          <cell r="K6477" t="str">
            <v>BEACH</v>
          </cell>
          <cell r="L6477" t="str">
            <v>3M</v>
          </cell>
        </row>
        <row r="6478">
          <cell r="D6478" t="str">
            <v>915C</v>
          </cell>
          <cell r="K6478" t="str">
            <v>BEACH</v>
          </cell>
          <cell r="L6478" t="str">
            <v>3M</v>
          </cell>
        </row>
        <row r="6479">
          <cell r="D6479" t="str">
            <v>846CB</v>
          </cell>
          <cell r="K6479" t="str">
            <v>BEACH</v>
          </cell>
          <cell r="L6479" t="str">
            <v>3M</v>
          </cell>
        </row>
        <row r="6480">
          <cell r="D6480" t="str">
            <v>548CC</v>
          </cell>
          <cell r="K6480" t="str">
            <v>BEACH</v>
          </cell>
          <cell r="L6480" t="str">
            <v>3M</v>
          </cell>
        </row>
        <row r="6481">
          <cell r="D6481" t="str">
            <v>548FB</v>
          </cell>
          <cell r="K6481" t="str">
            <v>BEACH</v>
          </cell>
          <cell r="L6481" t="str">
            <v>3M</v>
          </cell>
        </row>
        <row r="6482">
          <cell r="D6482" t="str">
            <v>1995</v>
          </cell>
          <cell r="K6482" t="str">
            <v>STREAM</v>
          </cell>
          <cell r="L6482" t="str">
            <v>1</v>
          </cell>
        </row>
        <row r="6483">
          <cell r="D6483" t="str">
            <v>2040</v>
          </cell>
          <cell r="K6483" t="str">
            <v>STREAM</v>
          </cell>
          <cell r="L6483" t="str">
            <v>1</v>
          </cell>
        </row>
        <row r="6484">
          <cell r="D6484" t="str">
            <v>3201K</v>
          </cell>
          <cell r="K6484" t="str">
            <v>STREAM</v>
          </cell>
          <cell r="L6484" t="str">
            <v>3F</v>
          </cell>
        </row>
        <row r="6485">
          <cell r="D6485" t="str">
            <v>6010</v>
          </cell>
          <cell r="K6485" t="str">
            <v>COASTAL</v>
          </cell>
          <cell r="L6485" t="str">
            <v>3M</v>
          </cell>
        </row>
        <row r="6486">
          <cell r="D6486" t="str">
            <v>6011A</v>
          </cell>
          <cell r="K6486" t="str">
            <v>COASTAL</v>
          </cell>
          <cell r="L6486" t="str">
            <v>3M</v>
          </cell>
        </row>
        <row r="6487">
          <cell r="D6487" t="str">
            <v>6011B</v>
          </cell>
          <cell r="K6487" t="str">
            <v>COASTAL</v>
          </cell>
          <cell r="L6487" t="str">
            <v>3M</v>
          </cell>
        </row>
        <row r="6488">
          <cell r="D6488" t="str">
            <v>6012A</v>
          </cell>
          <cell r="K6488" t="str">
            <v>COASTAL</v>
          </cell>
          <cell r="L6488" t="str">
            <v>3M</v>
          </cell>
        </row>
        <row r="6489">
          <cell r="D6489" t="str">
            <v>6012C</v>
          </cell>
          <cell r="K6489" t="str">
            <v>COASTAL</v>
          </cell>
          <cell r="L6489" t="str">
            <v>3M</v>
          </cell>
        </row>
        <row r="6490">
          <cell r="D6490" t="str">
            <v>6012D</v>
          </cell>
          <cell r="K6490" t="str">
            <v>COASTAL</v>
          </cell>
          <cell r="L6490" t="str">
            <v>3M</v>
          </cell>
        </row>
        <row r="6491">
          <cell r="D6491" t="str">
            <v>6012E</v>
          </cell>
          <cell r="K6491" t="str">
            <v>COASTAL</v>
          </cell>
          <cell r="L6491" t="str">
            <v>3M</v>
          </cell>
        </row>
        <row r="6492">
          <cell r="D6492" t="str">
            <v>548AB</v>
          </cell>
          <cell r="K6492" t="str">
            <v>BEACH</v>
          </cell>
          <cell r="L6492" t="str">
            <v>3M</v>
          </cell>
        </row>
        <row r="6493">
          <cell r="D6493" t="str">
            <v>915B</v>
          </cell>
          <cell r="K6493" t="str">
            <v>BEACH</v>
          </cell>
          <cell r="L6493" t="str">
            <v>3M</v>
          </cell>
        </row>
        <row r="6494">
          <cell r="D6494" t="str">
            <v>915E</v>
          </cell>
          <cell r="K6494" t="str">
            <v>BEACH</v>
          </cell>
          <cell r="L6494" t="str">
            <v>3M</v>
          </cell>
        </row>
        <row r="6495">
          <cell r="D6495" t="str">
            <v>778AC</v>
          </cell>
          <cell r="K6495" t="str">
            <v>BEACH</v>
          </cell>
          <cell r="L6495" t="str">
            <v>3M</v>
          </cell>
        </row>
        <row r="6496">
          <cell r="D6496" t="str">
            <v>1267C</v>
          </cell>
          <cell r="K6496" t="str">
            <v>BEACH</v>
          </cell>
          <cell r="L6496" t="str">
            <v>3M</v>
          </cell>
        </row>
        <row r="6497">
          <cell r="D6497" t="str">
            <v>1061EB</v>
          </cell>
          <cell r="K6497" t="str">
            <v>BEACH</v>
          </cell>
          <cell r="L6497" t="str">
            <v>3M</v>
          </cell>
        </row>
        <row r="6498">
          <cell r="D6498" t="str">
            <v>8003D</v>
          </cell>
          <cell r="K6498" t="str">
            <v>BEACH</v>
          </cell>
          <cell r="L6498" t="str">
            <v>3M</v>
          </cell>
        </row>
        <row r="6499">
          <cell r="D6499" t="str">
            <v>915D</v>
          </cell>
          <cell r="K6499" t="str">
            <v>BEACH</v>
          </cell>
          <cell r="L6499" t="str">
            <v>3M</v>
          </cell>
        </row>
        <row r="6500">
          <cell r="D6500" t="str">
            <v>8001C</v>
          </cell>
          <cell r="K6500" t="str">
            <v>BEACH</v>
          </cell>
          <cell r="L6500" t="str">
            <v>3M</v>
          </cell>
        </row>
        <row r="6501">
          <cell r="D6501" t="str">
            <v>3170FF</v>
          </cell>
          <cell r="K6501" t="str">
            <v>LAKE</v>
          </cell>
          <cell r="L6501" t="str">
            <v>3F</v>
          </cell>
        </row>
        <row r="6502">
          <cell r="D6502" t="str">
            <v>1320D</v>
          </cell>
          <cell r="K6502" t="str">
            <v>SPRING</v>
          </cell>
          <cell r="L6502" t="str">
            <v>3F</v>
          </cell>
        </row>
        <row r="6503">
          <cell r="D6503" t="str">
            <v>778AB</v>
          </cell>
          <cell r="K6503" t="str">
            <v>BEACH</v>
          </cell>
          <cell r="L6503" t="str">
            <v>3M</v>
          </cell>
        </row>
        <row r="6504">
          <cell r="D6504" t="str">
            <v>8003E</v>
          </cell>
          <cell r="K6504" t="str">
            <v>BEACH</v>
          </cell>
          <cell r="L6504" t="str">
            <v>3M</v>
          </cell>
        </row>
        <row r="6505">
          <cell r="D6505" t="str">
            <v>8026B</v>
          </cell>
          <cell r="K6505" t="str">
            <v>BEACH</v>
          </cell>
          <cell r="L6505" t="str">
            <v>3M</v>
          </cell>
        </row>
        <row r="6506">
          <cell r="D6506" t="str">
            <v>8032A</v>
          </cell>
          <cell r="K6506" t="str">
            <v>BEACH</v>
          </cell>
          <cell r="L6506" t="str">
            <v>3M</v>
          </cell>
        </row>
        <row r="6507">
          <cell r="D6507" t="str">
            <v>8032B</v>
          </cell>
          <cell r="K6507" t="str">
            <v>BEACH</v>
          </cell>
          <cell r="L6507" t="str">
            <v>3M</v>
          </cell>
        </row>
        <row r="6508">
          <cell r="D6508" t="str">
            <v>8032C</v>
          </cell>
          <cell r="K6508" t="str">
            <v>BEACH</v>
          </cell>
          <cell r="L6508" t="str">
            <v>3M</v>
          </cell>
        </row>
        <row r="6509">
          <cell r="D6509" t="str">
            <v>8032D</v>
          </cell>
          <cell r="K6509" t="str">
            <v>BEACH</v>
          </cell>
          <cell r="L6509" t="str">
            <v>3M</v>
          </cell>
        </row>
        <row r="6510">
          <cell r="D6510" t="str">
            <v>8032E</v>
          </cell>
          <cell r="K6510" t="str">
            <v>BEACH</v>
          </cell>
          <cell r="L6510" t="str">
            <v>3M</v>
          </cell>
        </row>
        <row r="6511">
          <cell r="D6511" t="str">
            <v>8035A</v>
          </cell>
          <cell r="K6511" t="str">
            <v>BEACH</v>
          </cell>
          <cell r="L6511" t="str">
            <v>3M</v>
          </cell>
        </row>
        <row r="6512">
          <cell r="D6512" t="str">
            <v>8059B</v>
          </cell>
          <cell r="K6512" t="str">
            <v>BEACH</v>
          </cell>
          <cell r="L6512" t="str">
            <v>3M</v>
          </cell>
        </row>
        <row r="6513">
          <cell r="D6513" t="str">
            <v>548CB</v>
          </cell>
          <cell r="K6513" t="str">
            <v>BEACH</v>
          </cell>
          <cell r="L6513" t="str">
            <v>3M</v>
          </cell>
        </row>
        <row r="6514">
          <cell r="D6514" t="str">
            <v>778CD</v>
          </cell>
          <cell r="K6514" t="str">
            <v>BEACH</v>
          </cell>
          <cell r="L6514" t="str">
            <v>3M</v>
          </cell>
        </row>
        <row r="6515">
          <cell r="D6515" t="str">
            <v>1558IB</v>
          </cell>
          <cell r="K6515" t="str">
            <v>BEACH</v>
          </cell>
          <cell r="L6515" t="str">
            <v>3M</v>
          </cell>
        </row>
        <row r="6516">
          <cell r="D6516" t="str">
            <v>1606</v>
          </cell>
          <cell r="K6516" t="str">
            <v>ESTUARY</v>
          </cell>
          <cell r="L6516" t="str">
            <v>3M</v>
          </cell>
        </row>
        <row r="6517">
          <cell r="D6517" t="str">
            <v>1607</v>
          </cell>
          <cell r="K6517" t="str">
            <v>ESTUARY</v>
          </cell>
          <cell r="L6517" t="str">
            <v>3M</v>
          </cell>
        </row>
        <row r="6518">
          <cell r="D6518" t="str">
            <v>1594</v>
          </cell>
          <cell r="K6518" t="str">
            <v>ESTUARY</v>
          </cell>
          <cell r="L6518" t="str">
            <v>3M</v>
          </cell>
        </row>
        <row r="6519">
          <cell r="D6519" t="str">
            <v>1558G</v>
          </cell>
          <cell r="K6519" t="str">
            <v>ESTUARY</v>
          </cell>
          <cell r="L6519" t="str">
            <v>2</v>
          </cell>
        </row>
        <row r="6520">
          <cell r="D6520" t="str">
            <v>1558HD</v>
          </cell>
          <cell r="K6520" t="str">
            <v>BEACH</v>
          </cell>
          <cell r="L6520" t="str">
            <v>3M</v>
          </cell>
        </row>
        <row r="6521">
          <cell r="D6521" t="str">
            <v>1558HE</v>
          </cell>
          <cell r="K6521" t="str">
            <v>BEACH</v>
          </cell>
          <cell r="L6521" t="str">
            <v>3M</v>
          </cell>
        </row>
        <row r="6522">
          <cell r="D6522" t="str">
            <v>1558H</v>
          </cell>
          <cell r="K6522" t="str">
            <v>ESTUARY</v>
          </cell>
          <cell r="L6522" t="str">
            <v>2</v>
          </cell>
        </row>
        <row r="6523">
          <cell r="D6523" t="str">
            <v>8071</v>
          </cell>
          <cell r="K6523" t="str">
            <v>COASTAL</v>
          </cell>
          <cell r="L6523" t="str">
            <v>2</v>
          </cell>
        </row>
        <row r="6524">
          <cell r="D6524" t="str">
            <v>8069</v>
          </cell>
          <cell r="K6524" t="str">
            <v>COASTAL</v>
          </cell>
          <cell r="L6524" t="str">
            <v>2</v>
          </cell>
        </row>
        <row r="6525">
          <cell r="D6525" t="str">
            <v>8067</v>
          </cell>
          <cell r="K6525" t="str">
            <v>COASTAL</v>
          </cell>
          <cell r="L6525" t="str">
            <v>2</v>
          </cell>
        </row>
        <row r="6526">
          <cell r="D6526" t="str">
            <v>8068</v>
          </cell>
          <cell r="K6526" t="str">
            <v>COASTAL</v>
          </cell>
          <cell r="L6526" t="str">
            <v>2</v>
          </cell>
        </row>
        <row r="6527">
          <cell r="D6527" t="str">
            <v>8070</v>
          </cell>
          <cell r="K6527" t="str">
            <v>COASTAL</v>
          </cell>
          <cell r="L6527" t="str">
            <v>2</v>
          </cell>
        </row>
        <row r="6528">
          <cell r="D6528" t="str">
            <v>8073F</v>
          </cell>
          <cell r="K6528" t="str">
            <v>BEACH</v>
          </cell>
          <cell r="L6528" t="str">
            <v>3M</v>
          </cell>
        </row>
        <row r="6529">
          <cell r="D6529" t="str">
            <v>8080B</v>
          </cell>
          <cell r="K6529" t="str">
            <v>BEACH</v>
          </cell>
          <cell r="L6529" t="str">
            <v>3M</v>
          </cell>
        </row>
        <row r="6530">
          <cell r="D6530" t="str">
            <v>6012B</v>
          </cell>
          <cell r="K6530" t="str">
            <v>BEACH</v>
          </cell>
          <cell r="L6530" t="str">
            <v>3M</v>
          </cell>
        </row>
        <row r="6531">
          <cell r="D6531" t="str">
            <v>8080A</v>
          </cell>
          <cell r="K6531" t="str">
            <v>BEACH</v>
          </cell>
          <cell r="L6531" t="str">
            <v>3M</v>
          </cell>
        </row>
        <row r="6532">
          <cell r="D6532" t="str">
            <v>8076A</v>
          </cell>
          <cell r="K6532" t="str">
            <v>BEACH</v>
          </cell>
          <cell r="L6532" t="str">
            <v>3M</v>
          </cell>
        </row>
        <row r="6533">
          <cell r="D6533" t="str">
            <v>3289N</v>
          </cell>
          <cell r="K6533" t="str">
            <v>ESTUARY</v>
          </cell>
          <cell r="L6533" t="str">
            <v>2</v>
          </cell>
        </row>
        <row r="6534">
          <cell r="D6534" t="str">
            <v>3289D</v>
          </cell>
          <cell r="K6534" t="str">
            <v>ESTUARY</v>
          </cell>
          <cell r="L6534" t="str">
            <v>2</v>
          </cell>
        </row>
        <row r="6535">
          <cell r="D6535" t="str">
            <v>3259M</v>
          </cell>
          <cell r="K6535" t="str">
            <v>ESTUARY</v>
          </cell>
          <cell r="L6535" t="str">
            <v>2</v>
          </cell>
        </row>
        <row r="6536">
          <cell r="D6536" t="str">
            <v>8066</v>
          </cell>
          <cell r="K6536" t="str">
            <v>COASTAL</v>
          </cell>
          <cell r="L6536" t="str">
            <v>2</v>
          </cell>
        </row>
        <row r="6537">
          <cell r="D6537" t="str">
            <v>3289B</v>
          </cell>
          <cell r="K6537" t="str">
            <v>ESTUARY</v>
          </cell>
          <cell r="L6537" t="str">
            <v>2</v>
          </cell>
        </row>
        <row r="6538">
          <cell r="D6538" t="str">
            <v>3289A</v>
          </cell>
          <cell r="K6538" t="str">
            <v>ESTUARY</v>
          </cell>
          <cell r="L6538" t="str">
            <v>2</v>
          </cell>
        </row>
        <row r="6539">
          <cell r="D6539" t="str">
            <v>1977</v>
          </cell>
          <cell r="K6539" t="str">
            <v>STREAM</v>
          </cell>
          <cell r="L6539" t="str">
            <v>3F</v>
          </cell>
        </row>
        <row r="6540">
          <cell r="D6540" t="str">
            <v>6013D</v>
          </cell>
          <cell r="K6540" t="str">
            <v>COASTAL</v>
          </cell>
          <cell r="L6540" t="str">
            <v>3M</v>
          </cell>
        </row>
        <row r="6541">
          <cell r="D6541" t="str">
            <v>6014A</v>
          </cell>
          <cell r="K6541" t="str">
            <v>COASTAL</v>
          </cell>
          <cell r="L6541" t="str">
            <v>3M</v>
          </cell>
        </row>
        <row r="6542">
          <cell r="D6542" t="str">
            <v>6014B</v>
          </cell>
          <cell r="K6542" t="str">
            <v>COASTAL</v>
          </cell>
          <cell r="L6542" t="str">
            <v>3M</v>
          </cell>
        </row>
        <row r="6543">
          <cell r="D6543" t="str">
            <v>6014C</v>
          </cell>
          <cell r="K6543" t="str">
            <v>COASTAL</v>
          </cell>
          <cell r="L6543" t="str">
            <v>3M</v>
          </cell>
        </row>
        <row r="6544">
          <cell r="D6544" t="str">
            <v>6016</v>
          </cell>
          <cell r="K6544" t="str">
            <v>COASTAL</v>
          </cell>
          <cell r="L6544" t="str">
            <v>3M</v>
          </cell>
        </row>
        <row r="6545">
          <cell r="D6545" t="str">
            <v>6017</v>
          </cell>
          <cell r="K6545" t="str">
            <v>COASTAL</v>
          </cell>
          <cell r="L6545" t="str">
            <v>3M</v>
          </cell>
        </row>
        <row r="6546">
          <cell r="D6546" t="str">
            <v>6018</v>
          </cell>
          <cell r="K6546" t="str">
            <v>COASTAL</v>
          </cell>
          <cell r="L6546" t="str">
            <v>3M</v>
          </cell>
        </row>
        <row r="6547">
          <cell r="D6547" t="str">
            <v>6019</v>
          </cell>
          <cell r="K6547" t="str">
            <v>COASTAL</v>
          </cell>
          <cell r="L6547" t="str">
            <v>3M</v>
          </cell>
        </row>
        <row r="6548">
          <cell r="D6548" t="str">
            <v>8084B</v>
          </cell>
          <cell r="K6548" t="str">
            <v>BEACH</v>
          </cell>
          <cell r="L6548" t="str">
            <v>3M</v>
          </cell>
        </row>
        <row r="6549">
          <cell r="D6549" t="str">
            <v>8084A</v>
          </cell>
          <cell r="K6549" t="str">
            <v>BEACH</v>
          </cell>
          <cell r="L6549" t="str">
            <v>3M</v>
          </cell>
        </row>
        <row r="6550">
          <cell r="D6550" t="str">
            <v>8078B</v>
          </cell>
          <cell r="K6550" t="str">
            <v>BEACH</v>
          </cell>
          <cell r="L6550" t="str">
            <v>3M</v>
          </cell>
        </row>
        <row r="6551">
          <cell r="D6551" t="str">
            <v>8078C</v>
          </cell>
          <cell r="K6551" t="str">
            <v>BEACH</v>
          </cell>
          <cell r="L6551" t="str">
            <v>3M</v>
          </cell>
        </row>
        <row r="6552">
          <cell r="D6552" t="str">
            <v>8078A</v>
          </cell>
          <cell r="K6552" t="str">
            <v>BEACH</v>
          </cell>
          <cell r="L6552" t="str">
            <v>3M</v>
          </cell>
        </row>
        <row r="6553">
          <cell r="D6553" t="str">
            <v>6006Z</v>
          </cell>
          <cell r="K6553" t="str">
            <v>ESTUARY</v>
          </cell>
          <cell r="L6553" t="str">
            <v>3M</v>
          </cell>
        </row>
        <row r="6554">
          <cell r="D6554" t="str">
            <v>1558J</v>
          </cell>
          <cell r="K6554" t="str">
            <v>BEACH</v>
          </cell>
          <cell r="L6554" t="str">
            <v>3M</v>
          </cell>
        </row>
        <row r="6555">
          <cell r="D6555" t="str">
            <v>1590B</v>
          </cell>
          <cell r="K6555" t="str">
            <v>LAKE</v>
          </cell>
          <cell r="L6555" t="str">
            <v>3F</v>
          </cell>
        </row>
        <row r="6556">
          <cell r="D6556" t="str">
            <v>1590C</v>
          </cell>
          <cell r="K6556" t="str">
            <v>LAKE</v>
          </cell>
          <cell r="L6556" t="str">
            <v>3F</v>
          </cell>
        </row>
        <row r="6557">
          <cell r="D6557" t="str">
            <v>3210</v>
          </cell>
          <cell r="K6557" t="str">
            <v>ESTUARY</v>
          </cell>
          <cell r="L6557" t="str">
            <v>3M</v>
          </cell>
        </row>
        <row r="6558">
          <cell r="D6558" t="str">
            <v>3193</v>
          </cell>
          <cell r="K6558" t="str">
            <v>ESTUARY</v>
          </cell>
          <cell r="L6558" t="str">
            <v>3M</v>
          </cell>
        </row>
        <row r="6559">
          <cell r="D6559" t="str">
            <v>3194W</v>
          </cell>
          <cell r="K6559" t="str">
            <v>STREAM</v>
          </cell>
          <cell r="L6559" t="str">
            <v>3F</v>
          </cell>
        </row>
        <row r="6560">
          <cell r="D6560" t="str">
            <v>1590</v>
          </cell>
          <cell r="K6560" t="str">
            <v>STREAM</v>
          </cell>
          <cell r="L6560" t="str">
            <v>3F</v>
          </cell>
        </row>
        <row r="6561">
          <cell r="D6561" t="str">
            <v>5003A</v>
          </cell>
          <cell r="K6561" t="str">
            <v>ESTUARY</v>
          </cell>
          <cell r="L6561" t="str">
            <v>2</v>
          </cell>
        </row>
        <row r="6562">
          <cell r="D6562" t="str">
            <v>3193A</v>
          </cell>
          <cell r="K6562" t="str">
            <v>BEACH</v>
          </cell>
          <cell r="L6562" t="str">
            <v>3M</v>
          </cell>
        </row>
        <row r="6563">
          <cell r="D6563" t="str">
            <v>3208C</v>
          </cell>
          <cell r="K6563" t="str">
            <v>ESTUARY</v>
          </cell>
          <cell r="L6563" t="str">
            <v>3M</v>
          </cell>
        </row>
        <row r="6564">
          <cell r="D6564" t="str">
            <v>3208A</v>
          </cell>
          <cell r="K6564" t="str">
            <v>ESTUARY</v>
          </cell>
          <cell r="L6564" t="str">
            <v>3M</v>
          </cell>
        </row>
        <row r="6565">
          <cell r="D6565" t="str">
            <v>3208A1</v>
          </cell>
          <cell r="K6565" t="str">
            <v>ESTUARY</v>
          </cell>
          <cell r="L6565" t="str">
            <v>2</v>
          </cell>
        </row>
        <row r="6566">
          <cell r="D6566" t="str">
            <v>3208B</v>
          </cell>
          <cell r="K6566" t="str">
            <v>ESTUARY</v>
          </cell>
          <cell r="L6566" t="str">
            <v>3M</v>
          </cell>
        </row>
        <row r="6567">
          <cell r="D6567" t="str">
            <v>1342F</v>
          </cell>
          <cell r="K6567" t="str">
            <v>STREAM</v>
          </cell>
          <cell r="L6567" t="str">
            <v>3F</v>
          </cell>
        </row>
        <row r="6568">
          <cell r="D6568" t="str">
            <v>1342Z</v>
          </cell>
          <cell r="K6568" t="str">
            <v>LAKE</v>
          </cell>
          <cell r="L6568" t="str">
            <v>3F</v>
          </cell>
        </row>
        <row r="6569">
          <cell r="D6569" t="str">
            <v>1590D</v>
          </cell>
          <cell r="K6569" t="str">
            <v>LAKE</v>
          </cell>
          <cell r="L6569" t="str">
            <v>3F</v>
          </cell>
        </row>
        <row r="6570">
          <cell r="D6570" t="str">
            <v>1342Y</v>
          </cell>
          <cell r="K6570" t="str">
            <v>LAKE</v>
          </cell>
          <cell r="L6570" t="str">
            <v>3F</v>
          </cell>
        </row>
        <row r="6571">
          <cell r="D6571" t="str">
            <v>1342X</v>
          </cell>
          <cell r="K6571" t="str">
            <v>LAKE</v>
          </cell>
          <cell r="L6571" t="str">
            <v>3F</v>
          </cell>
        </row>
        <row r="6572">
          <cell r="D6572" t="str">
            <v>2203B</v>
          </cell>
          <cell r="K6572" t="str">
            <v>ESTUARY</v>
          </cell>
          <cell r="L6572" t="str">
            <v>3M</v>
          </cell>
        </row>
        <row r="6573">
          <cell r="D6573" t="str">
            <v>2262B</v>
          </cell>
          <cell r="K6573" t="str">
            <v>STREAM</v>
          </cell>
          <cell r="L6573" t="str">
            <v>3F</v>
          </cell>
        </row>
        <row r="6574">
          <cell r="D6574" t="str">
            <v>1507A</v>
          </cell>
          <cell r="K6574" t="str">
            <v>ESTUARY</v>
          </cell>
          <cell r="L6574" t="str">
            <v>2</v>
          </cell>
        </row>
        <row r="6575">
          <cell r="D6575" t="str">
            <v>1581</v>
          </cell>
          <cell r="K6575" t="str">
            <v>ESTUARY</v>
          </cell>
          <cell r="L6575" t="str">
            <v>2</v>
          </cell>
        </row>
        <row r="6576">
          <cell r="D6576" t="str">
            <v>1968D</v>
          </cell>
          <cell r="K6576" t="str">
            <v>ESTUARY</v>
          </cell>
          <cell r="L6576" t="str">
            <v>3M</v>
          </cell>
        </row>
        <row r="6577">
          <cell r="D6577" t="str">
            <v>1694A1</v>
          </cell>
          <cell r="K6577" t="str">
            <v>ESTUARY</v>
          </cell>
          <cell r="L6577" t="str">
            <v>3M</v>
          </cell>
        </row>
        <row r="6578">
          <cell r="D6578" t="str">
            <v>915</v>
          </cell>
          <cell r="K6578" t="str">
            <v>ESTUARY</v>
          </cell>
          <cell r="L6578" t="str">
            <v>2</v>
          </cell>
        </row>
        <row r="6579">
          <cell r="D6579" t="str">
            <v>2092E</v>
          </cell>
          <cell r="K6579" t="str">
            <v>ESTUARY</v>
          </cell>
          <cell r="L6579" t="str">
            <v>2</v>
          </cell>
        </row>
        <row r="6580">
          <cell r="D6580" t="str">
            <v>2092D</v>
          </cell>
          <cell r="K6580" t="str">
            <v>ESTUARY</v>
          </cell>
          <cell r="L6580" t="str">
            <v>2</v>
          </cell>
        </row>
        <row r="6581">
          <cell r="D6581" t="str">
            <v>2438B</v>
          </cell>
          <cell r="K6581" t="str">
            <v>LAKE</v>
          </cell>
          <cell r="L6581" t="str">
            <v>3F</v>
          </cell>
        </row>
        <row r="6582">
          <cell r="D6582" t="str">
            <v>2056C2</v>
          </cell>
          <cell r="K6582" t="str">
            <v>ESTUARY</v>
          </cell>
          <cell r="L6582" t="str">
            <v>3M</v>
          </cell>
        </row>
        <row r="6583">
          <cell r="D6583" t="str">
            <v>5003AF</v>
          </cell>
          <cell r="K6583" t="str">
            <v>BEACH</v>
          </cell>
          <cell r="L6583" t="str">
            <v>3M</v>
          </cell>
        </row>
        <row r="6584">
          <cell r="D6584" t="str">
            <v>2161B</v>
          </cell>
          <cell r="K6584" t="str">
            <v>ESTUARY</v>
          </cell>
          <cell r="L6584" t="str">
            <v>3M</v>
          </cell>
        </row>
        <row r="6585">
          <cell r="D6585" t="str">
            <v>8093F</v>
          </cell>
          <cell r="K6585" t="str">
            <v>BEACH</v>
          </cell>
          <cell r="L6585" t="str">
            <v>3M</v>
          </cell>
        </row>
        <row r="6586">
          <cell r="D6586" t="str">
            <v>376B</v>
          </cell>
          <cell r="K6586" t="str">
            <v>LAKE</v>
          </cell>
          <cell r="L6586" t="str">
            <v>1</v>
          </cell>
        </row>
        <row r="6587">
          <cell r="D6587" t="str">
            <v>874</v>
          </cell>
          <cell r="K6587" t="str">
            <v>STREAM</v>
          </cell>
          <cell r="L6587" t="str">
            <v>3F</v>
          </cell>
        </row>
        <row r="6588">
          <cell r="D6588" t="str">
            <v>1069A</v>
          </cell>
          <cell r="K6588" t="str">
            <v>ESTUARY</v>
          </cell>
          <cell r="L6588" t="str">
            <v>3M</v>
          </cell>
        </row>
        <row r="6589">
          <cell r="D6589" t="str">
            <v>1972A</v>
          </cell>
          <cell r="K6589" t="str">
            <v>STREAM</v>
          </cell>
          <cell r="L6589" t="str">
            <v>1</v>
          </cell>
        </row>
        <row r="6590">
          <cell r="D6590" t="str">
            <v>1991G</v>
          </cell>
          <cell r="K6590" t="str">
            <v>ESTUARY</v>
          </cell>
          <cell r="L6590" t="str">
            <v>3M</v>
          </cell>
        </row>
        <row r="6591">
          <cell r="D6591" t="str">
            <v>722B</v>
          </cell>
          <cell r="K6591" t="str">
            <v>BEACH</v>
          </cell>
          <cell r="L6591" t="str">
            <v>3M</v>
          </cell>
        </row>
        <row r="6592">
          <cell r="D6592" t="str">
            <v>722C</v>
          </cell>
          <cell r="K6592" t="str">
            <v>ESTUARY</v>
          </cell>
          <cell r="L6592" t="str">
            <v>3M</v>
          </cell>
        </row>
        <row r="6593">
          <cell r="D6593" t="str">
            <v>1320E</v>
          </cell>
          <cell r="K6593" t="str">
            <v>SPRING</v>
          </cell>
          <cell r="L6593" t="str">
            <v>3F</v>
          </cell>
        </row>
        <row r="6594">
          <cell r="D6594" t="str">
            <v>2265D</v>
          </cell>
          <cell r="K6594" t="str">
            <v>ESTUARY</v>
          </cell>
          <cell r="L6594" t="str">
            <v>3M</v>
          </cell>
        </row>
        <row r="6595">
          <cell r="D6595" t="str">
            <v>2905B</v>
          </cell>
          <cell r="K6595" t="str">
            <v>SPRING</v>
          </cell>
          <cell r="L6595" t="str">
            <v>3F</v>
          </cell>
        </row>
        <row r="6596">
          <cell r="D6596" t="str">
            <v>2438</v>
          </cell>
          <cell r="K6596" t="str">
            <v>LAKE</v>
          </cell>
          <cell r="L6596" t="str">
            <v>3F</v>
          </cell>
        </row>
        <row r="6597">
          <cell r="D6597" t="str">
            <v>2082B1</v>
          </cell>
          <cell r="K6597" t="str">
            <v>ESTUARY</v>
          </cell>
          <cell r="L6597" t="str">
            <v>3M</v>
          </cell>
        </row>
        <row r="6598">
          <cell r="D6598" t="str">
            <v>2082C2</v>
          </cell>
          <cell r="K6598" t="str">
            <v>ESTUARY</v>
          </cell>
          <cell r="L6598" t="str">
            <v>2</v>
          </cell>
        </row>
        <row r="6599">
          <cell r="D6599" t="str">
            <v>2082B2</v>
          </cell>
          <cell r="K6599" t="str">
            <v>ESTUARY</v>
          </cell>
          <cell r="L6599" t="str">
            <v>3M</v>
          </cell>
        </row>
        <row r="6600">
          <cell r="D6600" t="str">
            <v>2191B</v>
          </cell>
          <cell r="K6600" t="str">
            <v>ESTUARY</v>
          </cell>
          <cell r="L6600" t="str">
            <v>3M</v>
          </cell>
        </row>
        <row r="6601">
          <cell r="D6601" t="str">
            <v>3226F5</v>
          </cell>
          <cell r="K6601" t="str">
            <v>ESTUARY</v>
          </cell>
          <cell r="L6601" t="str">
            <v>3M</v>
          </cell>
        </row>
        <row r="6602">
          <cell r="D6602" t="str">
            <v>3226F4</v>
          </cell>
          <cell r="K6602" t="str">
            <v>ESTUARY</v>
          </cell>
          <cell r="L6602" t="str">
            <v>3M</v>
          </cell>
        </row>
        <row r="6603">
          <cell r="D6603" t="str">
            <v>722D</v>
          </cell>
          <cell r="K6603" t="str">
            <v>LAKE</v>
          </cell>
          <cell r="L6603" t="str">
            <v>3F</v>
          </cell>
        </row>
        <row r="6604">
          <cell r="D6604" t="str">
            <v>3210E</v>
          </cell>
          <cell r="K6604" t="str">
            <v>ESTUARY</v>
          </cell>
          <cell r="L6604" t="str">
            <v>3M</v>
          </cell>
        </row>
        <row r="6605">
          <cell r="D6605" t="str">
            <v>1278</v>
          </cell>
          <cell r="K6605" t="str">
            <v>ESTUARY</v>
          </cell>
          <cell r="L6605" t="str">
            <v>2</v>
          </cell>
        </row>
        <row r="6606">
          <cell r="D6606" t="str">
            <v>793C</v>
          </cell>
          <cell r="K6606" t="str">
            <v>ESTUARY</v>
          </cell>
          <cell r="L6606" t="str">
            <v>3M</v>
          </cell>
        </row>
        <row r="6607">
          <cell r="D6607" t="str">
            <v>2326B</v>
          </cell>
          <cell r="K6607" t="str">
            <v>ESTUARY</v>
          </cell>
          <cell r="L6607" t="str">
            <v>3M</v>
          </cell>
        </row>
        <row r="6608">
          <cell r="D6608" t="str">
            <v>2270A</v>
          </cell>
          <cell r="K6608" t="str">
            <v>ESTUARY</v>
          </cell>
          <cell r="L6608" t="str">
            <v>3M</v>
          </cell>
        </row>
        <row r="6609">
          <cell r="D6609" t="str">
            <v>2280B</v>
          </cell>
          <cell r="K6609" t="str">
            <v>ESTUARY</v>
          </cell>
          <cell r="L6609" t="str">
            <v>3M</v>
          </cell>
        </row>
        <row r="6610">
          <cell r="D6610" t="str">
            <v>2092G1</v>
          </cell>
          <cell r="K6610" t="str">
            <v>ESTUARY</v>
          </cell>
          <cell r="L6610" t="str">
            <v>2</v>
          </cell>
        </row>
        <row r="6611">
          <cell r="D6611" t="str">
            <v>3210C</v>
          </cell>
          <cell r="K6611" t="str">
            <v>ESTUARY</v>
          </cell>
          <cell r="L6611" t="str">
            <v>3M</v>
          </cell>
        </row>
        <row r="6612">
          <cell r="D6612" t="str">
            <v>2213S</v>
          </cell>
          <cell r="K6612" t="str">
            <v>SPRING</v>
          </cell>
          <cell r="L6612" t="str">
            <v>3F</v>
          </cell>
        </row>
        <row r="6613">
          <cell r="D6613" t="str">
            <v>3226W2</v>
          </cell>
          <cell r="K6613" t="str">
            <v>ESTUARY</v>
          </cell>
          <cell r="L6613" t="str">
            <v>3M</v>
          </cell>
        </row>
        <row r="6614">
          <cell r="D6614" t="str">
            <v>1549F</v>
          </cell>
          <cell r="K6614" t="str">
            <v>LAKE</v>
          </cell>
          <cell r="L6614" t="str">
            <v>3F</v>
          </cell>
        </row>
        <row r="6615">
          <cell r="D6615" t="str">
            <v>1549E</v>
          </cell>
          <cell r="K6615" t="str">
            <v>LAKE</v>
          </cell>
          <cell r="L6615" t="str">
            <v>3F</v>
          </cell>
        </row>
        <row r="6616">
          <cell r="D6616" t="str">
            <v>8038C</v>
          </cell>
          <cell r="K6616" t="str">
            <v>COASTAL</v>
          </cell>
          <cell r="L6616" t="str">
            <v>2</v>
          </cell>
        </row>
        <row r="6617">
          <cell r="D6617" t="str">
            <v>8044E</v>
          </cell>
          <cell r="K6617" t="str">
            <v>COASTAL</v>
          </cell>
          <cell r="L6617" t="str">
            <v>3M</v>
          </cell>
        </row>
        <row r="6618">
          <cell r="D6618" t="str">
            <v>8045G</v>
          </cell>
          <cell r="K6618" t="str">
            <v>COASTAL</v>
          </cell>
          <cell r="L6618" t="str">
            <v>3M</v>
          </cell>
        </row>
        <row r="6619">
          <cell r="D6619" t="str">
            <v>N2956E</v>
          </cell>
          <cell r="K6619" t="str">
            <v>LAKE</v>
          </cell>
          <cell r="L6619" t="str">
            <v>3F</v>
          </cell>
        </row>
        <row r="6620">
          <cell r="D6620" t="str">
            <v>3252G1</v>
          </cell>
          <cell r="K6620" t="str">
            <v>STREAM</v>
          </cell>
          <cell r="L6620" t="str">
            <v>3F</v>
          </cell>
        </row>
        <row r="6621">
          <cell r="D6621" t="str">
            <v>1333A</v>
          </cell>
          <cell r="K6621" t="str">
            <v>SPRING</v>
          </cell>
          <cell r="L6621" t="str">
            <v>3F</v>
          </cell>
        </row>
        <row r="6622">
          <cell r="D6622" t="str">
            <v>1432A</v>
          </cell>
          <cell r="K6622" t="str">
            <v>LAKE</v>
          </cell>
          <cell r="L6622" t="str">
            <v>3F</v>
          </cell>
        </row>
        <row r="6623">
          <cell r="D6623" t="str">
            <v>2582A</v>
          </cell>
          <cell r="K6623" t="str">
            <v>LAKE</v>
          </cell>
          <cell r="L6623" t="str">
            <v>3F</v>
          </cell>
        </row>
        <row r="6624">
          <cell r="D6624" t="str">
            <v>3240V</v>
          </cell>
          <cell r="K6624" t="str">
            <v>STREAM</v>
          </cell>
          <cell r="L6624" t="str">
            <v>3F</v>
          </cell>
        </row>
        <row r="6625">
          <cell r="D6625" t="str">
            <v>1981A</v>
          </cell>
          <cell r="K6625" t="str">
            <v>STREAM</v>
          </cell>
          <cell r="L6625" t="str">
            <v>1</v>
          </cell>
        </row>
        <row r="6626">
          <cell r="D6626" t="str">
            <v>3235B1</v>
          </cell>
          <cell r="K6626" t="str">
            <v>STREAM</v>
          </cell>
          <cell r="L6626" t="str">
            <v>3F</v>
          </cell>
        </row>
        <row r="6627">
          <cell r="D6627" t="str">
            <v>3235K1</v>
          </cell>
          <cell r="K6627" t="str">
            <v>STREAM</v>
          </cell>
          <cell r="L6627" t="str">
            <v>3F</v>
          </cell>
        </row>
        <row r="6628">
          <cell r="D6628" t="str">
            <v>786A</v>
          </cell>
          <cell r="K6628" t="str">
            <v>LAKE</v>
          </cell>
          <cell r="L6628" t="str">
            <v>3F</v>
          </cell>
        </row>
        <row r="6629">
          <cell r="D6629" t="str">
            <v>59D</v>
          </cell>
          <cell r="K6629" t="str">
            <v>STREAM</v>
          </cell>
          <cell r="L6629" t="str">
            <v>3F</v>
          </cell>
        </row>
        <row r="6630">
          <cell r="D6630" t="str">
            <v>1004C</v>
          </cell>
          <cell r="K6630" t="str">
            <v>ESTUARY</v>
          </cell>
          <cell r="L6630" t="str">
            <v>3M</v>
          </cell>
        </row>
        <row r="6631">
          <cell r="D6631" t="str">
            <v>546A</v>
          </cell>
          <cell r="K6631" t="str">
            <v>LAKE</v>
          </cell>
          <cell r="L6631" t="str">
            <v>3F</v>
          </cell>
        </row>
        <row r="6632">
          <cell r="D6632" t="str">
            <v>2060A1</v>
          </cell>
          <cell r="K6632" t="str">
            <v>ESTUARY</v>
          </cell>
          <cell r="L6632" t="str">
            <v>2</v>
          </cell>
        </row>
        <row r="6633">
          <cell r="D6633" t="str">
            <v>1991A</v>
          </cell>
          <cell r="K6633" t="str">
            <v>ESTUARY</v>
          </cell>
          <cell r="L6633" t="str">
            <v>2</v>
          </cell>
        </row>
        <row r="6634">
          <cell r="D6634" t="str">
            <v>2997O</v>
          </cell>
          <cell r="K6634" t="str">
            <v>LAKE</v>
          </cell>
          <cell r="L6634" t="str">
            <v>3F</v>
          </cell>
        </row>
        <row r="6635">
          <cell r="D6635" t="str">
            <v>2997S</v>
          </cell>
          <cell r="K6635" t="str">
            <v>LAKE</v>
          </cell>
          <cell r="L6635" t="str">
            <v>3F</v>
          </cell>
        </row>
        <row r="6636">
          <cell r="D6636" t="str">
            <v>2674C</v>
          </cell>
          <cell r="K6636" t="str">
            <v>ESTUARY</v>
          </cell>
          <cell r="L6636" t="str">
            <v>3M</v>
          </cell>
        </row>
        <row r="6637">
          <cell r="D6637" t="str">
            <v>2009B</v>
          </cell>
          <cell r="K6637" t="str">
            <v>ESTUARY</v>
          </cell>
          <cell r="L6637" t="str">
            <v>3M</v>
          </cell>
        </row>
        <row r="6638">
          <cell r="D6638" t="str">
            <v>1951A</v>
          </cell>
          <cell r="K6638" t="str">
            <v>ESTUARY</v>
          </cell>
          <cell r="L6638" t="str">
            <v>3M</v>
          </cell>
        </row>
        <row r="6639">
          <cell r="D6639" t="str">
            <v>2026A</v>
          </cell>
          <cell r="K6639" t="str">
            <v>SPRING</v>
          </cell>
          <cell r="L6639" t="str">
            <v>3M</v>
          </cell>
        </row>
        <row r="6640">
          <cell r="D6640" t="str">
            <v>3170H2</v>
          </cell>
          <cell r="K6640" t="str">
            <v>LAKE</v>
          </cell>
          <cell r="L6640" t="str">
            <v>3F</v>
          </cell>
        </row>
        <row r="6641">
          <cell r="D6641" t="str">
            <v>1450B</v>
          </cell>
          <cell r="K6641" t="str">
            <v>LAKE</v>
          </cell>
          <cell r="L6641" t="str">
            <v>3F</v>
          </cell>
        </row>
        <row r="6642">
          <cell r="D6642" t="str">
            <v>1621G1</v>
          </cell>
          <cell r="K6642" t="str">
            <v>LAKE</v>
          </cell>
          <cell r="L6642" t="str">
            <v>3F</v>
          </cell>
        </row>
        <row r="6643">
          <cell r="D6643" t="str">
            <v>1694A2</v>
          </cell>
          <cell r="K6643" t="str">
            <v>ESTUARY</v>
          </cell>
          <cell r="L6643" t="str">
            <v>3M</v>
          </cell>
        </row>
        <row r="6644">
          <cell r="D6644" t="str">
            <v>1716C1</v>
          </cell>
          <cell r="K6644" t="str">
            <v>ESTUARY</v>
          </cell>
          <cell r="L6644" t="str">
            <v>3M</v>
          </cell>
        </row>
        <row r="6645">
          <cell r="D6645" t="str">
            <v>2056EA</v>
          </cell>
          <cell r="K6645" t="str">
            <v>STREAM</v>
          </cell>
          <cell r="L6645" t="str">
            <v>1</v>
          </cell>
        </row>
        <row r="6646">
          <cell r="D6646" t="str">
            <v>1346A</v>
          </cell>
          <cell r="K6646" t="str">
            <v>SPRING</v>
          </cell>
          <cell r="L6646" t="str">
            <v>3F</v>
          </cell>
        </row>
        <row r="6647">
          <cell r="D6647" t="str">
            <v>1472A3</v>
          </cell>
          <cell r="K6647" t="str">
            <v>STREAM</v>
          </cell>
          <cell r="L6647" t="str">
            <v>3F</v>
          </cell>
        </row>
        <row r="6648">
          <cell r="D6648" t="str">
            <v>3171EB</v>
          </cell>
          <cell r="K6648" t="str">
            <v>STREAM</v>
          </cell>
          <cell r="L6648" t="str">
            <v>3F</v>
          </cell>
        </row>
        <row r="6649">
          <cell r="D6649" t="str">
            <v>2994K1</v>
          </cell>
          <cell r="K6649" t="str">
            <v>LAKE</v>
          </cell>
          <cell r="L6649" t="str">
            <v>3F</v>
          </cell>
        </row>
        <row r="6650">
          <cell r="D6650" t="str">
            <v>915J</v>
          </cell>
          <cell r="K6650" t="str">
            <v>ESTUARY</v>
          </cell>
          <cell r="L6650" t="str">
            <v>3M</v>
          </cell>
        </row>
        <row r="6651">
          <cell r="D6651" t="str">
            <v>24AD</v>
          </cell>
          <cell r="K6651" t="str">
            <v>LAKE</v>
          </cell>
          <cell r="L6651" t="str">
            <v>3F</v>
          </cell>
        </row>
        <row r="6652">
          <cell r="D6652" t="str">
            <v>24AC</v>
          </cell>
          <cell r="K6652" t="str">
            <v>LAKE</v>
          </cell>
          <cell r="L6652" t="str">
            <v>3F</v>
          </cell>
        </row>
        <row r="6653">
          <cell r="D6653" t="str">
            <v>846C</v>
          </cell>
          <cell r="K6653" t="str">
            <v>ESTUARY</v>
          </cell>
          <cell r="L6653" t="str">
            <v>3M</v>
          </cell>
        </row>
        <row r="6654">
          <cell r="D6654" t="str">
            <v>697B</v>
          </cell>
          <cell r="K6654" t="str">
            <v>ESTUARY</v>
          </cell>
          <cell r="L6654" t="str">
            <v>3M</v>
          </cell>
        </row>
        <row r="6655">
          <cell r="D6655" t="str">
            <v>8093C1</v>
          </cell>
          <cell r="K6655" t="str">
            <v>BEACH</v>
          </cell>
          <cell r="L6655" t="str">
            <v>3M</v>
          </cell>
        </row>
        <row r="6656">
          <cell r="D6656" t="str">
            <v>3204</v>
          </cell>
          <cell r="K6656" t="str">
            <v>STREAM</v>
          </cell>
          <cell r="L6656" t="str">
            <v>3F</v>
          </cell>
        </row>
        <row r="6657">
          <cell r="D6657" t="str">
            <v>1333B</v>
          </cell>
          <cell r="K6657" t="str">
            <v>SPRING</v>
          </cell>
          <cell r="L6657" t="str">
            <v>3F</v>
          </cell>
        </row>
        <row r="6658">
          <cell r="D6658" t="str">
            <v>1341D</v>
          </cell>
          <cell r="K6658" t="str">
            <v>SPRING</v>
          </cell>
          <cell r="L6658" t="str">
            <v>3F</v>
          </cell>
        </row>
        <row r="6659">
          <cell r="D6659" t="str">
            <v>3222</v>
          </cell>
          <cell r="K6659" t="str">
            <v>STREAM</v>
          </cell>
          <cell r="L6659" t="str">
            <v>3F</v>
          </cell>
        </row>
        <row r="6660">
          <cell r="D6660" t="str">
            <v>1359E</v>
          </cell>
          <cell r="K6660" t="str">
            <v>SPRING</v>
          </cell>
          <cell r="L6660" t="str">
            <v>3F</v>
          </cell>
        </row>
        <row r="6661">
          <cell r="D6661" t="str">
            <v>2722A</v>
          </cell>
          <cell r="K6661" t="str">
            <v>SPRING</v>
          </cell>
          <cell r="L6661" t="str">
            <v>3F</v>
          </cell>
        </row>
        <row r="6662">
          <cell r="D6662" t="str">
            <v>1938F1</v>
          </cell>
          <cell r="K6662" t="str">
            <v>LAKE</v>
          </cell>
          <cell r="L6662" t="str">
            <v>3F</v>
          </cell>
        </row>
        <row r="6663">
          <cell r="D6663" t="str">
            <v>1938F</v>
          </cell>
          <cell r="K6663" t="str">
            <v>LAKE</v>
          </cell>
          <cell r="L6663" t="str">
            <v>3F</v>
          </cell>
        </row>
        <row r="6664">
          <cell r="D6664" t="str">
            <v>1938J</v>
          </cell>
          <cell r="K6664" t="str">
            <v>LAKE</v>
          </cell>
          <cell r="L6664" t="str">
            <v>3F</v>
          </cell>
        </row>
        <row r="6665">
          <cell r="D6665" t="str">
            <v>1938K</v>
          </cell>
          <cell r="K6665" t="str">
            <v>LAKE</v>
          </cell>
          <cell r="L6665" t="str">
            <v>3F</v>
          </cell>
        </row>
        <row r="6666">
          <cell r="D6666" t="str">
            <v>1938E</v>
          </cell>
          <cell r="K6666" t="str">
            <v>LAKE</v>
          </cell>
          <cell r="L6666" t="str">
            <v>3F</v>
          </cell>
        </row>
        <row r="6667">
          <cell r="D6667" t="str">
            <v>1932M</v>
          </cell>
          <cell r="K6667" t="str">
            <v>LAKE</v>
          </cell>
          <cell r="L6667" t="str">
            <v>3F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file:///\\Fldep1\wqap\S%20ROC\Projects%20and%20Data\SMP\SAMPLING\SMP%202018\Remaining%20SMP%202018%20bio.xlsx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floridadep.sharepoint.com/dear/biology/overflow/SitePages/Home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Q389"/>
  <sheetViews>
    <sheetView tabSelected="1" zoomScale="85" zoomScaleNormal="85" zoomScaleSheetLayoutView="100" workbookViewId="0">
      <pane ySplit="3" topLeftCell="A4" activePane="bottomLeft" state="frozen"/>
      <selection pane="bottomLeft" activeCell="BM398" sqref="BM398"/>
    </sheetView>
  </sheetViews>
  <sheetFormatPr defaultRowHeight="15" x14ac:dyDescent="0.25"/>
  <cols>
    <col min="1" max="1" width="6.42578125" customWidth="1"/>
    <col min="3" max="3" width="35.42578125" customWidth="1"/>
    <col min="5" max="5" width="9.140625" customWidth="1"/>
    <col min="6" max="6" width="7" customWidth="1"/>
    <col min="7" max="7" width="13.28515625" customWidth="1"/>
    <col min="8" max="9" width="9.140625" customWidth="1"/>
    <col min="10" max="10" width="22.140625" customWidth="1"/>
    <col min="11" max="11" width="6.42578125" customWidth="1"/>
    <col min="12" max="12" width="7.28515625" customWidth="1"/>
    <col min="13" max="13" width="29.5703125" customWidth="1"/>
    <col min="14" max="14" width="6.28515625" customWidth="1"/>
    <col min="15" max="15" width="9.85546875" customWidth="1"/>
    <col min="16" max="16" width="7.140625" customWidth="1"/>
    <col min="17" max="64" width="2" customWidth="1"/>
    <col min="65" max="65" width="10.5703125" customWidth="1"/>
    <col min="66" max="66" width="10.7109375" customWidth="1"/>
    <col min="67" max="67" width="47" customWidth="1"/>
    <col min="68" max="68" width="16.42578125" customWidth="1"/>
    <col min="69" max="69" width="15.5703125" hidden="1" customWidth="1"/>
  </cols>
  <sheetData>
    <row r="1" spans="1:69" s="2" customFormat="1" x14ac:dyDescent="0.25">
      <c r="A1" s="247" t="s">
        <v>29</v>
      </c>
      <c r="B1" s="198"/>
      <c r="C1" s="198"/>
      <c r="D1" s="198"/>
      <c r="E1" s="198"/>
      <c r="F1" s="199"/>
      <c r="G1" s="200"/>
      <c r="H1" s="201"/>
      <c r="I1" s="202"/>
      <c r="J1" s="203"/>
      <c r="K1" s="204"/>
      <c r="L1" s="204"/>
      <c r="M1" s="205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  <c r="AV1" s="206"/>
      <c r="AW1" s="206"/>
      <c r="AX1" s="206"/>
      <c r="AY1" s="206"/>
      <c r="AZ1" s="206"/>
      <c r="BA1" s="206"/>
      <c r="BB1" s="206"/>
      <c r="BC1" s="206"/>
      <c r="BD1" s="206"/>
      <c r="BE1" s="206"/>
      <c r="BF1" s="206"/>
      <c r="BG1" s="206"/>
      <c r="BH1" s="206"/>
      <c r="BI1" s="206"/>
      <c r="BJ1" s="206"/>
      <c r="BK1" s="206"/>
      <c r="BL1" s="206"/>
      <c r="BM1" s="240"/>
      <c r="BN1" s="244"/>
      <c r="BO1" s="186"/>
      <c r="BP1" s="186"/>
      <c r="BQ1" s="186"/>
    </row>
    <row r="2" spans="1:69" s="2" customFormat="1" x14ac:dyDescent="0.25">
      <c r="A2" s="247" t="s">
        <v>29</v>
      </c>
      <c r="B2" s="198"/>
      <c r="C2" s="198"/>
      <c r="D2" s="198"/>
      <c r="E2" s="198"/>
      <c r="F2" s="199"/>
      <c r="G2" s="200"/>
      <c r="H2" s="201"/>
      <c r="I2" s="202"/>
      <c r="J2" s="207"/>
      <c r="K2" s="208"/>
      <c r="L2" s="208"/>
      <c r="M2" s="209"/>
      <c r="N2" s="209"/>
      <c r="O2" s="209"/>
      <c r="P2" s="210"/>
      <c r="Q2" s="280" t="s">
        <v>0</v>
      </c>
      <c r="R2" s="277"/>
      <c r="S2" s="277"/>
      <c r="T2" s="277"/>
      <c r="U2" s="278" t="s">
        <v>1</v>
      </c>
      <c r="V2" s="277"/>
      <c r="W2" s="277"/>
      <c r="X2" s="277"/>
      <c r="Y2" s="278" t="s">
        <v>2</v>
      </c>
      <c r="Z2" s="277"/>
      <c r="AA2" s="277"/>
      <c r="AB2" s="277"/>
      <c r="AC2" s="278" t="s">
        <v>3</v>
      </c>
      <c r="AD2" s="277"/>
      <c r="AE2" s="277"/>
      <c r="AF2" s="277"/>
      <c r="AG2" s="276" t="s">
        <v>4</v>
      </c>
      <c r="AH2" s="277"/>
      <c r="AI2" s="277"/>
      <c r="AJ2" s="277"/>
      <c r="AK2" s="276" t="s">
        <v>5</v>
      </c>
      <c r="AL2" s="277"/>
      <c r="AM2" s="277"/>
      <c r="AN2" s="277"/>
      <c r="AO2" s="276" t="s">
        <v>6</v>
      </c>
      <c r="AP2" s="277"/>
      <c r="AQ2" s="277"/>
      <c r="AR2" s="277"/>
      <c r="AS2" s="276" t="s">
        <v>7</v>
      </c>
      <c r="AT2" s="277"/>
      <c r="AU2" s="277"/>
      <c r="AV2" s="277"/>
      <c r="AW2" s="276" t="s">
        <v>8</v>
      </c>
      <c r="AX2" s="277"/>
      <c r="AY2" s="277"/>
      <c r="AZ2" s="277"/>
      <c r="BA2" s="278" t="s">
        <v>9</v>
      </c>
      <c r="BB2" s="277"/>
      <c r="BC2" s="277"/>
      <c r="BD2" s="277"/>
      <c r="BE2" s="278" t="s">
        <v>10</v>
      </c>
      <c r="BF2" s="277"/>
      <c r="BG2" s="277"/>
      <c r="BH2" s="277"/>
      <c r="BI2" s="278" t="s">
        <v>11</v>
      </c>
      <c r="BJ2" s="277"/>
      <c r="BK2" s="277"/>
      <c r="BL2" s="279"/>
      <c r="BM2" s="241"/>
      <c r="BN2" s="245"/>
      <c r="BO2" s="186"/>
      <c r="BP2" s="186"/>
      <c r="BQ2" s="186"/>
    </row>
    <row r="3" spans="1:69" s="2" customFormat="1" ht="60.75" thickBot="1" x14ac:dyDescent="0.3">
      <c r="A3" s="248" t="s">
        <v>12</v>
      </c>
      <c r="B3" s="211" t="s">
        <v>13</v>
      </c>
      <c r="C3" s="211" t="s">
        <v>14</v>
      </c>
      <c r="D3" s="211" t="s">
        <v>15</v>
      </c>
      <c r="E3" s="211" t="s">
        <v>16</v>
      </c>
      <c r="F3" s="212" t="s">
        <v>17</v>
      </c>
      <c r="G3" s="211" t="s">
        <v>18</v>
      </c>
      <c r="H3" s="211" t="s">
        <v>19</v>
      </c>
      <c r="I3" s="213" t="s">
        <v>20</v>
      </c>
      <c r="J3" s="214" t="s">
        <v>21</v>
      </c>
      <c r="K3" s="215" t="s">
        <v>22</v>
      </c>
      <c r="L3" s="216" t="s">
        <v>23</v>
      </c>
      <c r="M3" s="214" t="s">
        <v>24</v>
      </c>
      <c r="N3" s="217" t="s">
        <v>442</v>
      </c>
      <c r="O3" s="218" t="s">
        <v>25</v>
      </c>
      <c r="P3" s="219" t="s">
        <v>26</v>
      </c>
      <c r="Q3" s="232"/>
      <c r="R3" s="233"/>
      <c r="S3" s="233"/>
      <c r="T3" s="234"/>
      <c r="U3" s="235"/>
      <c r="V3" s="233"/>
      <c r="W3" s="233"/>
      <c r="X3" s="234"/>
      <c r="Y3" s="235"/>
      <c r="Z3" s="233"/>
      <c r="AA3" s="233"/>
      <c r="AB3" s="234"/>
      <c r="AC3" s="235"/>
      <c r="AD3" s="233"/>
      <c r="AE3" s="233"/>
      <c r="AF3" s="234"/>
      <c r="AG3" s="236"/>
      <c r="AH3" s="237"/>
      <c r="AI3" s="237"/>
      <c r="AJ3" s="238"/>
      <c r="AK3" s="236"/>
      <c r="AL3" s="237"/>
      <c r="AM3" s="237"/>
      <c r="AN3" s="238"/>
      <c r="AO3" s="236"/>
      <c r="AP3" s="237"/>
      <c r="AQ3" s="237"/>
      <c r="AR3" s="238"/>
      <c r="AS3" s="236"/>
      <c r="AT3" s="237"/>
      <c r="AU3" s="237"/>
      <c r="AV3" s="238"/>
      <c r="AW3" s="236"/>
      <c r="AX3" s="237"/>
      <c r="AY3" s="237"/>
      <c r="AZ3" s="238"/>
      <c r="BA3" s="235"/>
      <c r="BB3" s="233"/>
      <c r="BC3" s="233"/>
      <c r="BD3" s="234"/>
      <c r="BE3" s="235"/>
      <c r="BF3" s="233"/>
      <c r="BG3" s="233"/>
      <c r="BH3" s="234"/>
      <c r="BI3" s="235"/>
      <c r="BJ3" s="233"/>
      <c r="BK3" s="233"/>
      <c r="BL3" s="239"/>
      <c r="BM3" s="242" t="s">
        <v>27</v>
      </c>
      <c r="BN3" s="216" t="s">
        <v>28</v>
      </c>
      <c r="BO3" s="187" t="s">
        <v>428</v>
      </c>
      <c r="BP3" s="187" t="s">
        <v>352</v>
      </c>
      <c r="BQ3" s="187" t="s">
        <v>353</v>
      </c>
    </row>
    <row r="4" spans="1:69" s="2" customFormat="1" ht="15" customHeight="1" x14ac:dyDescent="0.25">
      <c r="A4" s="220" t="s">
        <v>128</v>
      </c>
      <c r="B4" s="221" t="s">
        <v>139</v>
      </c>
      <c r="C4" s="222" t="s">
        <v>140</v>
      </c>
      <c r="D4" s="222" t="s">
        <v>141</v>
      </c>
      <c r="E4" s="231" t="s">
        <v>142</v>
      </c>
      <c r="F4" s="223" t="s">
        <v>43</v>
      </c>
      <c r="G4" s="224"/>
      <c r="H4" s="224" t="s">
        <v>236</v>
      </c>
      <c r="I4" s="225" t="s">
        <v>237</v>
      </c>
      <c r="J4" s="226" t="s">
        <v>273</v>
      </c>
      <c r="K4" s="227">
        <v>5</v>
      </c>
      <c r="L4" s="228">
        <v>4</v>
      </c>
      <c r="M4" s="229" t="s">
        <v>253</v>
      </c>
      <c r="N4" s="230">
        <v>4</v>
      </c>
      <c r="O4" s="224"/>
      <c r="P4" s="228"/>
      <c r="Q4" s="188"/>
      <c r="R4" s="189"/>
      <c r="S4" s="189">
        <v>1</v>
      </c>
      <c r="T4" s="190"/>
      <c r="U4" s="191">
        <v>1</v>
      </c>
      <c r="V4" s="189"/>
      <c r="W4" s="189"/>
      <c r="X4" s="270"/>
      <c r="Y4" s="191"/>
      <c r="Z4" s="189"/>
      <c r="AA4" s="189"/>
      <c r="AB4" s="192"/>
      <c r="AC4" s="191"/>
      <c r="AD4" s="189"/>
      <c r="AE4" s="189"/>
      <c r="AF4" s="192">
        <v>1</v>
      </c>
      <c r="AG4" s="193"/>
      <c r="AH4" s="194"/>
      <c r="AI4" s="194"/>
      <c r="AJ4" s="195">
        <v>1</v>
      </c>
      <c r="AK4" s="193"/>
      <c r="AL4" s="194"/>
      <c r="AM4" s="194"/>
      <c r="AN4" s="195"/>
      <c r="AO4" s="193"/>
      <c r="AP4" s="194"/>
      <c r="AQ4" s="194"/>
      <c r="AR4" s="195"/>
      <c r="AS4" s="193"/>
      <c r="AT4" s="194"/>
      <c r="AU4" s="194"/>
      <c r="AV4" s="195"/>
      <c r="AW4" s="193"/>
      <c r="AX4" s="194"/>
      <c r="AY4" s="194"/>
      <c r="AZ4" s="195"/>
      <c r="BA4" s="191"/>
      <c r="BB4" s="189"/>
      <c r="BC4" s="189"/>
      <c r="BD4" s="192"/>
      <c r="BE4" s="191"/>
      <c r="BF4" s="189"/>
      <c r="BG4" s="189"/>
      <c r="BH4" s="192"/>
      <c r="BI4" s="191"/>
      <c r="BJ4" s="189"/>
      <c r="BK4" s="189"/>
      <c r="BL4" s="196"/>
      <c r="BM4" s="243">
        <f t="shared" ref="BM4" si="0">SUM(Q4:BL4)</f>
        <v>4</v>
      </c>
      <c r="BN4" s="246">
        <f t="shared" ref="BN4" si="1">L4-BM4</f>
        <v>0</v>
      </c>
      <c r="BO4" s="197"/>
      <c r="BP4" s="197"/>
      <c r="BQ4" s="2" t="s">
        <v>354</v>
      </c>
    </row>
    <row r="5" spans="1:69" s="2" customFormat="1" ht="15" customHeight="1" x14ac:dyDescent="0.25">
      <c r="A5" s="220" t="s">
        <v>128</v>
      </c>
      <c r="B5" s="221" t="s">
        <v>139</v>
      </c>
      <c r="C5" s="222" t="s">
        <v>140</v>
      </c>
      <c r="D5" s="222" t="s">
        <v>141</v>
      </c>
      <c r="E5" s="231" t="s">
        <v>142</v>
      </c>
      <c r="F5" s="223" t="s">
        <v>43</v>
      </c>
      <c r="G5" s="224"/>
      <c r="H5" s="224" t="s">
        <v>236</v>
      </c>
      <c r="I5" s="225" t="s">
        <v>237</v>
      </c>
      <c r="J5" s="226" t="s">
        <v>30</v>
      </c>
      <c r="K5" s="227">
        <v>5</v>
      </c>
      <c r="L5" s="228">
        <v>5</v>
      </c>
      <c r="M5" s="229" t="s">
        <v>253</v>
      </c>
      <c r="N5" s="230">
        <v>5</v>
      </c>
      <c r="O5" s="224"/>
      <c r="P5" s="228"/>
      <c r="Q5" s="188"/>
      <c r="R5" s="189"/>
      <c r="S5" s="189">
        <v>1</v>
      </c>
      <c r="T5" s="190"/>
      <c r="U5" s="191">
        <v>1</v>
      </c>
      <c r="V5" s="189"/>
      <c r="W5" s="189"/>
      <c r="X5" s="192">
        <v>1</v>
      </c>
      <c r="Y5" s="191"/>
      <c r="Z5" s="189"/>
      <c r="AA5" s="189"/>
      <c r="AB5" s="192"/>
      <c r="AC5" s="191"/>
      <c r="AD5" s="189"/>
      <c r="AE5" s="189"/>
      <c r="AF5" s="192">
        <v>1</v>
      </c>
      <c r="AG5" s="193"/>
      <c r="AH5" s="194"/>
      <c r="AI5" s="194"/>
      <c r="AJ5" s="195">
        <v>1</v>
      </c>
      <c r="AK5" s="193"/>
      <c r="AL5" s="194"/>
      <c r="AM5" s="194"/>
      <c r="AN5" s="195"/>
      <c r="AO5" s="193"/>
      <c r="AP5" s="194"/>
      <c r="AQ5" s="194"/>
      <c r="AR5" s="195"/>
      <c r="AS5" s="193"/>
      <c r="AT5" s="194"/>
      <c r="AU5" s="194"/>
      <c r="AV5" s="195"/>
      <c r="AW5" s="193"/>
      <c r="AX5" s="194"/>
      <c r="AY5" s="194"/>
      <c r="AZ5" s="195"/>
      <c r="BA5" s="191"/>
      <c r="BB5" s="189"/>
      <c r="BC5" s="189"/>
      <c r="BD5" s="192"/>
      <c r="BE5" s="191"/>
      <c r="BF5" s="189"/>
      <c r="BG5" s="189"/>
      <c r="BH5" s="192"/>
      <c r="BI5" s="191"/>
      <c r="BJ5" s="189"/>
      <c r="BK5" s="189"/>
      <c r="BL5" s="196"/>
      <c r="BM5" s="243">
        <f t="shared" ref="BM5:BM68" si="2">SUM(Q5:BL5)</f>
        <v>5</v>
      </c>
      <c r="BN5" s="246">
        <f t="shared" ref="BN5:BN68" si="3">L5-BM5</f>
        <v>0</v>
      </c>
      <c r="BO5" s="197"/>
      <c r="BP5" s="197"/>
      <c r="BQ5" s="2" t="s">
        <v>354</v>
      </c>
    </row>
    <row r="6" spans="1:69" s="2" customFormat="1" ht="15" customHeight="1" x14ac:dyDescent="0.25">
      <c r="A6" s="220" t="s">
        <v>128</v>
      </c>
      <c r="B6" s="221" t="s">
        <v>139</v>
      </c>
      <c r="C6" s="222" t="s">
        <v>140</v>
      </c>
      <c r="D6" s="222" t="s">
        <v>141</v>
      </c>
      <c r="E6" s="231" t="s">
        <v>142</v>
      </c>
      <c r="F6" s="223" t="s">
        <v>43</v>
      </c>
      <c r="G6" s="224"/>
      <c r="H6" s="224" t="s">
        <v>236</v>
      </c>
      <c r="I6" s="225" t="s">
        <v>237</v>
      </c>
      <c r="J6" s="226" t="s">
        <v>357</v>
      </c>
      <c r="K6" s="227">
        <v>6</v>
      </c>
      <c r="L6" s="228">
        <v>6</v>
      </c>
      <c r="M6" s="229" t="s">
        <v>358</v>
      </c>
      <c r="N6" s="230" t="s">
        <v>356</v>
      </c>
      <c r="O6" s="222" t="s">
        <v>359</v>
      </c>
      <c r="P6" s="228"/>
      <c r="Q6" s="188"/>
      <c r="R6" s="189"/>
      <c r="S6" s="189"/>
      <c r="T6" s="190"/>
      <c r="U6" s="191"/>
      <c r="V6" s="189"/>
      <c r="W6" s="189"/>
      <c r="X6" s="192"/>
      <c r="Y6" s="191"/>
      <c r="Z6" s="189"/>
      <c r="AA6" s="189"/>
      <c r="AB6" s="192"/>
      <c r="AC6" s="191"/>
      <c r="AD6" s="189"/>
      <c r="AE6" s="189"/>
      <c r="AF6" s="192">
        <v>6</v>
      </c>
      <c r="AG6" s="193"/>
      <c r="AH6" s="194"/>
      <c r="AI6" s="194"/>
      <c r="AJ6" s="195"/>
      <c r="AK6" s="193"/>
      <c r="AL6" s="194"/>
      <c r="AM6" s="194"/>
      <c r="AN6" s="195"/>
      <c r="AO6" s="193"/>
      <c r="AP6" s="194"/>
      <c r="AQ6" s="194"/>
      <c r="AR6" s="195"/>
      <c r="AS6" s="193"/>
      <c r="AT6" s="194"/>
      <c r="AU6" s="194"/>
      <c r="AV6" s="195"/>
      <c r="AW6" s="193"/>
      <c r="AX6" s="194"/>
      <c r="AY6" s="194"/>
      <c r="AZ6" s="195"/>
      <c r="BA6" s="191"/>
      <c r="BB6" s="189"/>
      <c r="BC6" s="189"/>
      <c r="BD6" s="192"/>
      <c r="BE6" s="191"/>
      <c r="BF6" s="189"/>
      <c r="BG6" s="189"/>
      <c r="BH6" s="192"/>
      <c r="BI6" s="191"/>
      <c r="BJ6" s="189"/>
      <c r="BK6" s="189"/>
      <c r="BL6" s="196"/>
      <c r="BM6" s="243">
        <f t="shared" si="2"/>
        <v>6</v>
      </c>
      <c r="BN6" s="246">
        <f t="shared" si="3"/>
        <v>0</v>
      </c>
      <c r="BO6" s="197"/>
      <c r="BP6" s="197"/>
      <c r="BQ6" s="2" t="s">
        <v>480</v>
      </c>
    </row>
    <row r="7" spans="1:69" s="2" customFormat="1" ht="15" customHeight="1" x14ac:dyDescent="0.25">
      <c r="A7" s="220" t="s">
        <v>128</v>
      </c>
      <c r="B7" s="221" t="s">
        <v>139</v>
      </c>
      <c r="C7" s="222" t="s">
        <v>143</v>
      </c>
      <c r="D7" s="222" t="s">
        <v>144</v>
      </c>
      <c r="E7" s="231" t="s">
        <v>142</v>
      </c>
      <c r="F7" s="223" t="s">
        <v>44</v>
      </c>
      <c r="G7" s="224" t="s">
        <v>243</v>
      </c>
      <c r="H7" s="224" t="s">
        <v>239</v>
      </c>
      <c r="I7" s="225" t="s">
        <v>240</v>
      </c>
      <c r="J7" s="226" t="s">
        <v>41</v>
      </c>
      <c r="K7" s="227">
        <v>5</v>
      </c>
      <c r="L7" s="228">
        <v>5</v>
      </c>
      <c r="M7" s="229" t="s">
        <v>253</v>
      </c>
      <c r="N7" s="230">
        <v>4</v>
      </c>
      <c r="O7" s="224"/>
      <c r="P7" s="228" t="s">
        <v>257</v>
      </c>
      <c r="Q7" s="188"/>
      <c r="R7" s="189"/>
      <c r="S7" s="189"/>
      <c r="T7" s="190">
        <v>1</v>
      </c>
      <c r="U7" s="191"/>
      <c r="V7" s="189"/>
      <c r="W7" s="189">
        <v>1</v>
      </c>
      <c r="X7" s="192"/>
      <c r="Y7" s="191"/>
      <c r="Z7" s="189"/>
      <c r="AA7" s="189"/>
      <c r="AB7" s="192"/>
      <c r="AC7" s="191">
        <v>1</v>
      </c>
      <c r="AD7" s="189"/>
      <c r="AE7" s="189"/>
      <c r="AF7" s="192"/>
      <c r="AG7" s="193">
        <v>1</v>
      </c>
      <c r="AH7" s="194"/>
      <c r="AI7" s="194"/>
      <c r="AJ7" s="195">
        <v>1</v>
      </c>
      <c r="AK7" s="193"/>
      <c r="AL7" s="194"/>
      <c r="AM7" s="194"/>
      <c r="AN7" s="195"/>
      <c r="AO7" s="193"/>
      <c r="AP7" s="194"/>
      <c r="AQ7" s="194"/>
      <c r="AR7" s="195"/>
      <c r="AS7" s="193"/>
      <c r="AT7" s="194"/>
      <c r="AU7" s="194"/>
      <c r="AV7" s="195"/>
      <c r="AW7" s="193"/>
      <c r="AX7" s="194"/>
      <c r="AY7" s="194"/>
      <c r="AZ7" s="195"/>
      <c r="BA7" s="191"/>
      <c r="BB7" s="189"/>
      <c r="BC7" s="189"/>
      <c r="BD7" s="192"/>
      <c r="BE7" s="191"/>
      <c r="BF7" s="189"/>
      <c r="BG7" s="189"/>
      <c r="BH7" s="192"/>
      <c r="BI7" s="191"/>
      <c r="BJ7" s="189"/>
      <c r="BK7" s="189"/>
      <c r="BL7" s="196"/>
      <c r="BM7" s="243">
        <f t="shared" si="2"/>
        <v>5</v>
      </c>
      <c r="BN7" s="246">
        <f t="shared" si="3"/>
        <v>0</v>
      </c>
      <c r="BO7" s="197"/>
      <c r="BP7" s="197"/>
      <c r="BQ7" s="2" t="s">
        <v>354</v>
      </c>
    </row>
    <row r="8" spans="1:69" s="2" customFormat="1" ht="15" customHeight="1" x14ac:dyDescent="0.25">
      <c r="A8" s="220" t="s">
        <v>128</v>
      </c>
      <c r="B8" s="221" t="s">
        <v>139</v>
      </c>
      <c r="C8" s="222" t="s">
        <v>143</v>
      </c>
      <c r="D8" s="222" t="s">
        <v>144</v>
      </c>
      <c r="E8" s="231" t="s">
        <v>142</v>
      </c>
      <c r="F8" s="223" t="s">
        <v>44</v>
      </c>
      <c r="G8" s="224" t="s">
        <v>243</v>
      </c>
      <c r="H8" s="224" t="s">
        <v>239</v>
      </c>
      <c r="I8" s="225" t="s">
        <v>240</v>
      </c>
      <c r="J8" s="226" t="s">
        <v>357</v>
      </c>
      <c r="K8" s="227">
        <v>4</v>
      </c>
      <c r="L8" s="228">
        <v>4</v>
      </c>
      <c r="M8" s="229" t="s">
        <v>360</v>
      </c>
      <c r="N8" s="230" t="s">
        <v>356</v>
      </c>
      <c r="O8" s="222" t="s">
        <v>361</v>
      </c>
      <c r="P8" s="228"/>
      <c r="Q8" s="188"/>
      <c r="R8" s="189"/>
      <c r="S8" s="189"/>
      <c r="T8" s="190">
        <v>2</v>
      </c>
      <c r="U8" s="191"/>
      <c r="V8" s="189"/>
      <c r="W8" s="189">
        <v>2</v>
      </c>
      <c r="X8" s="192"/>
      <c r="Y8" s="191"/>
      <c r="Z8" s="189"/>
      <c r="AA8" s="189"/>
      <c r="AB8" s="192"/>
      <c r="AC8" s="191"/>
      <c r="AD8" s="189"/>
      <c r="AE8" s="189"/>
      <c r="AF8" s="192"/>
      <c r="AG8" s="193"/>
      <c r="AH8" s="194"/>
      <c r="AI8" s="194"/>
      <c r="AJ8" s="195"/>
      <c r="AK8" s="193"/>
      <c r="AL8" s="194"/>
      <c r="AM8" s="194"/>
      <c r="AN8" s="195"/>
      <c r="AO8" s="193"/>
      <c r="AP8" s="194"/>
      <c r="AQ8" s="194"/>
      <c r="AR8" s="195"/>
      <c r="AS8" s="193"/>
      <c r="AT8" s="194"/>
      <c r="AU8" s="194"/>
      <c r="AV8" s="195"/>
      <c r="AW8" s="193"/>
      <c r="AX8" s="194"/>
      <c r="AY8" s="194"/>
      <c r="AZ8" s="195"/>
      <c r="BA8" s="191"/>
      <c r="BB8" s="189"/>
      <c r="BC8" s="189"/>
      <c r="BD8" s="192"/>
      <c r="BE8" s="191"/>
      <c r="BF8" s="189"/>
      <c r="BG8" s="189"/>
      <c r="BH8" s="192"/>
      <c r="BI8" s="191"/>
      <c r="BJ8" s="189"/>
      <c r="BK8" s="189"/>
      <c r="BL8" s="196"/>
      <c r="BM8" s="243">
        <f t="shared" si="2"/>
        <v>4</v>
      </c>
      <c r="BN8" s="246">
        <f t="shared" si="3"/>
        <v>0</v>
      </c>
      <c r="BO8" s="197"/>
      <c r="BP8" s="197"/>
      <c r="BQ8" s="2" t="s">
        <v>480</v>
      </c>
    </row>
    <row r="9" spans="1:69" s="2" customFormat="1" ht="15" customHeight="1" x14ac:dyDescent="0.25">
      <c r="A9" s="253" t="s">
        <v>128</v>
      </c>
      <c r="B9" s="254" t="s">
        <v>139</v>
      </c>
      <c r="C9" s="255" t="s">
        <v>145</v>
      </c>
      <c r="D9" s="255" t="s">
        <v>144</v>
      </c>
      <c r="E9" s="256" t="s">
        <v>142</v>
      </c>
      <c r="F9" s="257" t="s">
        <v>45</v>
      </c>
      <c r="G9" s="258"/>
      <c r="H9" s="258" t="s">
        <v>236</v>
      </c>
      <c r="I9" s="259" t="s">
        <v>237</v>
      </c>
      <c r="J9" s="260" t="s">
        <v>273</v>
      </c>
      <c r="K9" s="261">
        <v>5</v>
      </c>
      <c r="L9" s="228">
        <v>0</v>
      </c>
      <c r="M9" s="229" t="s">
        <v>455</v>
      </c>
      <c r="N9" s="230" t="s">
        <v>356</v>
      </c>
      <c r="O9" s="224"/>
      <c r="P9" s="228"/>
      <c r="Q9" s="188"/>
      <c r="R9" s="189"/>
      <c r="S9" s="189"/>
      <c r="T9" s="190"/>
      <c r="U9" s="191"/>
      <c r="V9" s="189"/>
      <c r="W9" s="189"/>
      <c r="X9" s="192"/>
      <c r="Y9" s="191"/>
      <c r="Z9" s="189"/>
      <c r="AA9" s="189"/>
      <c r="AB9" s="192"/>
      <c r="AC9" s="191"/>
      <c r="AD9" s="189"/>
      <c r="AE9" s="189"/>
      <c r="AF9" s="192"/>
      <c r="AG9" s="193"/>
      <c r="AH9" s="194"/>
      <c r="AI9" s="194"/>
      <c r="AJ9" s="195"/>
      <c r="AK9" s="193"/>
      <c r="AL9" s="194"/>
      <c r="AM9" s="194"/>
      <c r="AN9" s="195"/>
      <c r="AO9" s="193"/>
      <c r="AP9" s="194"/>
      <c r="AQ9" s="194"/>
      <c r="AR9" s="195"/>
      <c r="AS9" s="193"/>
      <c r="AT9" s="194"/>
      <c r="AU9" s="194"/>
      <c r="AV9" s="195"/>
      <c r="AW9" s="193"/>
      <c r="AX9" s="194"/>
      <c r="AY9" s="194"/>
      <c r="AZ9" s="195"/>
      <c r="BA9" s="191"/>
      <c r="BB9" s="189"/>
      <c r="BC9" s="189"/>
      <c r="BD9" s="192"/>
      <c r="BE9" s="191"/>
      <c r="BF9" s="189"/>
      <c r="BG9" s="189"/>
      <c r="BH9" s="192"/>
      <c r="BI9" s="191"/>
      <c r="BJ9" s="189"/>
      <c r="BK9" s="189"/>
      <c r="BL9" s="196"/>
      <c r="BM9" s="243">
        <f t="shared" si="2"/>
        <v>0</v>
      </c>
      <c r="BN9" s="246">
        <f t="shared" si="3"/>
        <v>0</v>
      </c>
      <c r="BO9" s="197" t="s">
        <v>455</v>
      </c>
      <c r="BP9" s="197" t="s">
        <v>455</v>
      </c>
      <c r="BQ9" s="2" t="s">
        <v>455</v>
      </c>
    </row>
    <row r="10" spans="1:69" s="2" customFormat="1" ht="15" customHeight="1" x14ac:dyDescent="0.25">
      <c r="A10" s="253" t="s">
        <v>128</v>
      </c>
      <c r="B10" s="254" t="s">
        <v>139</v>
      </c>
      <c r="C10" s="255" t="s">
        <v>145</v>
      </c>
      <c r="D10" s="255" t="s">
        <v>144</v>
      </c>
      <c r="E10" s="256" t="s">
        <v>142</v>
      </c>
      <c r="F10" s="257" t="s">
        <v>45</v>
      </c>
      <c r="G10" s="258"/>
      <c r="H10" s="258" t="s">
        <v>236</v>
      </c>
      <c r="I10" s="259" t="s">
        <v>237</v>
      </c>
      <c r="J10" s="260" t="s">
        <v>36</v>
      </c>
      <c r="K10" s="261">
        <v>5</v>
      </c>
      <c r="L10" s="228">
        <v>0</v>
      </c>
      <c r="M10" s="229" t="s">
        <v>455</v>
      </c>
      <c r="N10" s="230" t="s">
        <v>356</v>
      </c>
      <c r="O10" s="224"/>
      <c r="P10" s="228"/>
      <c r="Q10" s="188"/>
      <c r="R10" s="189"/>
      <c r="S10" s="189"/>
      <c r="T10" s="190"/>
      <c r="U10" s="191"/>
      <c r="V10" s="189"/>
      <c r="W10" s="189"/>
      <c r="X10" s="192"/>
      <c r="Y10" s="191"/>
      <c r="Z10" s="189"/>
      <c r="AA10" s="189"/>
      <c r="AB10" s="192"/>
      <c r="AC10" s="191"/>
      <c r="AD10" s="189"/>
      <c r="AE10" s="189"/>
      <c r="AF10" s="192"/>
      <c r="AG10" s="193"/>
      <c r="AH10" s="194"/>
      <c r="AI10" s="194"/>
      <c r="AJ10" s="195"/>
      <c r="AK10" s="193"/>
      <c r="AL10" s="194"/>
      <c r="AM10" s="194"/>
      <c r="AN10" s="195"/>
      <c r="AO10" s="193"/>
      <c r="AP10" s="194"/>
      <c r="AQ10" s="194"/>
      <c r="AR10" s="195"/>
      <c r="AS10" s="193"/>
      <c r="AT10" s="194"/>
      <c r="AU10" s="194"/>
      <c r="AV10" s="195"/>
      <c r="AW10" s="193"/>
      <c r="AX10" s="194"/>
      <c r="AY10" s="194"/>
      <c r="AZ10" s="195"/>
      <c r="BA10" s="191"/>
      <c r="BB10" s="189"/>
      <c r="BC10" s="189"/>
      <c r="BD10" s="192"/>
      <c r="BE10" s="191"/>
      <c r="BF10" s="189"/>
      <c r="BG10" s="189"/>
      <c r="BH10" s="192"/>
      <c r="BI10" s="191"/>
      <c r="BJ10" s="189"/>
      <c r="BK10" s="189"/>
      <c r="BL10" s="196"/>
      <c r="BM10" s="243">
        <f t="shared" si="2"/>
        <v>0</v>
      </c>
      <c r="BN10" s="246">
        <f t="shared" si="3"/>
        <v>0</v>
      </c>
      <c r="BO10" s="197" t="s">
        <v>455</v>
      </c>
      <c r="BP10" s="197" t="s">
        <v>455</v>
      </c>
      <c r="BQ10" s="2" t="s">
        <v>455</v>
      </c>
    </row>
    <row r="11" spans="1:69" s="2" customFormat="1" ht="15" customHeight="1" x14ac:dyDescent="0.25">
      <c r="A11" s="253" t="s">
        <v>128</v>
      </c>
      <c r="B11" s="254" t="s">
        <v>139</v>
      </c>
      <c r="C11" s="255" t="s">
        <v>145</v>
      </c>
      <c r="D11" s="255" t="s">
        <v>144</v>
      </c>
      <c r="E11" s="256" t="s">
        <v>142</v>
      </c>
      <c r="F11" s="257" t="s">
        <v>45</v>
      </c>
      <c r="G11" s="258"/>
      <c r="H11" s="258" t="s">
        <v>236</v>
      </c>
      <c r="I11" s="259" t="s">
        <v>237</v>
      </c>
      <c r="J11" s="260" t="s">
        <v>357</v>
      </c>
      <c r="K11" s="261">
        <v>6</v>
      </c>
      <c r="L11" s="228">
        <v>0</v>
      </c>
      <c r="M11" s="229" t="s">
        <v>455</v>
      </c>
      <c r="N11" s="230" t="s">
        <v>356</v>
      </c>
      <c r="O11" s="224"/>
      <c r="P11" s="228"/>
      <c r="Q11" s="188"/>
      <c r="R11" s="189"/>
      <c r="S11" s="189"/>
      <c r="T11" s="190"/>
      <c r="U11" s="191"/>
      <c r="V11" s="189"/>
      <c r="W11" s="189"/>
      <c r="X11" s="192"/>
      <c r="Y11" s="191"/>
      <c r="Z11" s="189"/>
      <c r="AA11" s="189"/>
      <c r="AB11" s="192"/>
      <c r="AC11" s="191"/>
      <c r="AD11" s="189"/>
      <c r="AE11" s="189"/>
      <c r="AF11" s="192"/>
      <c r="AG11" s="193"/>
      <c r="AH11" s="194"/>
      <c r="AI11" s="194"/>
      <c r="AJ11" s="195"/>
      <c r="AK11" s="193"/>
      <c r="AL11" s="194"/>
      <c r="AM11" s="194"/>
      <c r="AN11" s="195"/>
      <c r="AO11" s="193"/>
      <c r="AP11" s="194"/>
      <c r="AQ11" s="194"/>
      <c r="AR11" s="195"/>
      <c r="AS11" s="193"/>
      <c r="AT11" s="194"/>
      <c r="AU11" s="194"/>
      <c r="AV11" s="195"/>
      <c r="AW11" s="193"/>
      <c r="AX11" s="194"/>
      <c r="AY11" s="194"/>
      <c r="AZ11" s="195"/>
      <c r="BA11" s="191"/>
      <c r="BB11" s="189"/>
      <c r="BC11" s="189"/>
      <c r="BD11" s="192"/>
      <c r="BE11" s="191"/>
      <c r="BF11" s="189"/>
      <c r="BG11" s="189"/>
      <c r="BH11" s="192"/>
      <c r="BI11" s="191"/>
      <c r="BJ11" s="189"/>
      <c r="BK11" s="189"/>
      <c r="BL11" s="196"/>
      <c r="BM11" s="243">
        <f t="shared" si="2"/>
        <v>0</v>
      </c>
      <c r="BN11" s="246">
        <f t="shared" si="3"/>
        <v>0</v>
      </c>
      <c r="BO11" s="197" t="s">
        <v>455</v>
      </c>
      <c r="BP11" s="197" t="s">
        <v>455</v>
      </c>
      <c r="BQ11" s="2" t="s">
        <v>455</v>
      </c>
    </row>
    <row r="12" spans="1:69" s="2" customFormat="1" ht="15" customHeight="1" x14ac:dyDescent="0.25">
      <c r="A12" s="253" t="s">
        <v>128</v>
      </c>
      <c r="B12" s="254" t="s">
        <v>139</v>
      </c>
      <c r="C12" s="255" t="s">
        <v>145</v>
      </c>
      <c r="D12" s="255" t="s">
        <v>144</v>
      </c>
      <c r="E12" s="256" t="s">
        <v>142</v>
      </c>
      <c r="F12" s="257" t="s">
        <v>45</v>
      </c>
      <c r="G12" s="258"/>
      <c r="H12" s="258" t="s">
        <v>236</v>
      </c>
      <c r="I12" s="259" t="s">
        <v>237</v>
      </c>
      <c r="J12" s="260" t="s">
        <v>35</v>
      </c>
      <c r="K12" s="261">
        <v>5</v>
      </c>
      <c r="L12" s="228">
        <v>0</v>
      </c>
      <c r="M12" s="229" t="s">
        <v>455</v>
      </c>
      <c r="N12" s="230" t="s">
        <v>356</v>
      </c>
      <c r="O12" s="224"/>
      <c r="P12" s="228"/>
      <c r="Q12" s="188"/>
      <c r="R12" s="189"/>
      <c r="S12" s="189"/>
      <c r="T12" s="190"/>
      <c r="U12" s="191"/>
      <c r="V12" s="189"/>
      <c r="W12" s="189"/>
      <c r="X12" s="192"/>
      <c r="Y12" s="191"/>
      <c r="Z12" s="189"/>
      <c r="AA12" s="189"/>
      <c r="AB12" s="192"/>
      <c r="AC12" s="191"/>
      <c r="AD12" s="189"/>
      <c r="AE12" s="189"/>
      <c r="AF12" s="192"/>
      <c r="AG12" s="193"/>
      <c r="AH12" s="194"/>
      <c r="AI12" s="194"/>
      <c r="AJ12" s="195"/>
      <c r="AK12" s="193"/>
      <c r="AL12" s="194"/>
      <c r="AM12" s="194"/>
      <c r="AN12" s="195"/>
      <c r="AO12" s="193"/>
      <c r="AP12" s="194"/>
      <c r="AQ12" s="194"/>
      <c r="AR12" s="195"/>
      <c r="AS12" s="193"/>
      <c r="AT12" s="194"/>
      <c r="AU12" s="194"/>
      <c r="AV12" s="195"/>
      <c r="AW12" s="193"/>
      <c r="AX12" s="194"/>
      <c r="AY12" s="194"/>
      <c r="AZ12" s="195"/>
      <c r="BA12" s="191"/>
      <c r="BB12" s="189"/>
      <c r="BC12" s="189"/>
      <c r="BD12" s="192"/>
      <c r="BE12" s="191"/>
      <c r="BF12" s="189"/>
      <c r="BG12" s="189"/>
      <c r="BH12" s="192"/>
      <c r="BI12" s="191"/>
      <c r="BJ12" s="189"/>
      <c r="BK12" s="189"/>
      <c r="BL12" s="196"/>
      <c r="BM12" s="243">
        <f t="shared" si="2"/>
        <v>0</v>
      </c>
      <c r="BN12" s="246">
        <f t="shared" si="3"/>
        <v>0</v>
      </c>
      <c r="BO12" s="197" t="s">
        <v>455</v>
      </c>
      <c r="BP12" s="197" t="s">
        <v>455</v>
      </c>
      <c r="BQ12" s="2" t="s">
        <v>455</v>
      </c>
    </row>
    <row r="13" spans="1:69" s="2" customFormat="1" ht="15" customHeight="1" x14ac:dyDescent="0.25">
      <c r="A13" s="220" t="s">
        <v>128</v>
      </c>
      <c r="B13" s="221" t="s">
        <v>139</v>
      </c>
      <c r="C13" s="222" t="s">
        <v>146</v>
      </c>
      <c r="D13" s="222" t="s">
        <v>144</v>
      </c>
      <c r="E13" s="231" t="s">
        <v>142</v>
      </c>
      <c r="F13" s="223" t="s">
        <v>46</v>
      </c>
      <c r="G13" s="224"/>
      <c r="H13" s="224" t="s">
        <v>236</v>
      </c>
      <c r="I13" s="225" t="s">
        <v>237</v>
      </c>
      <c r="J13" s="226" t="s">
        <v>30</v>
      </c>
      <c r="K13" s="227">
        <v>1</v>
      </c>
      <c r="L13" s="228">
        <v>1</v>
      </c>
      <c r="M13" s="229" t="s">
        <v>252</v>
      </c>
      <c r="N13" s="230">
        <v>1</v>
      </c>
      <c r="O13" s="224" t="s">
        <v>260</v>
      </c>
      <c r="P13" s="228"/>
      <c r="Q13" s="188"/>
      <c r="R13" s="189"/>
      <c r="S13" s="189"/>
      <c r="T13" s="190"/>
      <c r="U13" s="191"/>
      <c r="V13" s="189"/>
      <c r="W13" s="189"/>
      <c r="X13" s="192"/>
      <c r="Y13" s="191"/>
      <c r="Z13" s="189"/>
      <c r="AA13" s="189"/>
      <c r="AB13" s="192"/>
      <c r="AC13" s="191"/>
      <c r="AD13" s="189"/>
      <c r="AE13" s="189"/>
      <c r="AF13" s="192"/>
      <c r="AG13" s="193"/>
      <c r="AH13" s="194"/>
      <c r="AI13" s="194"/>
      <c r="AJ13" s="195"/>
      <c r="AK13" s="193"/>
      <c r="AL13" s="194"/>
      <c r="AM13" s="194">
        <v>1</v>
      </c>
      <c r="AN13" s="195"/>
      <c r="AO13" s="193"/>
      <c r="AP13" s="194"/>
      <c r="AQ13" s="194"/>
      <c r="AR13" s="195"/>
      <c r="AS13" s="193"/>
      <c r="AT13" s="194"/>
      <c r="AU13" s="194"/>
      <c r="AV13" s="195"/>
      <c r="AW13" s="193"/>
      <c r="AX13" s="194"/>
      <c r="AY13" s="194"/>
      <c r="AZ13" s="195"/>
      <c r="BA13" s="191"/>
      <c r="BB13" s="189"/>
      <c r="BC13" s="189"/>
      <c r="BD13" s="192"/>
      <c r="BE13" s="191"/>
      <c r="BF13" s="189"/>
      <c r="BG13" s="189"/>
      <c r="BH13" s="192"/>
      <c r="BI13" s="191"/>
      <c r="BJ13" s="189"/>
      <c r="BK13" s="189"/>
      <c r="BL13" s="196"/>
      <c r="BM13" s="243">
        <f t="shared" si="2"/>
        <v>1</v>
      </c>
      <c r="BN13" s="246">
        <f t="shared" si="3"/>
        <v>0</v>
      </c>
      <c r="BO13" s="197"/>
      <c r="BP13" s="197"/>
      <c r="BQ13" s="2" t="s">
        <v>354</v>
      </c>
    </row>
    <row r="14" spans="1:69" s="2" customFormat="1" ht="15" customHeight="1" x14ac:dyDescent="0.25">
      <c r="A14" s="220" t="s">
        <v>128</v>
      </c>
      <c r="B14" s="221" t="s">
        <v>139</v>
      </c>
      <c r="C14" s="222" t="s">
        <v>146</v>
      </c>
      <c r="D14" s="222" t="s">
        <v>144</v>
      </c>
      <c r="E14" s="231" t="s">
        <v>142</v>
      </c>
      <c r="F14" s="223" t="s">
        <v>46</v>
      </c>
      <c r="G14" s="224"/>
      <c r="H14" s="224" t="s">
        <v>236</v>
      </c>
      <c r="I14" s="225" t="s">
        <v>237</v>
      </c>
      <c r="J14" s="226" t="s">
        <v>32</v>
      </c>
      <c r="K14" s="227">
        <v>1</v>
      </c>
      <c r="L14" s="228">
        <v>1</v>
      </c>
      <c r="M14" s="229" t="s">
        <v>256</v>
      </c>
      <c r="N14" s="230">
        <v>1</v>
      </c>
      <c r="O14" s="224" t="s">
        <v>260</v>
      </c>
      <c r="P14" s="228"/>
      <c r="Q14" s="188"/>
      <c r="R14" s="189"/>
      <c r="S14" s="189"/>
      <c r="T14" s="190"/>
      <c r="U14" s="191"/>
      <c r="V14" s="189"/>
      <c r="W14" s="189"/>
      <c r="X14" s="192"/>
      <c r="Y14" s="191"/>
      <c r="Z14" s="189"/>
      <c r="AA14" s="189"/>
      <c r="AB14" s="192"/>
      <c r="AC14" s="191"/>
      <c r="AD14" s="189"/>
      <c r="AE14" s="189"/>
      <c r="AF14" s="192"/>
      <c r="AG14" s="193"/>
      <c r="AH14" s="194"/>
      <c r="AI14" s="194"/>
      <c r="AJ14" s="195"/>
      <c r="AK14" s="193"/>
      <c r="AL14" s="194"/>
      <c r="AM14" s="194">
        <v>1</v>
      </c>
      <c r="AN14" s="195"/>
      <c r="AO14" s="193"/>
      <c r="AP14" s="194"/>
      <c r="AQ14" s="194"/>
      <c r="AR14" s="195"/>
      <c r="AS14" s="193"/>
      <c r="AT14" s="194"/>
      <c r="AU14" s="194"/>
      <c r="AV14" s="195"/>
      <c r="AW14" s="193"/>
      <c r="AX14" s="194"/>
      <c r="AY14" s="194"/>
      <c r="AZ14" s="195"/>
      <c r="BA14" s="191"/>
      <c r="BB14" s="189"/>
      <c r="BC14" s="189"/>
      <c r="BD14" s="192"/>
      <c r="BE14" s="191"/>
      <c r="BF14" s="189"/>
      <c r="BG14" s="189"/>
      <c r="BH14" s="192"/>
      <c r="BI14" s="191"/>
      <c r="BJ14" s="189"/>
      <c r="BK14" s="189"/>
      <c r="BL14" s="196"/>
      <c r="BM14" s="243">
        <f t="shared" si="2"/>
        <v>1</v>
      </c>
      <c r="BN14" s="246">
        <f t="shared" si="3"/>
        <v>0</v>
      </c>
      <c r="BO14" s="197"/>
      <c r="BP14" s="197"/>
      <c r="BQ14" s="2" t="s">
        <v>354</v>
      </c>
    </row>
    <row r="15" spans="1:69" s="2" customFormat="1" ht="15" customHeight="1" x14ac:dyDescent="0.25">
      <c r="A15" s="220" t="s">
        <v>128</v>
      </c>
      <c r="B15" s="221" t="s">
        <v>139</v>
      </c>
      <c r="C15" s="222" t="s">
        <v>146</v>
      </c>
      <c r="D15" s="222" t="s">
        <v>144</v>
      </c>
      <c r="E15" s="231" t="s">
        <v>142</v>
      </c>
      <c r="F15" s="223" t="s">
        <v>46</v>
      </c>
      <c r="G15" s="224"/>
      <c r="H15" s="224" t="s">
        <v>236</v>
      </c>
      <c r="I15" s="225" t="s">
        <v>237</v>
      </c>
      <c r="J15" s="226" t="s">
        <v>357</v>
      </c>
      <c r="K15" s="227">
        <v>6</v>
      </c>
      <c r="L15" s="228">
        <v>6</v>
      </c>
      <c r="M15" s="229" t="s">
        <v>358</v>
      </c>
      <c r="N15" s="230" t="s">
        <v>356</v>
      </c>
      <c r="O15" s="222" t="s">
        <v>359</v>
      </c>
      <c r="P15" s="228"/>
      <c r="Q15" s="188"/>
      <c r="R15" s="189"/>
      <c r="S15" s="189"/>
      <c r="T15" s="190"/>
      <c r="U15" s="191"/>
      <c r="V15" s="189"/>
      <c r="W15" s="189"/>
      <c r="X15" s="192"/>
      <c r="Y15" s="191"/>
      <c r="Z15" s="189"/>
      <c r="AA15" s="189"/>
      <c r="AB15" s="192"/>
      <c r="AC15" s="191"/>
      <c r="AD15" s="189"/>
      <c r="AE15" s="189"/>
      <c r="AF15" s="192"/>
      <c r="AG15" s="193"/>
      <c r="AH15" s="194"/>
      <c r="AI15" s="194"/>
      <c r="AJ15" s="195"/>
      <c r="AK15" s="193"/>
      <c r="AL15" s="194"/>
      <c r="AM15" s="194">
        <v>6</v>
      </c>
      <c r="AN15" s="195"/>
      <c r="AO15" s="193"/>
      <c r="AP15" s="194"/>
      <c r="AQ15" s="194"/>
      <c r="AR15" s="195"/>
      <c r="AS15" s="193"/>
      <c r="AT15" s="194"/>
      <c r="AU15" s="194"/>
      <c r="AV15" s="195"/>
      <c r="AW15" s="193"/>
      <c r="AX15" s="194"/>
      <c r="AY15" s="194"/>
      <c r="AZ15" s="195"/>
      <c r="BA15" s="191"/>
      <c r="BB15" s="189"/>
      <c r="BC15" s="189"/>
      <c r="BD15" s="192"/>
      <c r="BE15" s="191"/>
      <c r="BF15" s="189"/>
      <c r="BG15" s="189"/>
      <c r="BH15" s="192"/>
      <c r="BI15" s="191"/>
      <c r="BJ15" s="189"/>
      <c r="BK15" s="189"/>
      <c r="BL15" s="196"/>
      <c r="BM15" s="243">
        <f t="shared" si="2"/>
        <v>6</v>
      </c>
      <c r="BN15" s="246">
        <f t="shared" si="3"/>
        <v>0</v>
      </c>
      <c r="BO15" s="197"/>
      <c r="BP15" s="197"/>
      <c r="BQ15" s="2" t="s">
        <v>480</v>
      </c>
    </row>
    <row r="16" spans="1:69" s="2" customFormat="1" ht="15" customHeight="1" x14ac:dyDescent="0.25">
      <c r="A16" s="220" t="s">
        <v>128</v>
      </c>
      <c r="B16" s="221" t="s">
        <v>139</v>
      </c>
      <c r="C16" s="222" t="s">
        <v>146</v>
      </c>
      <c r="D16" s="222" t="s">
        <v>144</v>
      </c>
      <c r="E16" s="231" t="s">
        <v>142</v>
      </c>
      <c r="F16" s="223" t="s">
        <v>46</v>
      </c>
      <c r="G16" s="224"/>
      <c r="H16" s="224" t="s">
        <v>236</v>
      </c>
      <c r="I16" s="225" t="s">
        <v>237</v>
      </c>
      <c r="J16" s="226" t="s">
        <v>31</v>
      </c>
      <c r="K16" s="227">
        <v>1</v>
      </c>
      <c r="L16" s="228">
        <v>1</v>
      </c>
      <c r="M16" s="229" t="s">
        <v>256</v>
      </c>
      <c r="N16" s="230">
        <v>1</v>
      </c>
      <c r="O16" s="224" t="s">
        <v>260</v>
      </c>
      <c r="P16" s="228"/>
      <c r="Q16" s="188"/>
      <c r="R16" s="189"/>
      <c r="S16" s="189"/>
      <c r="T16" s="190"/>
      <c r="U16" s="191"/>
      <c r="V16" s="189"/>
      <c r="W16" s="189"/>
      <c r="X16" s="192"/>
      <c r="Y16" s="191"/>
      <c r="Z16" s="189"/>
      <c r="AA16" s="189"/>
      <c r="AB16" s="192"/>
      <c r="AC16" s="191"/>
      <c r="AD16" s="189"/>
      <c r="AE16" s="189"/>
      <c r="AF16" s="192"/>
      <c r="AG16" s="193"/>
      <c r="AH16" s="194"/>
      <c r="AI16" s="194"/>
      <c r="AJ16" s="195"/>
      <c r="AK16" s="193"/>
      <c r="AL16" s="194"/>
      <c r="AM16" s="194">
        <v>1</v>
      </c>
      <c r="AN16" s="195"/>
      <c r="AO16" s="193"/>
      <c r="AP16" s="194"/>
      <c r="AQ16" s="194"/>
      <c r="AR16" s="195"/>
      <c r="AS16" s="193"/>
      <c r="AT16" s="194"/>
      <c r="AU16" s="194"/>
      <c r="AV16" s="195"/>
      <c r="AW16" s="193"/>
      <c r="AX16" s="194"/>
      <c r="AY16" s="194"/>
      <c r="AZ16" s="195"/>
      <c r="BA16" s="191"/>
      <c r="BB16" s="189"/>
      <c r="BC16" s="189"/>
      <c r="BD16" s="192"/>
      <c r="BE16" s="191"/>
      <c r="BF16" s="189"/>
      <c r="BG16" s="189"/>
      <c r="BH16" s="192"/>
      <c r="BI16" s="191"/>
      <c r="BJ16" s="189"/>
      <c r="BK16" s="189"/>
      <c r="BL16" s="196"/>
      <c r="BM16" s="243">
        <f t="shared" si="2"/>
        <v>1</v>
      </c>
      <c r="BN16" s="246">
        <f t="shared" si="3"/>
        <v>0</v>
      </c>
      <c r="BO16" s="197"/>
      <c r="BP16" s="197"/>
      <c r="BQ16" s="2" t="s">
        <v>354</v>
      </c>
    </row>
    <row r="17" spans="1:69" s="2" customFormat="1" ht="15" customHeight="1" x14ac:dyDescent="0.25">
      <c r="A17" s="249" t="s">
        <v>128</v>
      </c>
      <c r="B17" s="250" t="s">
        <v>139</v>
      </c>
      <c r="C17" s="251" t="s">
        <v>147</v>
      </c>
      <c r="D17" s="251" t="s">
        <v>451</v>
      </c>
      <c r="E17" s="252" t="s">
        <v>142</v>
      </c>
      <c r="F17" s="223" t="s">
        <v>47</v>
      </c>
      <c r="G17" s="224" t="s">
        <v>452</v>
      </c>
      <c r="H17" s="224" t="str">
        <f>INDEX([1]Run54_WBIDs!$K:$K,MATCH(F17,[1]Run54_WBIDs!$D:$D,0))</f>
        <v>ESTUARY</v>
      </c>
      <c r="I17" s="225" t="str">
        <f>INDEX([1]Run54_WBIDs!$L:$L,MATCH(F17,[1]Run54_WBIDs!$D:$D,0))</f>
        <v>3M</v>
      </c>
      <c r="J17" s="226" t="s">
        <v>40</v>
      </c>
      <c r="K17" s="227">
        <v>20</v>
      </c>
      <c r="L17" s="228">
        <v>20</v>
      </c>
      <c r="M17" s="229" t="s">
        <v>448</v>
      </c>
      <c r="N17" s="230" t="s">
        <v>356</v>
      </c>
      <c r="O17" s="224" t="s">
        <v>447</v>
      </c>
      <c r="P17" s="228"/>
      <c r="Q17" s="188"/>
      <c r="R17" s="189"/>
      <c r="S17" s="189"/>
      <c r="T17" s="190">
        <v>4</v>
      </c>
      <c r="U17" s="191"/>
      <c r="V17" s="189"/>
      <c r="W17" s="189"/>
      <c r="X17" s="192"/>
      <c r="Y17" s="191"/>
      <c r="Z17" s="189"/>
      <c r="AA17" s="189"/>
      <c r="AB17" s="192"/>
      <c r="AC17" s="191"/>
      <c r="AD17" s="189">
        <v>4</v>
      </c>
      <c r="AE17" s="189"/>
      <c r="AF17" s="192"/>
      <c r="AG17" s="193"/>
      <c r="AH17" s="194"/>
      <c r="AI17" s="194"/>
      <c r="AJ17" s="195"/>
      <c r="AK17" s="193">
        <v>4</v>
      </c>
      <c r="AL17" s="194"/>
      <c r="AM17" s="194"/>
      <c r="AN17" s="195"/>
      <c r="AO17" s="193"/>
      <c r="AP17" s="194"/>
      <c r="AQ17" s="194"/>
      <c r="AR17" s="195">
        <v>4</v>
      </c>
      <c r="AS17" s="193"/>
      <c r="AT17" s="194"/>
      <c r="AU17" s="194"/>
      <c r="AV17" s="195"/>
      <c r="AW17" s="193"/>
      <c r="AX17" s="194"/>
      <c r="AY17" s="194"/>
      <c r="AZ17" s="195"/>
      <c r="BA17" s="191"/>
      <c r="BB17" s="189"/>
      <c r="BC17" s="189"/>
      <c r="BD17" s="192">
        <v>4</v>
      </c>
      <c r="BE17" s="191"/>
      <c r="BF17" s="189"/>
      <c r="BG17" s="189"/>
      <c r="BH17" s="192"/>
      <c r="BI17" s="191"/>
      <c r="BJ17" s="189"/>
      <c r="BK17" s="189"/>
      <c r="BL17" s="196"/>
      <c r="BM17" s="243">
        <f t="shared" si="2"/>
        <v>20</v>
      </c>
      <c r="BN17" s="246">
        <f t="shared" si="3"/>
        <v>0</v>
      </c>
      <c r="BO17" s="197"/>
      <c r="BP17" s="197"/>
      <c r="BQ17"/>
    </row>
    <row r="18" spans="1:69" s="2" customFormat="1" ht="15" customHeight="1" x14ac:dyDescent="0.25">
      <c r="A18" s="249" t="s">
        <v>128</v>
      </c>
      <c r="B18" s="250" t="s">
        <v>139</v>
      </c>
      <c r="C18" s="251" t="s">
        <v>147</v>
      </c>
      <c r="D18" s="251" t="s">
        <v>451</v>
      </c>
      <c r="E18" s="252" t="s">
        <v>142</v>
      </c>
      <c r="F18" s="223" t="s">
        <v>47</v>
      </c>
      <c r="G18" s="224" t="s">
        <v>452</v>
      </c>
      <c r="H18" s="224" t="str">
        <f>INDEX([1]Run54_WBIDs!$K:$K,MATCH(F18,[1]Run54_WBIDs!$D:$D,0))</f>
        <v>ESTUARY</v>
      </c>
      <c r="I18" s="225" t="str">
        <f>INDEX([1]Run54_WBIDs!$L:$L,MATCH(F18,[1]Run54_WBIDs!$D:$D,0))</f>
        <v>3M</v>
      </c>
      <c r="J18" s="226" t="s">
        <v>41</v>
      </c>
      <c r="K18" s="227">
        <v>5</v>
      </c>
      <c r="L18" s="228">
        <v>5</v>
      </c>
      <c r="M18" s="229" t="s">
        <v>446</v>
      </c>
      <c r="N18" s="230" t="s">
        <v>356</v>
      </c>
      <c r="O18" s="224" t="s">
        <v>447</v>
      </c>
      <c r="P18" s="228"/>
      <c r="Q18" s="188"/>
      <c r="R18" s="189"/>
      <c r="S18" s="189"/>
      <c r="T18" s="190">
        <v>1</v>
      </c>
      <c r="U18" s="191"/>
      <c r="V18" s="189"/>
      <c r="W18" s="189"/>
      <c r="X18" s="192"/>
      <c r="Y18" s="191"/>
      <c r="Z18" s="189"/>
      <c r="AA18" s="189"/>
      <c r="AB18" s="192"/>
      <c r="AC18" s="191"/>
      <c r="AD18" s="189">
        <v>1</v>
      </c>
      <c r="AE18" s="189"/>
      <c r="AF18" s="192"/>
      <c r="AG18" s="193"/>
      <c r="AH18" s="194"/>
      <c r="AI18" s="194"/>
      <c r="AJ18" s="195"/>
      <c r="AK18" s="193">
        <v>1</v>
      </c>
      <c r="AL18" s="194"/>
      <c r="AM18" s="194"/>
      <c r="AN18" s="195"/>
      <c r="AO18" s="193"/>
      <c r="AP18" s="194"/>
      <c r="AQ18" s="194"/>
      <c r="AR18" s="195">
        <v>1</v>
      </c>
      <c r="AS18" s="193"/>
      <c r="AT18" s="194"/>
      <c r="AU18" s="194"/>
      <c r="AV18" s="195"/>
      <c r="AW18" s="193"/>
      <c r="AX18" s="194"/>
      <c r="AY18" s="194"/>
      <c r="AZ18" s="195"/>
      <c r="BA18" s="191"/>
      <c r="BB18" s="189"/>
      <c r="BC18" s="189"/>
      <c r="BD18" s="192">
        <v>1</v>
      </c>
      <c r="BE18" s="191"/>
      <c r="BF18" s="189"/>
      <c r="BG18" s="189"/>
      <c r="BH18" s="192"/>
      <c r="BI18" s="191"/>
      <c r="BJ18" s="189"/>
      <c r="BK18" s="189"/>
      <c r="BL18" s="196"/>
      <c r="BM18" s="243">
        <f t="shared" si="2"/>
        <v>5</v>
      </c>
      <c r="BN18" s="246">
        <f t="shared" si="3"/>
        <v>0</v>
      </c>
      <c r="BO18" s="197"/>
      <c r="BP18" s="197"/>
      <c r="BQ18"/>
    </row>
    <row r="19" spans="1:69" s="2" customFormat="1" ht="15" customHeight="1" x14ac:dyDescent="0.25">
      <c r="A19" s="249" t="s">
        <v>128</v>
      </c>
      <c r="B19" s="250" t="s">
        <v>139</v>
      </c>
      <c r="C19" s="251" t="s">
        <v>147</v>
      </c>
      <c r="D19" s="251" t="s">
        <v>451</v>
      </c>
      <c r="E19" s="252" t="s">
        <v>142</v>
      </c>
      <c r="F19" s="223" t="s">
        <v>47</v>
      </c>
      <c r="G19" s="224" t="s">
        <v>452</v>
      </c>
      <c r="H19" s="224" t="str">
        <f>INDEX([1]Run54_WBIDs!$K:$K,MATCH(F19,[1]Run54_WBIDs!$D:$D,0))</f>
        <v>ESTUARY</v>
      </c>
      <c r="I19" s="225" t="str">
        <f>INDEX([1]Run54_WBIDs!$L:$L,MATCH(F19,[1]Run54_WBIDs!$D:$D,0))</f>
        <v>3M</v>
      </c>
      <c r="J19" s="226" t="s">
        <v>357</v>
      </c>
      <c r="K19" s="227">
        <v>4</v>
      </c>
      <c r="L19" s="228">
        <v>4</v>
      </c>
      <c r="M19" s="229" t="s">
        <v>360</v>
      </c>
      <c r="N19" s="230" t="s">
        <v>356</v>
      </c>
      <c r="O19" s="222" t="s">
        <v>361</v>
      </c>
      <c r="P19" s="228"/>
      <c r="Q19" s="188"/>
      <c r="R19" s="189"/>
      <c r="S19" s="189"/>
      <c r="T19" s="190">
        <v>4</v>
      </c>
      <c r="U19" s="191"/>
      <c r="V19" s="189"/>
      <c r="W19" s="189"/>
      <c r="X19" s="192"/>
      <c r="Y19" s="191"/>
      <c r="Z19" s="189"/>
      <c r="AA19" s="189"/>
      <c r="AB19" s="192"/>
      <c r="AC19" s="191"/>
      <c r="AD19" s="189"/>
      <c r="AE19" s="189"/>
      <c r="AF19" s="192"/>
      <c r="AG19" s="193"/>
      <c r="AH19" s="194"/>
      <c r="AI19" s="194"/>
      <c r="AJ19" s="195"/>
      <c r="AK19" s="193"/>
      <c r="AL19" s="194"/>
      <c r="AM19" s="194"/>
      <c r="AN19" s="195"/>
      <c r="AO19" s="193"/>
      <c r="AP19" s="194"/>
      <c r="AQ19" s="194"/>
      <c r="AR19" s="195"/>
      <c r="AS19" s="193"/>
      <c r="AT19" s="194"/>
      <c r="AU19" s="194"/>
      <c r="AV19" s="195"/>
      <c r="AW19" s="193"/>
      <c r="AX19" s="194"/>
      <c r="AY19" s="194"/>
      <c r="AZ19" s="195"/>
      <c r="BA19" s="191"/>
      <c r="BB19" s="189"/>
      <c r="BC19" s="189"/>
      <c r="BD19" s="192"/>
      <c r="BE19" s="191"/>
      <c r="BF19" s="189"/>
      <c r="BG19" s="189"/>
      <c r="BH19" s="192"/>
      <c r="BI19" s="191"/>
      <c r="BJ19" s="189"/>
      <c r="BK19" s="189"/>
      <c r="BL19" s="196"/>
      <c r="BM19" s="243">
        <f t="shared" si="2"/>
        <v>4</v>
      </c>
      <c r="BN19" s="246">
        <f t="shared" si="3"/>
        <v>0</v>
      </c>
      <c r="BO19" s="197"/>
      <c r="BP19" s="197"/>
      <c r="BQ19" s="2" t="s">
        <v>480</v>
      </c>
    </row>
    <row r="20" spans="1:69" s="2" customFormat="1" ht="15" customHeight="1" x14ac:dyDescent="0.25">
      <c r="A20" s="220" t="s">
        <v>128</v>
      </c>
      <c r="B20" s="221" t="s">
        <v>139</v>
      </c>
      <c r="C20" s="222" t="s">
        <v>138</v>
      </c>
      <c r="D20" s="222" t="s">
        <v>148</v>
      </c>
      <c r="E20" s="231" t="s">
        <v>142</v>
      </c>
      <c r="F20" s="223" t="s">
        <v>48</v>
      </c>
      <c r="G20" s="224"/>
      <c r="H20" s="224" t="s">
        <v>236</v>
      </c>
      <c r="I20" s="225" t="s">
        <v>237</v>
      </c>
      <c r="J20" s="226" t="s">
        <v>273</v>
      </c>
      <c r="K20" s="227">
        <v>5</v>
      </c>
      <c r="L20" s="228">
        <v>5</v>
      </c>
      <c r="M20" s="229" t="s">
        <v>253</v>
      </c>
      <c r="N20" s="230">
        <v>5</v>
      </c>
      <c r="O20" s="224"/>
      <c r="P20" s="228"/>
      <c r="Q20" s="188"/>
      <c r="R20" s="189"/>
      <c r="S20" s="189"/>
      <c r="T20" s="190">
        <v>1</v>
      </c>
      <c r="U20" s="191"/>
      <c r="V20" s="189"/>
      <c r="W20" s="189">
        <v>1</v>
      </c>
      <c r="X20" s="192"/>
      <c r="Y20" s="191"/>
      <c r="Z20" s="189"/>
      <c r="AA20" s="189"/>
      <c r="AB20" s="192"/>
      <c r="AC20" s="191">
        <v>1</v>
      </c>
      <c r="AD20" s="189"/>
      <c r="AE20" s="189"/>
      <c r="AF20" s="192"/>
      <c r="AG20" s="193">
        <v>1</v>
      </c>
      <c r="AH20" s="194"/>
      <c r="AI20" s="194"/>
      <c r="AJ20" s="195">
        <v>1</v>
      </c>
      <c r="AK20" s="193"/>
      <c r="AL20" s="194"/>
      <c r="AM20" s="194"/>
      <c r="AN20" s="195"/>
      <c r="AO20" s="193"/>
      <c r="AP20" s="194"/>
      <c r="AQ20" s="194"/>
      <c r="AR20" s="195"/>
      <c r="AS20" s="193"/>
      <c r="AT20" s="194"/>
      <c r="AU20" s="194"/>
      <c r="AV20" s="195"/>
      <c r="AW20" s="193"/>
      <c r="AX20" s="194"/>
      <c r="AY20" s="194"/>
      <c r="AZ20" s="195"/>
      <c r="BA20" s="191"/>
      <c r="BB20" s="189"/>
      <c r="BC20" s="189"/>
      <c r="BD20" s="192"/>
      <c r="BE20" s="191"/>
      <c r="BF20" s="189"/>
      <c r="BG20" s="189"/>
      <c r="BH20" s="192"/>
      <c r="BI20" s="191"/>
      <c r="BJ20" s="189"/>
      <c r="BK20" s="189"/>
      <c r="BL20" s="196"/>
      <c r="BM20" s="243">
        <f t="shared" si="2"/>
        <v>5</v>
      </c>
      <c r="BN20" s="246">
        <f t="shared" si="3"/>
        <v>0</v>
      </c>
      <c r="BO20" s="197"/>
      <c r="BP20" s="197"/>
      <c r="BQ20" s="2" t="s">
        <v>354</v>
      </c>
    </row>
    <row r="21" spans="1:69" s="2" customFormat="1" ht="15" customHeight="1" x14ac:dyDescent="0.25">
      <c r="A21" s="220" t="s">
        <v>128</v>
      </c>
      <c r="B21" s="221" t="s">
        <v>139</v>
      </c>
      <c r="C21" s="222" t="s">
        <v>138</v>
      </c>
      <c r="D21" s="222" t="s">
        <v>148</v>
      </c>
      <c r="E21" s="231" t="s">
        <v>142</v>
      </c>
      <c r="F21" s="223" t="s">
        <v>48</v>
      </c>
      <c r="G21" s="224"/>
      <c r="H21" s="224" t="s">
        <v>236</v>
      </c>
      <c r="I21" s="225" t="s">
        <v>237</v>
      </c>
      <c r="J21" s="226" t="s">
        <v>30</v>
      </c>
      <c r="K21" s="227">
        <v>5</v>
      </c>
      <c r="L21" s="228">
        <v>5</v>
      </c>
      <c r="M21" s="229" t="s">
        <v>253</v>
      </c>
      <c r="N21" s="230">
        <v>5</v>
      </c>
      <c r="O21" s="224"/>
      <c r="P21" s="228"/>
      <c r="Q21" s="188"/>
      <c r="R21" s="189"/>
      <c r="S21" s="189"/>
      <c r="T21" s="190">
        <v>1</v>
      </c>
      <c r="U21" s="191"/>
      <c r="V21" s="189"/>
      <c r="W21" s="189">
        <v>1</v>
      </c>
      <c r="X21" s="192"/>
      <c r="Y21" s="191"/>
      <c r="Z21" s="189"/>
      <c r="AA21" s="189"/>
      <c r="AB21" s="192"/>
      <c r="AC21" s="191">
        <v>1</v>
      </c>
      <c r="AD21" s="189"/>
      <c r="AE21" s="189"/>
      <c r="AF21" s="192"/>
      <c r="AG21" s="193">
        <v>1</v>
      </c>
      <c r="AH21" s="194"/>
      <c r="AI21" s="194"/>
      <c r="AJ21" s="195">
        <v>1</v>
      </c>
      <c r="AK21" s="193"/>
      <c r="AL21" s="194"/>
      <c r="AM21" s="194"/>
      <c r="AN21" s="195"/>
      <c r="AO21" s="193"/>
      <c r="AP21" s="194"/>
      <c r="AQ21" s="194"/>
      <c r="AR21" s="195"/>
      <c r="AS21" s="193"/>
      <c r="AT21" s="194"/>
      <c r="AU21" s="194"/>
      <c r="AV21" s="195"/>
      <c r="AW21" s="193"/>
      <c r="AX21" s="194"/>
      <c r="AY21" s="194"/>
      <c r="AZ21" s="195"/>
      <c r="BA21" s="191"/>
      <c r="BB21" s="189"/>
      <c r="BC21" s="189"/>
      <c r="BD21" s="192"/>
      <c r="BE21" s="191"/>
      <c r="BF21" s="189"/>
      <c r="BG21" s="189"/>
      <c r="BH21" s="192"/>
      <c r="BI21" s="191"/>
      <c r="BJ21" s="189"/>
      <c r="BK21" s="189"/>
      <c r="BL21" s="196"/>
      <c r="BM21" s="243">
        <f t="shared" si="2"/>
        <v>5</v>
      </c>
      <c r="BN21" s="246">
        <f t="shared" si="3"/>
        <v>0</v>
      </c>
      <c r="BO21" s="197"/>
      <c r="BP21" s="197"/>
      <c r="BQ21" s="2" t="s">
        <v>354</v>
      </c>
    </row>
    <row r="22" spans="1:69" s="2" customFormat="1" ht="15" customHeight="1" x14ac:dyDescent="0.25">
      <c r="A22" s="220" t="s">
        <v>128</v>
      </c>
      <c r="B22" s="221" t="s">
        <v>139</v>
      </c>
      <c r="C22" s="222" t="s">
        <v>138</v>
      </c>
      <c r="D22" s="222" t="s">
        <v>148</v>
      </c>
      <c r="E22" s="231" t="s">
        <v>142</v>
      </c>
      <c r="F22" s="223" t="s">
        <v>48</v>
      </c>
      <c r="G22" s="224"/>
      <c r="H22" s="224" t="s">
        <v>236</v>
      </c>
      <c r="I22" s="225" t="s">
        <v>237</v>
      </c>
      <c r="J22" s="226" t="s">
        <v>357</v>
      </c>
      <c r="K22" s="227">
        <v>6</v>
      </c>
      <c r="L22" s="228">
        <v>6</v>
      </c>
      <c r="M22" s="229" t="s">
        <v>358</v>
      </c>
      <c r="N22" s="230" t="s">
        <v>356</v>
      </c>
      <c r="O22" s="222" t="s">
        <v>359</v>
      </c>
      <c r="P22" s="228"/>
      <c r="Q22" s="188"/>
      <c r="R22" s="189"/>
      <c r="S22" s="189"/>
      <c r="T22" s="190">
        <v>2</v>
      </c>
      <c r="U22" s="191"/>
      <c r="V22" s="189"/>
      <c r="W22" s="189">
        <v>2</v>
      </c>
      <c r="X22" s="192"/>
      <c r="Y22" s="191"/>
      <c r="Z22" s="189"/>
      <c r="AA22" s="189"/>
      <c r="AB22" s="192"/>
      <c r="AC22" s="191"/>
      <c r="AD22" s="189"/>
      <c r="AE22" s="189"/>
      <c r="AF22" s="192"/>
      <c r="AG22" s="193"/>
      <c r="AH22" s="194"/>
      <c r="AI22" s="194"/>
      <c r="AJ22" s="195"/>
      <c r="AK22" s="193"/>
      <c r="AL22" s="194"/>
      <c r="AM22" s="194"/>
      <c r="AN22" s="195"/>
      <c r="AO22" s="193"/>
      <c r="AP22" s="194"/>
      <c r="AQ22" s="194"/>
      <c r="AR22" s="195"/>
      <c r="AS22" s="193"/>
      <c r="AT22" s="194"/>
      <c r="AU22" s="194"/>
      <c r="AV22" s="195"/>
      <c r="AW22" s="193"/>
      <c r="AX22" s="194"/>
      <c r="AY22" s="194"/>
      <c r="AZ22" s="195"/>
      <c r="BA22" s="191"/>
      <c r="BB22" s="189"/>
      <c r="BC22" s="189"/>
      <c r="BD22" s="192"/>
      <c r="BE22" s="191"/>
      <c r="BF22" s="189"/>
      <c r="BG22" s="189"/>
      <c r="BH22" s="192"/>
      <c r="BI22" s="191"/>
      <c r="BJ22" s="189"/>
      <c r="BK22" s="189"/>
      <c r="BL22" s="196"/>
      <c r="BM22" s="243">
        <f t="shared" si="2"/>
        <v>4</v>
      </c>
      <c r="BN22" s="246">
        <f t="shared" si="3"/>
        <v>2</v>
      </c>
      <c r="BO22" s="197"/>
      <c r="BP22" s="197"/>
      <c r="BQ22" s="2" t="s">
        <v>480</v>
      </c>
    </row>
    <row r="23" spans="1:69" s="2" customFormat="1" ht="15" customHeight="1" x14ac:dyDescent="0.25">
      <c r="A23" s="220" t="s">
        <v>128</v>
      </c>
      <c r="B23" s="221" t="s">
        <v>139</v>
      </c>
      <c r="C23" s="222" t="s">
        <v>149</v>
      </c>
      <c r="D23" s="222" t="s">
        <v>144</v>
      </c>
      <c r="E23" s="231" t="s">
        <v>142</v>
      </c>
      <c r="F23" s="223" t="s">
        <v>49</v>
      </c>
      <c r="G23" s="224"/>
      <c r="H23" s="224" t="s">
        <v>236</v>
      </c>
      <c r="I23" s="225" t="s">
        <v>237</v>
      </c>
      <c r="J23" s="226" t="s">
        <v>273</v>
      </c>
      <c r="K23" s="227">
        <v>5</v>
      </c>
      <c r="L23" s="228">
        <v>5</v>
      </c>
      <c r="M23" s="229" t="s">
        <v>253</v>
      </c>
      <c r="N23" s="230">
        <v>4</v>
      </c>
      <c r="O23" s="224"/>
      <c r="P23" s="228"/>
      <c r="Q23" s="188"/>
      <c r="R23" s="189"/>
      <c r="S23" s="189">
        <v>1</v>
      </c>
      <c r="T23" s="190"/>
      <c r="U23" s="191">
        <v>1</v>
      </c>
      <c r="V23" s="189"/>
      <c r="W23" s="189"/>
      <c r="X23" s="192"/>
      <c r="Y23" s="191"/>
      <c r="Z23" s="189"/>
      <c r="AA23" s="189"/>
      <c r="AB23" s="192"/>
      <c r="AC23" s="191"/>
      <c r="AD23" s="189"/>
      <c r="AE23" s="189"/>
      <c r="AF23" s="192" t="s">
        <v>354</v>
      </c>
      <c r="AG23" s="193"/>
      <c r="AH23" s="194"/>
      <c r="AI23" s="194"/>
      <c r="AJ23" s="195">
        <v>1</v>
      </c>
      <c r="AK23" s="193"/>
      <c r="AL23" s="194">
        <v>1</v>
      </c>
      <c r="AM23" s="194"/>
      <c r="AN23" s="195"/>
      <c r="AO23" s="193"/>
      <c r="AP23" s="194"/>
      <c r="AQ23" s="194"/>
      <c r="AR23" s="195"/>
      <c r="AS23" s="193"/>
      <c r="AT23" s="194"/>
      <c r="AU23" s="194"/>
      <c r="AV23" s="195"/>
      <c r="AW23" s="193"/>
      <c r="AX23" s="194">
        <v>1</v>
      </c>
      <c r="AY23" s="194"/>
      <c r="AZ23" s="195"/>
      <c r="BA23" s="191"/>
      <c r="BB23" s="189"/>
      <c r="BC23" s="189"/>
      <c r="BD23" s="192"/>
      <c r="BE23" s="191"/>
      <c r="BF23" s="189"/>
      <c r="BG23" s="189"/>
      <c r="BH23" s="192"/>
      <c r="BI23" s="191"/>
      <c r="BJ23" s="189"/>
      <c r="BK23" s="189"/>
      <c r="BL23" s="196"/>
      <c r="BM23" s="243">
        <f t="shared" si="2"/>
        <v>5</v>
      </c>
      <c r="BN23" s="246">
        <f t="shared" si="3"/>
        <v>0</v>
      </c>
      <c r="BO23" s="197" t="s">
        <v>481</v>
      </c>
      <c r="BP23" s="197"/>
      <c r="BQ23" s="2" t="s">
        <v>354</v>
      </c>
    </row>
    <row r="24" spans="1:69" s="2" customFormat="1" ht="15" customHeight="1" x14ac:dyDescent="0.25">
      <c r="A24" s="220" t="s">
        <v>128</v>
      </c>
      <c r="B24" s="221" t="s">
        <v>139</v>
      </c>
      <c r="C24" s="222" t="s">
        <v>149</v>
      </c>
      <c r="D24" s="222" t="s">
        <v>144</v>
      </c>
      <c r="E24" s="231" t="s">
        <v>142</v>
      </c>
      <c r="F24" s="223" t="s">
        <v>49</v>
      </c>
      <c r="G24" s="224"/>
      <c r="H24" s="224" t="s">
        <v>236</v>
      </c>
      <c r="I24" s="225" t="s">
        <v>237</v>
      </c>
      <c r="J24" s="226" t="s">
        <v>30</v>
      </c>
      <c r="K24" s="227">
        <v>5</v>
      </c>
      <c r="L24" s="228">
        <v>5</v>
      </c>
      <c r="M24" s="229" t="s">
        <v>253</v>
      </c>
      <c r="N24" s="230">
        <v>4</v>
      </c>
      <c r="O24" s="224"/>
      <c r="P24" s="228"/>
      <c r="Q24" s="188"/>
      <c r="R24" s="189"/>
      <c r="S24" s="189">
        <v>1</v>
      </c>
      <c r="T24" s="190"/>
      <c r="U24" s="191">
        <v>1</v>
      </c>
      <c r="V24" s="189"/>
      <c r="W24" s="189"/>
      <c r="X24" s="192"/>
      <c r="Y24" s="191"/>
      <c r="Z24" s="189"/>
      <c r="AA24" s="189"/>
      <c r="AB24" s="192"/>
      <c r="AC24" s="191"/>
      <c r="AD24" s="189"/>
      <c r="AE24" s="189"/>
      <c r="AF24" s="192" t="s">
        <v>354</v>
      </c>
      <c r="AG24" s="193"/>
      <c r="AH24" s="194"/>
      <c r="AI24" s="194"/>
      <c r="AJ24" s="195">
        <v>1</v>
      </c>
      <c r="AK24" s="193"/>
      <c r="AL24" s="194">
        <v>1</v>
      </c>
      <c r="AM24" s="194"/>
      <c r="AN24" s="195"/>
      <c r="AO24" s="193"/>
      <c r="AP24" s="194"/>
      <c r="AQ24" s="194"/>
      <c r="AR24" s="195"/>
      <c r="AS24" s="193"/>
      <c r="AT24" s="194"/>
      <c r="AU24" s="194"/>
      <c r="AV24" s="195"/>
      <c r="AW24" s="193"/>
      <c r="AX24" s="194">
        <v>1</v>
      </c>
      <c r="AY24" s="194"/>
      <c r="AZ24" s="195"/>
      <c r="BA24" s="191"/>
      <c r="BB24" s="189"/>
      <c r="BC24" s="189"/>
      <c r="BD24" s="192"/>
      <c r="BE24" s="191"/>
      <c r="BF24" s="189"/>
      <c r="BG24" s="189"/>
      <c r="BH24" s="192"/>
      <c r="BI24" s="191"/>
      <c r="BJ24" s="189"/>
      <c r="BK24" s="189"/>
      <c r="BL24" s="196"/>
      <c r="BM24" s="243">
        <f t="shared" si="2"/>
        <v>5</v>
      </c>
      <c r="BN24" s="246">
        <f t="shared" si="3"/>
        <v>0</v>
      </c>
      <c r="BO24" s="197" t="s">
        <v>481</v>
      </c>
      <c r="BP24" s="197"/>
      <c r="BQ24" s="2" t="s">
        <v>354</v>
      </c>
    </row>
    <row r="25" spans="1:69" s="2" customFormat="1" ht="15" customHeight="1" x14ac:dyDescent="0.25">
      <c r="A25" s="220" t="s">
        <v>128</v>
      </c>
      <c r="B25" s="221" t="s">
        <v>139</v>
      </c>
      <c r="C25" s="222" t="s">
        <v>149</v>
      </c>
      <c r="D25" s="222" t="s">
        <v>144</v>
      </c>
      <c r="E25" s="231" t="s">
        <v>142</v>
      </c>
      <c r="F25" s="223" t="s">
        <v>49</v>
      </c>
      <c r="G25" s="224"/>
      <c r="H25" s="224" t="s">
        <v>236</v>
      </c>
      <c r="I25" s="225" t="s">
        <v>237</v>
      </c>
      <c r="J25" s="226" t="s">
        <v>32</v>
      </c>
      <c r="K25" s="227">
        <v>1</v>
      </c>
      <c r="L25" s="228">
        <v>0</v>
      </c>
      <c r="M25" s="229" t="s">
        <v>455</v>
      </c>
      <c r="N25" s="230" t="s">
        <v>356</v>
      </c>
      <c r="O25" s="224"/>
      <c r="P25" s="228"/>
      <c r="Q25" s="188"/>
      <c r="R25" s="189"/>
      <c r="S25" s="189"/>
      <c r="T25" s="190"/>
      <c r="U25" s="191"/>
      <c r="V25" s="189"/>
      <c r="W25" s="189"/>
      <c r="X25" s="192"/>
      <c r="Y25" s="191"/>
      <c r="Z25" s="189"/>
      <c r="AA25" s="189"/>
      <c r="AB25" s="192"/>
      <c r="AC25" s="191"/>
      <c r="AD25" s="189"/>
      <c r="AE25" s="189"/>
      <c r="AF25" s="192"/>
      <c r="AG25" s="193"/>
      <c r="AH25" s="194"/>
      <c r="AI25" s="194"/>
      <c r="AJ25" s="195"/>
      <c r="AK25" s="193"/>
      <c r="AL25" s="194"/>
      <c r="AM25" s="194"/>
      <c r="AN25" s="195"/>
      <c r="AO25" s="193"/>
      <c r="AP25" s="194"/>
      <c r="AQ25" s="194"/>
      <c r="AR25" s="195"/>
      <c r="AS25" s="193"/>
      <c r="AT25" s="194"/>
      <c r="AU25" s="194"/>
      <c r="AV25" s="195"/>
      <c r="AW25" s="193"/>
      <c r="AX25" s="194"/>
      <c r="AY25" s="194"/>
      <c r="AZ25" s="195"/>
      <c r="BA25" s="191"/>
      <c r="BB25" s="189"/>
      <c r="BC25" s="189"/>
      <c r="BD25" s="192"/>
      <c r="BE25" s="191"/>
      <c r="BF25" s="189"/>
      <c r="BG25" s="189"/>
      <c r="BH25" s="192"/>
      <c r="BI25" s="191"/>
      <c r="BJ25" s="189"/>
      <c r="BK25" s="189"/>
      <c r="BL25" s="196"/>
      <c r="BM25" s="243">
        <f t="shared" si="2"/>
        <v>0</v>
      </c>
      <c r="BN25" s="246">
        <f t="shared" si="3"/>
        <v>0</v>
      </c>
      <c r="BO25" s="197" t="s">
        <v>475</v>
      </c>
      <c r="BP25" s="197" t="s">
        <v>455</v>
      </c>
      <c r="BQ25" s="2" t="s">
        <v>455</v>
      </c>
    </row>
    <row r="26" spans="1:69" s="2" customFormat="1" ht="15" customHeight="1" x14ac:dyDescent="0.25">
      <c r="A26" s="220" t="s">
        <v>128</v>
      </c>
      <c r="B26" s="221" t="s">
        <v>139</v>
      </c>
      <c r="C26" s="222" t="s">
        <v>149</v>
      </c>
      <c r="D26" s="222" t="s">
        <v>144</v>
      </c>
      <c r="E26" s="231" t="s">
        <v>142</v>
      </c>
      <c r="F26" s="223" t="s">
        <v>49</v>
      </c>
      <c r="G26" s="224"/>
      <c r="H26" s="224" t="s">
        <v>236</v>
      </c>
      <c r="I26" s="225" t="s">
        <v>237</v>
      </c>
      <c r="J26" s="226" t="s">
        <v>357</v>
      </c>
      <c r="K26" s="227">
        <v>6</v>
      </c>
      <c r="L26" s="228">
        <v>6</v>
      </c>
      <c r="M26" s="229" t="s">
        <v>358</v>
      </c>
      <c r="N26" s="230" t="s">
        <v>356</v>
      </c>
      <c r="O26" s="222" t="s">
        <v>359</v>
      </c>
      <c r="P26" s="228"/>
      <c r="Q26" s="188"/>
      <c r="R26" s="189"/>
      <c r="S26" s="189"/>
      <c r="T26" s="190"/>
      <c r="U26" s="191"/>
      <c r="V26" s="189"/>
      <c r="W26" s="189"/>
      <c r="X26" s="192"/>
      <c r="Y26" s="191"/>
      <c r="Z26" s="189"/>
      <c r="AA26" s="189"/>
      <c r="AB26" s="192"/>
      <c r="AC26" s="191"/>
      <c r="AD26" s="189"/>
      <c r="AE26" s="189"/>
      <c r="AF26" s="192">
        <v>2</v>
      </c>
      <c r="AG26" s="193"/>
      <c r="AH26" s="194"/>
      <c r="AI26" s="194"/>
      <c r="AJ26" s="195"/>
      <c r="AK26" s="193"/>
      <c r="AL26" s="194"/>
      <c r="AM26" s="194"/>
      <c r="AN26" s="195"/>
      <c r="AO26" s="193"/>
      <c r="AP26" s="194"/>
      <c r="AQ26" s="194"/>
      <c r="AR26" s="195"/>
      <c r="AS26" s="193"/>
      <c r="AT26" s="194"/>
      <c r="AU26" s="194"/>
      <c r="AV26" s="195"/>
      <c r="AW26" s="193"/>
      <c r="AX26" s="194"/>
      <c r="AY26" s="194"/>
      <c r="AZ26" s="195"/>
      <c r="BA26" s="191"/>
      <c r="BB26" s="189"/>
      <c r="BC26" s="189"/>
      <c r="BD26" s="192"/>
      <c r="BE26" s="191"/>
      <c r="BF26" s="189"/>
      <c r="BG26" s="189"/>
      <c r="BH26" s="192"/>
      <c r="BI26" s="191"/>
      <c r="BJ26" s="189"/>
      <c r="BK26" s="189"/>
      <c r="BL26" s="196"/>
      <c r="BM26" s="243">
        <f t="shared" si="2"/>
        <v>2</v>
      </c>
      <c r="BN26" s="246">
        <f t="shared" si="3"/>
        <v>4</v>
      </c>
      <c r="BO26" s="197"/>
      <c r="BP26" s="197"/>
      <c r="BQ26" s="2" t="s">
        <v>480</v>
      </c>
    </row>
    <row r="27" spans="1:69" s="2" customFormat="1" ht="15" customHeight="1" x14ac:dyDescent="0.25">
      <c r="A27" s="220" t="s">
        <v>128</v>
      </c>
      <c r="B27" s="221" t="s">
        <v>139</v>
      </c>
      <c r="C27" s="222" t="s">
        <v>149</v>
      </c>
      <c r="D27" s="222" t="s">
        <v>144</v>
      </c>
      <c r="E27" s="231" t="s">
        <v>142</v>
      </c>
      <c r="F27" s="223" t="s">
        <v>49</v>
      </c>
      <c r="G27" s="224"/>
      <c r="H27" s="224" t="s">
        <v>236</v>
      </c>
      <c r="I27" s="225" t="s">
        <v>237</v>
      </c>
      <c r="J27" s="226" t="s">
        <v>31</v>
      </c>
      <c r="K27" s="227">
        <v>1</v>
      </c>
      <c r="L27" s="228">
        <v>0</v>
      </c>
      <c r="M27" s="229" t="s">
        <v>455</v>
      </c>
      <c r="N27" s="230" t="s">
        <v>356</v>
      </c>
      <c r="O27" s="224"/>
      <c r="P27" s="228"/>
      <c r="Q27" s="188"/>
      <c r="R27" s="189"/>
      <c r="S27" s="189"/>
      <c r="T27" s="190"/>
      <c r="U27" s="191"/>
      <c r="V27" s="189"/>
      <c r="W27" s="189"/>
      <c r="X27" s="192"/>
      <c r="Y27" s="191"/>
      <c r="Z27" s="189"/>
      <c r="AA27" s="189"/>
      <c r="AB27" s="192"/>
      <c r="AC27" s="191"/>
      <c r="AD27" s="189"/>
      <c r="AE27" s="189"/>
      <c r="AF27" s="192"/>
      <c r="AG27" s="193"/>
      <c r="AH27" s="194"/>
      <c r="AI27" s="194"/>
      <c r="AJ27" s="195"/>
      <c r="AK27" s="193"/>
      <c r="AL27" s="194"/>
      <c r="AM27" s="194"/>
      <c r="AN27" s="195"/>
      <c r="AO27" s="193"/>
      <c r="AP27" s="194"/>
      <c r="AQ27" s="194"/>
      <c r="AR27" s="195"/>
      <c r="AS27" s="193"/>
      <c r="AT27" s="194"/>
      <c r="AU27" s="194"/>
      <c r="AV27" s="195"/>
      <c r="AW27" s="193"/>
      <c r="AX27" s="194"/>
      <c r="AY27" s="194"/>
      <c r="AZ27" s="195"/>
      <c r="BA27" s="191"/>
      <c r="BB27" s="189"/>
      <c r="BC27" s="189"/>
      <c r="BD27" s="192"/>
      <c r="BE27" s="191"/>
      <c r="BF27" s="189"/>
      <c r="BG27" s="189"/>
      <c r="BH27" s="192"/>
      <c r="BI27" s="191"/>
      <c r="BJ27" s="189"/>
      <c r="BK27" s="189"/>
      <c r="BL27" s="196"/>
      <c r="BM27" s="243">
        <f t="shared" si="2"/>
        <v>0</v>
      </c>
      <c r="BN27" s="246">
        <f t="shared" si="3"/>
        <v>0</v>
      </c>
      <c r="BO27" s="197" t="s">
        <v>475</v>
      </c>
      <c r="BP27" s="197" t="s">
        <v>455</v>
      </c>
      <c r="BQ27" s="2" t="s">
        <v>455</v>
      </c>
    </row>
    <row r="28" spans="1:69" s="2" customFormat="1" ht="15" customHeight="1" x14ac:dyDescent="0.25">
      <c r="A28" s="220" t="s">
        <v>128</v>
      </c>
      <c r="B28" s="221" t="s">
        <v>139</v>
      </c>
      <c r="C28" s="222" t="s">
        <v>150</v>
      </c>
      <c r="D28" s="222" t="s">
        <v>151</v>
      </c>
      <c r="E28" s="231" t="s">
        <v>142</v>
      </c>
      <c r="F28" s="223" t="s">
        <v>50</v>
      </c>
      <c r="G28" s="224" t="s">
        <v>244</v>
      </c>
      <c r="H28" s="224" t="s">
        <v>239</v>
      </c>
      <c r="I28" s="225" t="s">
        <v>241</v>
      </c>
      <c r="J28" s="226" t="s">
        <v>271</v>
      </c>
      <c r="K28" s="227">
        <v>5</v>
      </c>
      <c r="L28" s="228">
        <v>3</v>
      </c>
      <c r="M28" s="229" t="s">
        <v>471</v>
      </c>
      <c r="N28" s="230">
        <v>3</v>
      </c>
      <c r="O28" s="224"/>
      <c r="P28" s="228"/>
      <c r="Q28" s="188"/>
      <c r="R28" s="189"/>
      <c r="S28" s="189"/>
      <c r="T28" s="190"/>
      <c r="U28" s="191"/>
      <c r="V28" s="189"/>
      <c r="W28" s="189"/>
      <c r="X28" s="192"/>
      <c r="Y28" s="191"/>
      <c r="Z28" s="189">
        <v>1</v>
      </c>
      <c r="AA28" s="189"/>
      <c r="AB28" s="192"/>
      <c r="AC28" s="191"/>
      <c r="AD28" s="189"/>
      <c r="AE28" s="189"/>
      <c r="AF28" s="192"/>
      <c r="AG28" s="193"/>
      <c r="AH28" s="194"/>
      <c r="AI28" s="194"/>
      <c r="AJ28" s="195">
        <v>1</v>
      </c>
      <c r="AK28" s="193"/>
      <c r="AL28" s="194"/>
      <c r="AM28" s="194">
        <v>1</v>
      </c>
      <c r="AN28" s="195"/>
      <c r="AO28" s="193"/>
      <c r="AP28" s="194"/>
      <c r="AQ28" s="194"/>
      <c r="AR28" s="195"/>
      <c r="AS28" s="193"/>
      <c r="AT28" s="194"/>
      <c r="AU28" s="194"/>
      <c r="AV28" s="195"/>
      <c r="AW28" s="193"/>
      <c r="AX28" s="194"/>
      <c r="AY28" s="194"/>
      <c r="AZ28" s="195"/>
      <c r="BA28" s="191"/>
      <c r="BB28" s="189"/>
      <c r="BC28" s="189"/>
      <c r="BD28" s="192"/>
      <c r="BE28" s="191"/>
      <c r="BF28" s="189"/>
      <c r="BG28" s="189"/>
      <c r="BH28" s="192"/>
      <c r="BI28" s="191"/>
      <c r="BJ28" s="189"/>
      <c r="BK28" s="189"/>
      <c r="BL28" s="196"/>
      <c r="BM28" s="243">
        <f t="shared" si="2"/>
        <v>3</v>
      </c>
      <c r="BN28" s="246">
        <f t="shared" si="3"/>
        <v>0</v>
      </c>
      <c r="BO28" s="197" t="s">
        <v>472</v>
      </c>
      <c r="BP28" s="197"/>
      <c r="BQ28" s="2" t="s">
        <v>354</v>
      </c>
    </row>
    <row r="29" spans="1:69" s="2" customFormat="1" ht="15" customHeight="1" x14ac:dyDescent="0.25">
      <c r="A29" s="220" t="s">
        <v>128</v>
      </c>
      <c r="B29" s="221" t="s">
        <v>139</v>
      </c>
      <c r="C29" s="222" t="s">
        <v>150</v>
      </c>
      <c r="D29" s="222" t="s">
        <v>151</v>
      </c>
      <c r="E29" s="231" t="s">
        <v>142</v>
      </c>
      <c r="F29" s="223" t="s">
        <v>50</v>
      </c>
      <c r="G29" s="224" t="s">
        <v>244</v>
      </c>
      <c r="H29" s="224" t="s">
        <v>239</v>
      </c>
      <c r="I29" s="225" t="s">
        <v>241</v>
      </c>
      <c r="J29" s="226" t="s">
        <v>272</v>
      </c>
      <c r="K29" s="227">
        <v>0</v>
      </c>
      <c r="L29" s="228">
        <v>1</v>
      </c>
      <c r="M29" s="229" t="s">
        <v>455</v>
      </c>
      <c r="N29" s="230" t="s">
        <v>356</v>
      </c>
      <c r="O29" s="224"/>
      <c r="P29" s="228"/>
      <c r="Q29" s="188"/>
      <c r="R29" s="189"/>
      <c r="S29" s="189"/>
      <c r="T29" s="190"/>
      <c r="U29" s="191"/>
      <c r="V29" s="189"/>
      <c r="W29" s="189"/>
      <c r="X29" s="192"/>
      <c r="Y29" s="191"/>
      <c r="Z29" s="189"/>
      <c r="AA29" s="189"/>
      <c r="AB29" s="192"/>
      <c r="AC29" s="191"/>
      <c r="AD29" s="189"/>
      <c r="AE29" s="189"/>
      <c r="AF29" s="192"/>
      <c r="AG29" s="193"/>
      <c r="AH29" s="194">
        <v>1</v>
      </c>
      <c r="AI29" s="194"/>
      <c r="AJ29" s="195"/>
      <c r="AK29" s="193"/>
      <c r="AL29" s="194"/>
      <c r="AM29" s="194"/>
      <c r="AN29" s="195"/>
      <c r="AO29" s="193"/>
      <c r="AP29" s="194"/>
      <c r="AQ29" s="194"/>
      <c r="AR29" s="195"/>
      <c r="AS29" s="193"/>
      <c r="AT29" s="194"/>
      <c r="AU29" s="194"/>
      <c r="AV29" s="195"/>
      <c r="AW29" s="193"/>
      <c r="AX29" s="194"/>
      <c r="AY29" s="194"/>
      <c r="AZ29" s="195"/>
      <c r="BA29" s="191"/>
      <c r="BB29" s="189"/>
      <c r="BC29" s="189"/>
      <c r="BD29" s="192"/>
      <c r="BE29" s="191"/>
      <c r="BF29" s="189"/>
      <c r="BG29" s="189"/>
      <c r="BH29" s="192"/>
      <c r="BI29" s="191"/>
      <c r="BJ29" s="189"/>
      <c r="BK29" s="189"/>
      <c r="BL29" s="196"/>
      <c r="BM29" s="243">
        <f t="shared" ref="BM29:BM30" si="4">SUM(Q29:BL29)</f>
        <v>1</v>
      </c>
      <c r="BN29" s="246">
        <f t="shared" ref="BN29:BN30" si="5">L29-BM29</f>
        <v>0</v>
      </c>
      <c r="BO29" s="197" t="s">
        <v>488</v>
      </c>
      <c r="BP29" s="197"/>
    </row>
    <row r="30" spans="1:69" s="2" customFormat="1" ht="15" customHeight="1" x14ac:dyDescent="0.25">
      <c r="A30" s="220" t="s">
        <v>128</v>
      </c>
      <c r="B30" s="221" t="s">
        <v>139</v>
      </c>
      <c r="C30" s="222" t="s">
        <v>150</v>
      </c>
      <c r="D30" s="222" t="s">
        <v>151</v>
      </c>
      <c r="E30" s="231" t="s">
        <v>142</v>
      </c>
      <c r="F30" s="223" t="s">
        <v>50</v>
      </c>
      <c r="G30" s="224" t="s">
        <v>244</v>
      </c>
      <c r="H30" s="224" t="s">
        <v>239</v>
      </c>
      <c r="I30" s="225" t="s">
        <v>241</v>
      </c>
      <c r="J30" s="226" t="s">
        <v>273</v>
      </c>
      <c r="K30" s="227">
        <v>0</v>
      </c>
      <c r="L30" s="228">
        <v>1</v>
      </c>
      <c r="M30" s="229" t="s">
        <v>455</v>
      </c>
      <c r="N30" s="230" t="s">
        <v>356</v>
      </c>
      <c r="O30" s="224"/>
      <c r="P30" s="228"/>
      <c r="Q30" s="188"/>
      <c r="R30" s="189"/>
      <c r="S30" s="189"/>
      <c r="T30" s="190"/>
      <c r="U30" s="191"/>
      <c r="V30" s="189"/>
      <c r="W30" s="189"/>
      <c r="X30" s="192"/>
      <c r="Y30" s="191"/>
      <c r="Z30" s="189"/>
      <c r="AA30" s="189"/>
      <c r="AB30" s="192"/>
      <c r="AC30" s="191"/>
      <c r="AD30" s="189"/>
      <c r="AE30" s="189"/>
      <c r="AF30" s="192"/>
      <c r="AG30" s="193"/>
      <c r="AH30" s="194">
        <v>1</v>
      </c>
      <c r="AI30" s="194"/>
      <c r="AJ30" s="195"/>
      <c r="AK30" s="193"/>
      <c r="AL30" s="194"/>
      <c r="AM30" s="194"/>
      <c r="AN30" s="195"/>
      <c r="AO30" s="193"/>
      <c r="AP30" s="194"/>
      <c r="AQ30" s="194"/>
      <c r="AR30" s="195"/>
      <c r="AS30" s="193"/>
      <c r="AT30" s="194"/>
      <c r="AU30" s="194"/>
      <c r="AV30" s="195"/>
      <c r="AW30" s="193"/>
      <c r="AX30" s="194"/>
      <c r="AY30" s="194"/>
      <c r="AZ30" s="195"/>
      <c r="BA30" s="191"/>
      <c r="BB30" s="189"/>
      <c r="BC30" s="189"/>
      <c r="BD30" s="192"/>
      <c r="BE30" s="191"/>
      <c r="BF30" s="189"/>
      <c r="BG30" s="189"/>
      <c r="BH30" s="192"/>
      <c r="BI30" s="191"/>
      <c r="BJ30" s="189"/>
      <c r="BK30" s="189"/>
      <c r="BL30" s="196"/>
      <c r="BM30" s="243">
        <f t="shared" si="4"/>
        <v>1</v>
      </c>
      <c r="BN30" s="246">
        <f t="shared" si="5"/>
        <v>0</v>
      </c>
      <c r="BO30" s="197" t="s">
        <v>488</v>
      </c>
      <c r="BP30" s="197"/>
    </row>
    <row r="31" spans="1:69" s="2" customFormat="1" ht="15" customHeight="1" x14ac:dyDescent="0.25">
      <c r="A31" s="220" t="s">
        <v>128</v>
      </c>
      <c r="B31" s="221" t="s">
        <v>139</v>
      </c>
      <c r="C31" s="222" t="s">
        <v>150</v>
      </c>
      <c r="D31" s="222" t="s">
        <v>151</v>
      </c>
      <c r="E31" s="231" t="s">
        <v>142</v>
      </c>
      <c r="F31" s="223" t="s">
        <v>50</v>
      </c>
      <c r="G31" s="224" t="s">
        <v>244</v>
      </c>
      <c r="H31" s="224" t="s">
        <v>239</v>
      </c>
      <c r="I31" s="225" t="s">
        <v>241</v>
      </c>
      <c r="J31" s="226" t="s">
        <v>41</v>
      </c>
      <c r="K31" s="227">
        <v>5</v>
      </c>
      <c r="L31" s="228">
        <v>5</v>
      </c>
      <c r="M31" s="229" t="s">
        <v>253</v>
      </c>
      <c r="N31" s="230">
        <v>5</v>
      </c>
      <c r="O31" s="224"/>
      <c r="P31" s="228"/>
      <c r="Q31" s="188"/>
      <c r="R31" s="189"/>
      <c r="S31" s="189"/>
      <c r="T31" s="190"/>
      <c r="U31" s="191"/>
      <c r="V31" s="189"/>
      <c r="W31" s="189"/>
      <c r="X31" s="192"/>
      <c r="Y31" s="191"/>
      <c r="Z31" s="189">
        <v>1</v>
      </c>
      <c r="AA31" s="189"/>
      <c r="AB31" s="192">
        <v>1</v>
      </c>
      <c r="AC31" s="191"/>
      <c r="AD31" s="189"/>
      <c r="AE31" s="189"/>
      <c r="AF31" s="192"/>
      <c r="AG31" s="193"/>
      <c r="AH31" s="194">
        <v>1</v>
      </c>
      <c r="AI31" s="194"/>
      <c r="AJ31" s="195">
        <v>1</v>
      </c>
      <c r="AK31" s="193"/>
      <c r="AL31" s="194"/>
      <c r="AM31" s="194">
        <v>1</v>
      </c>
      <c r="AN31" s="195"/>
      <c r="AO31" s="193"/>
      <c r="AP31" s="194"/>
      <c r="AQ31" s="194"/>
      <c r="AR31" s="195"/>
      <c r="AS31" s="193"/>
      <c r="AT31" s="194"/>
      <c r="AU31" s="194"/>
      <c r="AV31" s="195"/>
      <c r="AW31" s="193"/>
      <c r="AX31" s="194"/>
      <c r="AY31" s="194"/>
      <c r="AZ31" s="195"/>
      <c r="BA31" s="191"/>
      <c r="BB31" s="189"/>
      <c r="BC31" s="189"/>
      <c r="BD31" s="192"/>
      <c r="BE31" s="191"/>
      <c r="BF31" s="189"/>
      <c r="BG31" s="189"/>
      <c r="BH31" s="192"/>
      <c r="BI31" s="191"/>
      <c r="BJ31" s="189"/>
      <c r="BK31" s="189"/>
      <c r="BL31" s="196"/>
      <c r="BM31" s="243">
        <f t="shared" si="2"/>
        <v>5</v>
      </c>
      <c r="BN31" s="246">
        <f t="shared" si="3"/>
        <v>0</v>
      </c>
      <c r="BO31" s="197"/>
      <c r="BP31" s="197"/>
      <c r="BQ31" s="2" t="s">
        <v>354</v>
      </c>
    </row>
    <row r="32" spans="1:69" s="2" customFormat="1" ht="15" customHeight="1" x14ac:dyDescent="0.25">
      <c r="A32" s="220" t="s">
        <v>128</v>
      </c>
      <c r="B32" s="221" t="s">
        <v>139</v>
      </c>
      <c r="C32" s="222" t="s">
        <v>150</v>
      </c>
      <c r="D32" s="222" t="s">
        <v>151</v>
      </c>
      <c r="E32" s="231" t="s">
        <v>142</v>
      </c>
      <c r="F32" s="223" t="s">
        <v>50</v>
      </c>
      <c r="G32" s="224" t="s">
        <v>244</v>
      </c>
      <c r="H32" s="224" t="s">
        <v>239</v>
      </c>
      <c r="I32" s="225" t="s">
        <v>241</v>
      </c>
      <c r="J32" s="226" t="s">
        <v>36</v>
      </c>
      <c r="K32" s="227">
        <v>5</v>
      </c>
      <c r="L32" s="228">
        <v>3</v>
      </c>
      <c r="M32" s="229" t="s">
        <v>473</v>
      </c>
      <c r="N32" s="230">
        <v>3</v>
      </c>
      <c r="O32" s="224"/>
      <c r="P32" s="228"/>
      <c r="Q32" s="188"/>
      <c r="R32" s="189"/>
      <c r="S32" s="189"/>
      <c r="T32" s="190"/>
      <c r="U32" s="191"/>
      <c r="V32" s="189"/>
      <c r="W32" s="189"/>
      <c r="X32" s="192"/>
      <c r="Y32" s="191"/>
      <c r="Z32" s="189"/>
      <c r="AA32" s="189"/>
      <c r="AB32" s="192"/>
      <c r="AC32" s="191"/>
      <c r="AD32" s="189"/>
      <c r="AE32" s="189"/>
      <c r="AF32" s="192"/>
      <c r="AG32" s="193"/>
      <c r="AH32" s="194">
        <v>1</v>
      </c>
      <c r="AI32" s="194"/>
      <c r="AJ32" s="195">
        <v>1</v>
      </c>
      <c r="AK32" s="193"/>
      <c r="AL32" s="194"/>
      <c r="AM32" s="194">
        <v>1</v>
      </c>
      <c r="AN32" s="195"/>
      <c r="AO32" s="193"/>
      <c r="AP32" s="194"/>
      <c r="AQ32" s="194"/>
      <c r="AR32" s="195"/>
      <c r="AS32" s="193"/>
      <c r="AT32" s="194"/>
      <c r="AU32" s="194"/>
      <c r="AV32" s="195"/>
      <c r="AW32" s="193"/>
      <c r="AX32" s="194"/>
      <c r="AY32" s="194"/>
      <c r="AZ32" s="195"/>
      <c r="BA32" s="191"/>
      <c r="BB32" s="189"/>
      <c r="BC32" s="189"/>
      <c r="BD32" s="192"/>
      <c r="BE32" s="191"/>
      <c r="BF32" s="189"/>
      <c r="BG32" s="189"/>
      <c r="BH32" s="192"/>
      <c r="BI32" s="191"/>
      <c r="BJ32" s="189"/>
      <c r="BK32" s="189"/>
      <c r="BL32" s="196"/>
      <c r="BM32" s="243">
        <f t="shared" si="2"/>
        <v>3</v>
      </c>
      <c r="BN32" s="246">
        <f t="shared" si="3"/>
        <v>0</v>
      </c>
      <c r="BO32" s="197"/>
      <c r="BP32" s="197"/>
      <c r="BQ32" s="2" t="s">
        <v>354</v>
      </c>
    </row>
    <row r="33" spans="1:69" s="2" customFormat="1" ht="15" customHeight="1" x14ac:dyDescent="0.25">
      <c r="A33" s="220" t="s">
        <v>128</v>
      </c>
      <c r="B33" s="221" t="s">
        <v>139</v>
      </c>
      <c r="C33" s="222" t="s">
        <v>150</v>
      </c>
      <c r="D33" s="222" t="s">
        <v>151</v>
      </c>
      <c r="E33" s="231" t="s">
        <v>142</v>
      </c>
      <c r="F33" s="223" t="s">
        <v>50</v>
      </c>
      <c r="G33" s="224" t="s">
        <v>244</v>
      </c>
      <c r="H33" s="224" t="s">
        <v>239</v>
      </c>
      <c r="I33" s="225" t="s">
        <v>241</v>
      </c>
      <c r="J33" s="226" t="s">
        <v>357</v>
      </c>
      <c r="K33" s="227">
        <v>4</v>
      </c>
      <c r="L33" s="228">
        <v>6</v>
      </c>
      <c r="M33" s="229" t="s">
        <v>360</v>
      </c>
      <c r="N33" s="230" t="s">
        <v>356</v>
      </c>
      <c r="O33" s="222" t="s">
        <v>361</v>
      </c>
      <c r="P33" s="228"/>
      <c r="Q33" s="188"/>
      <c r="R33" s="189"/>
      <c r="S33" s="189"/>
      <c r="T33" s="190"/>
      <c r="U33" s="191"/>
      <c r="V33" s="189"/>
      <c r="W33" s="189"/>
      <c r="X33" s="192"/>
      <c r="Y33" s="191"/>
      <c r="Z33" s="189"/>
      <c r="AA33" s="189"/>
      <c r="AB33" s="192"/>
      <c r="AC33" s="191"/>
      <c r="AD33" s="189"/>
      <c r="AE33" s="189"/>
      <c r="AF33" s="192"/>
      <c r="AG33" s="193"/>
      <c r="AH33" s="194">
        <v>6</v>
      </c>
      <c r="AI33" s="194"/>
      <c r="AJ33" s="195"/>
      <c r="AK33" s="193"/>
      <c r="AL33" s="194"/>
      <c r="AM33" s="194"/>
      <c r="AN33" s="195"/>
      <c r="AO33" s="193"/>
      <c r="AP33" s="194"/>
      <c r="AQ33" s="194"/>
      <c r="AR33" s="195"/>
      <c r="AS33" s="193"/>
      <c r="AT33" s="194"/>
      <c r="AU33" s="194"/>
      <c r="AV33" s="195"/>
      <c r="AW33" s="193"/>
      <c r="AX33" s="194"/>
      <c r="AY33" s="194"/>
      <c r="AZ33" s="195"/>
      <c r="BA33" s="191"/>
      <c r="BB33" s="189"/>
      <c r="BC33" s="189"/>
      <c r="BD33" s="192"/>
      <c r="BE33" s="191"/>
      <c r="BF33" s="189"/>
      <c r="BG33" s="189"/>
      <c r="BH33" s="192"/>
      <c r="BI33" s="191"/>
      <c r="BJ33" s="189"/>
      <c r="BK33" s="189"/>
      <c r="BL33" s="196"/>
      <c r="BM33" s="243">
        <f t="shared" si="2"/>
        <v>6</v>
      </c>
      <c r="BN33" s="246">
        <f t="shared" si="3"/>
        <v>0</v>
      </c>
      <c r="BO33" s="197"/>
      <c r="BP33" s="197"/>
      <c r="BQ33" s="2" t="s">
        <v>480</v>
      </c>
    </row>
    <row r="34" spans="1:69" s="2" customFormat="1" ht="15" customHeight="1" x14ac:dyDescent="0.25">
      <c r="A34" s="220" t="s">
        <v>128</v>
      </c>
      <c r="B34" s="221" t="s">
        <v>139</v>
      </c>
      <c r="C34" s="222" t="s">
        <v>150</v>
      </c>
      <c r="D34" s="222" t="s">
        <v>151</v>
      </c>
      <c r="E34" s="231" t="s">
        <v>142</v>
      </c>
      <c r="F34" s="223" t="s">
        <v>50</v>
      </c>
      <c r="G34" s="224" t="s">
        <v>244</v>
      </c>
      <c r="H34" s="224" t="s">
        <v>239</v>
      </c>
      <c r="I34" s="225" t="s">
        <v>241</v>
      </c>
      <c r="J34" s="226" t="s">
        <v>35</v>
      </c>
      <c r="K34" s="227">
        <v>5</v>
      </c>
      <c r="L34" s="228">
        <v>3</v>
      </c>
      <c r="M34" s="229" t="s">
        <v>473</v>
      </c>
      <c r="N34" s="230">
        <v>3</v>
      </c>
      <c r="O34" s="224"/>
      <c r="P34" s="228"/>
      <c r="Q34" s="188"/>
      <c r="R34" s="189"/>
      <c r="S34" s="189"/>
      <c r="T34" s="190"/>
      <c r="U34" s="191"/>
      <c r="V34" s="189"/>
      <c r="W34" s="189"/>
      <c r="X34" s="192"/>
      <c r="Y34" s="191"/>
      <c r="Z34" s="189"/>
      <c r="AA34" s="189"/>
      <c r="AB34" s="192"/>
      <c r="AC34" s="191"/>
      <c r="AD34" s="189"/>
      <c r="AE34" s="189"/>
      <c r="AF34" s="192"/>
      <c r="AG34" s="193"/>
      <c r="AH34" s="194">
        <v>1</v>
      </c>
      <c r="AI34" s="194"/>
      <c r="AJ34" s="195">
        <v>1</v>
      </c>
      <c r="AK34" s="193"/>
      <c r="AL34" s="194"/>
      <c r="AM34" s="194">
        <v>1</v>
      </c>
      <c r="AN34" s="195"/>
      <c r="AO34" s="193"/>
      <c r="AP34" s="194"/>
      <c r="AQ34" s="194"/>
      <c r="AR34" s="195"/>
      <c r="AS34" s="193"/>
      <c r="AT34" s="194"/>
      <c r="AU34" s="194"/>
      <c r="AV34" s="195"/>
      <c r="AW34" s="193"/>
      <c r="AX34" s="194"/>
      <c r="AY34" s="194"/>
      <c r="AZ34" s="195"/>
      <c r="BA34" s="191"/>
      <c r="BB34" s="189"/>
      <c r="BC34" s="189"/>
      <c r="BD34" s="192"/>
      <c r="BE34" s="191"/>
      <c r="BF34" s="189"/>
      <c r="BG34" s="189"/>
      <c r="BH34" s="192"/>
      <c r="BI34" s="191"/>
      <c r="BJ34" s="189"/>
      <c r="BK34" s="189"/>
      <c r="BL34" s="196"/>
      <c r="BM34" s="243">
        <f t="shared" si="2"/>
        <v>3</v>
      </c>
      <c r="BN34" s="246">
        <f t="shared" si="3"/>
        <v>0</v>
      </c>
      <c r="BO34" s="197"/>
      <c r="BP34" s="197"/>
      <c r="BQ34" s="2" t="s">
        <v>354</v>
      </c>
    </row>
    <row r="35" spans="1:69" s="2" customFormat="1" ht="15" customHeight="1" x14ac:dyDescent="0.25">
      <c r="A35" s="220" t="s">
        <v>128</v>
      </c>
      <c r="B35" s="221" t="s">
        <v>139</v>
      </c>
      <c r="C35" s="222" t="s">
        <v>235</v>
      </c>
      <c r="D35" s="222" t="s">
        <v>141</v>
      </c>
      <c r="E35" s="231" t="s">
        <v>142</v>
      </c>
      <c r="F35" s="223" t="s">
        <v>127</v>
      </c>
      <c r="G35" s="224"/>
      <c r="H35" s="224" t="s">
        <v>236</v>
      </c>
      <c r="I35" s="225" t="s">
        <v>237</v>
      </c>
      <c r="J35" s="226" t="s">
        <v>273</v>
      </c>
      <c r="K35" s="227">
        <v>5</v>
      </c>
      <c r="L35" s="228">
        <v>4</v>
      </c>
      <c r="M35" s="229" t="s">
        <v>253</v>
      </c>
      <c r="N35" s="230">
        <v>4</v>
      </c>
      <c r="O35" s="224"/>
      <c r="P35" s="228"/>
      <c r="Q35" s="188"/>
      <c r="R35" s="189"/>
      <c r="S35" s="189">
        <v>1</v>
      </c>
      <c r="T35" s="190"/>
      <c r="U35" s="191">
        <v>1</v>
      </c>
      <c r="V35" s="189"/>
      <c r="W35" s="189"/>
      <c r="X35" s="270"/>
      <c r="Y35" s="191"/>
      <c r="Z35" s="189"/>
      <c r="AA35" s="189"/>
      <c r="AB35" s="192"/>
      <c r="AC35" s="191"/>
      <c r="AD35" s="189"/>
      <c r="AE35" s="189"/>
      <c r="AF35" s="192">
        <v>1</v>
      </c>
      <c r="AG35" s="193"/>
      <c r="AH35" s="194"/>
      <c r="AI35" s="194"/>
      <c r="AJ35" s="195">
        <v>1</v>
      </c>
      <c r="AK35" s="193"/>
      <c r="AL35" s="194"/>
      <c r="AM35" s="194"/>
      <c r="AN35" s="195"/>
      <c r="AO35" s="193"/>
      <c r="AP35" s="194"/>
      <c r="AQ35" s="194"/>
      <c r="AR35" s="195"/>
      <c r="AS35" s="193"/>
      <c r="AT35" s="194"/>
      <c r="AU35" s="194"/>
      <c r="AV35" s="195"/>
      <c r="AW35" s="193"/>
      <c r="AX35" s="194"/>
      <c r="AY35" s="194"/>
      <c r="AZ35" s="195"/>
      <c r="BA35" s="191"/>
      <c r="BB35" s="189"/>
      <c r="BC35" s="189"/>
      <c r="BD35" s="192"/>
      <c r="BE35" s="191"/>
      <c r="BF35" s="189"/>
      <c r="BG35" s="189"/>
      <c r="BH35" s="192"/>
      <c r="BI35" s="191"/>
      <c r="BJ35" s="189"/>
      <c r="BK35" s="189"/>
      <c r="BL35" s="196"/>
      <c r="BM35" s="243">
        <f t="shared" si="2"/>
        <v>4</v>
      </c>
      <c r="BN35" s="246">
        <f t="shared" si="3"/>
        <v>0</v>
      </c>
      <c r="BO35" s="197"/>
      <c r="BP35" s="197"/>
      <c r="BQ35" s="2" t="s">
        <v>354</v>
      </c>
    </row>
    <row r="36" spans="1:69" s="2" customFormat="1" ht="15" customHeight="1" x14ac:dyDescent="0.25">
      <c r="A36" s="220" t="s">
        <v>128</v>
      </c>
      <c r="B36" s="221" t="s">
        <v>139</v>
      </c>
      <c r="C36" s="222" t="s">
        <v>235</v>
      </c>
      <c r="D36" s="222" t="s">
        <v>141</v>
      </c>
      <c r="E36" s="231" t="s">
        <v>142</v>
      </c>
      <c r="F36" s="223" t="s">
        <v>127</v>
      </c>
      <c r="G36" s="224"/>
      <c r="H36" s="224" t="s">
        <v>236</v>
      </c>
      <c r="I36" s="225" t="s">
        <v>237</v>
      </c>
      <c r="J36" s="226" t="s">
        <v>30</v>
      </c>
      <c r="K36" s="227">
        <v>5</v>
      </c>
      <c r="L36" s="228">
        <v>5</v>
      </c>
      <c r="M36" s="229" t="s">
        <v>253</v>
      </c>
      <c r="N36" s="230">
        <v>5</v>
      </c>
      <c r="O36" s="224"/>
      <c r="P36" s="228"/>
      <c r="Q36" s="188"/>
      <c r="R36" s="189"/>
      <c r="S36" s="189">
        <v>1</v>
      </c>
      <c r="T36" s="190"/>
      <c r="U36" s="191">
        <v>1</v>
      </c>
      <c r="V36" s="189"/>
      <c r="W36" s="189"/>
      <c r="X36" s="192">
        <v>1</v>
      </c>
      <c r="Y36" s="191"/>
      <c r="Z36" s="189"/>
      <c r="AA36" s="189"/>
      <c r="AB36" s="192"/>
      <c r="AC36" s="191"/>
      <c r="AD36" s="189"/>
      <c r="AE36" s="189"/>
      <c r="AF36" s="192">
        <v>1</v>
      </c>
      <c r="AG36" s="193"/>
      <c r="AH36" s="194"/>
      <c r="AI36" s="194"/>
      <c r="AJ36" s="195">
        <v>1</v>
      </c>
      <c r="AK36" s="193"/>
      <c r="AL36" s="194"/>
      <c r="AM36" s="194"/>
      <c r="AN36" s="195"/>
      <c r="AO36" s="193"/>
      <c r="AP36" s="194"/>
      <c r="AQ36" s="194"/>
      <c r="AR36" s="195"/>
      <c r="AS36" s="193"/>
      <c r="AT36" s="194"/>
      <c r="AU36" s="194"/>
      <c r="AV36" s="195"/>
      <c r="AW36" s="193"/>
      <c r="AX36" s="194"/>
      <c r="AY36" s="194"/>
      <c r="AZ36" s="195"/>
      <c r="BA36" s="191"/>
      <c r="BB36" s="189"/>
      <c r="BC36" s="189"/>
      <c r="BD36" s="192"/>
      <c r="BE36" s="191"/>
      <c r="BF36" s="189"/>
      <c r="BG36" s="189"/>
      <c r="BH36" s="192"/>
      <c r="BI36" s="191"/>
      <c r="BJ36" s="189"/>
      <c r="BK36" s="189"/>
      <c r="BL36" s="196"/>
      <c r="BM36" s="243">
        <f t="shared" si="2"/>
        <v>5</v>
      </c>
      <c r="BN36" s="246">
        <f t="shared" si="3"/>
        <v>0</v>
      </c>
      <c r="BO36" s="197"/>
      <c r="BP36" s="197"/>
      <c r="BQ36" s="2" t="s">
        <v>354</v>
      </c>
    </row>
    <row r="37" spans="1:69" s="2" customFormat="1" ht="15" customHeight="1" x14ac:dyDescent="0.25">
      <c r="A37" s="220" t="s">
        <v>128</v>
      </c>
      <c r="B37" s="221" t="s">
        <v>139</v>
      </c>
      <c r="C37" s="222" t="s">
        <v>235</v>
      </c>
      <c r="D37" s="222" t="s">
        <v>141</v>
      </c>
      <c r="E37" s="231" t="s">
        <v>142</v>
      </c>
      <c r="F37" s="223" t="s">
        <v>127</v>
      </c>
      <c r="G37" s="224"/>
      <c r="H37" s="224" t="s">
        <v>236</v>
      </c>
      <c r="I37" s="225" t="s">
        <v>237</v>
      </c>
      <c r="J37" s="226" t="s">
        <v>357</v>
      </c>
      <c r="K37" s="227">
        <v>6</v>
      </c>
      <c r="L37" s="228">
        <v>6</v>
      </c>
      <c r="M37" s="229" t="s">
        <v>358</v>
      </c>
      <c r="N37" s="230" t="s">
        <v>356</v>
      </c>
      <c r="O37" s="222" t="s">
        <v>359</v>
      </c>
      <c r="P37" s="228"/>
      <c r="Q37" s="188"/>
      <c r="R37" s="189"/>
      <c r="S37" s="189"/>
      <c r="T37" s="190"/>
      <c r="U37" s="191"/>
      <c r="V37" s="189"/>
      <c r="W37" s="189"/>
      <c r="X37" s="192"/>
      <c r="Y37" s="191"/>
      <c r="Z37" s="189"/>
      <c r="AA37" s="189"/>
      <c r="AB37" s="192"/>
      <c r="AC37" s="191"/>
      <c r="AD37" s="189"/>
      <c r="AE37" s="189"/>
      <c r="AF37" s="192">
        <v>6</v>
      </c>
      <c r="AG37" s="193"/>
      <c r="AH37" s="194"/>
      <c r="AI37" s="194"/>
      <c r="AJ37" s="195"/>
      <c r="AK37" s="193"/>
      <c r="AL37" s="194"/>
      <c r="AM37" s="194"/>
      <c r="AN37" s="195"/>
      <c r="AO37" s="193"/>
      <c r="AP37" s="194"/>
      <c r="AQ37" s="194"/>
      <c r="AR37" s="195"/>
      <c r="AS37" s="193"/>
      <c r="AT37" s="194"/>
      <c r="AU37" s="194"/>
      <c r="AV37" s="195"/>
      <c r="AW37" s="193"/>
      <c r="AX37" s="194"/>
      <c r="AY37" s="194"/>
      <c r="AZ37" s="195"/>
      <c r="BA37" s="191"/>
      <c r="BB37" s="189"/>
      <c r="BC37" s="189"/>
      <c r="BD37" s="192"/>
      <c r="BE37" s="191"/>
      <c r="BF37" s="189"/>
      <c r="BG37" s="189"/>
      <c r="BH37" s="192"/>
      <c r="BI37" s="191"/>
      <c r="BJ37" s="189"/>
      <c r="BK37" s="189"/>
      <c r="BL37" s="196"/>
      <c r="BM37" s="243">
        <f t="shared" si="2"/>
        <v>6</v>
      </c>
      <c r="BN37" s="246">
        <f t="shared" si="3"/>
        <v>0</v>
      </c>
      <c r="BO37" s="197"/>
      <c r="BP37" s="197"/>
      <c r="BQ37" s="2" t="s">
        <v>480</v>
      </c>
    </row>
    <row r="38" spans="1:69" s="2" customFormat="1" ht="15" customHeight="1" x14ac:dyDescent="0.25">
      <c r="A38" s="220" t="s">
        <v>128</v>
      </c>
      <c r="B38" s="221" t="s">
        <v>139</v>
      </c>
      <c r="C38" s="222" t="s">
        <v>152</v>
      </c>
      <c r="D38" s="222" t="s">
        <v>151</v>
      </c>
      <c r="E38" s="231" t="s">
        <v>142</v>
      </c>
      <c r="F38" s="223" t="s">
        <v>51</v>
      </c>
      <c r="G38" s="224"/>
      <c r="H38" s="224" t="s">
        <v>236</v>
      </c>
      <c r="I38" s="225" t="s">
        <v>237</v>
      </c>
      <c r="J38" s="226" t="s">
        <v>273</v>
      </c>
      <c r="K38" s="227">
        <v>5</v>
      </c>
      <c r="L38" s="228">
        <v>6</v>
      </c>
      <c r="M38" s="229" t="s">
        <v>261</v>
      </c>
      <c r="N38" s="230">
        <v>4</v>
      </c>
      <c r="O38" s="224"/>
      <c r="P38" s="228"/>
      <c r="Q38" s="188"/>
      <c r="R38" s="189"/>
      <c r="S38" s="189"/>
      <c r="T38" s="190">
        <v>1</v>
      </c>
      <c r="U38" s="191"/>
      <c r="V38" s="189"/>
      <c r="W38" s="189"/>
      <c r="X38" s="192">
        <v>1</v>
      </c>
      <c r="Y38" s="191"/>
      <c r="Z38" s="189"/>
      <c r="AA38" s="189">
        <v>1</v>
      </c>
      <c r="AB38" s="192"/>
      <c r="AC38" s="191"/>
      <c r="AD38" s="189"/>
      <c r="AE38" s="189" t="s">
        <v>354</v>
      </c>
      <c r="AF38" s="192"/>
      <c r="AG38" s="193"/>
      <c r="AH38" s="194"/>
      <c r="AI38" s="194">
        <v>1</v>
      </c>
      <c r="AJ38" s="195"/>
      <c r="AK38" s="193">
        <v>1</v>
      </c>
      <c r="AL38" s="194"/>
      <c r="AM38" s="194"/>
      <c r="AN38" s="195"/>
      <c r="AO38" s="193"/>
      <c r="AP38" s="194">
        <v>1</v>
      </c>
      <c r="AQ38" s="194"/>
      <c r="AR38" s="195"/>
      <c r="AS38" s="193"/>
      <c r="AT38" s="194"/>
      <c r="AU38" s="194"/>
      <c r="AV38" s="195"/>
      <c r="AW38" s="193"/>
      <c r="AX38" s="194"/>
      <c r="AY38" s="194"/>
      <c r="AZ38" s="195"/>
      <c r="BA38" s="191"/>
      <c r="BB38" s="189"/>
      <c r="BC38" s="189"/>
      <c r="BD38" s="192"/>
      <c r="BE38" s="191"/>
      <c r="BF38" s="189"/>
      <c r="BG38" s="189"/>
      <c r="BH38" s="192"/>
      <c r="BI38" s="191"/>
      <c r="BJ38" s="189"/>
      <c r="BK38" s="189"/>
      <c r="BL38" s="196"/>
      <c r="BM38" s="243">
        <f t="shared" si="2"/>
        <v>6</v>
      </c>
      <c r="BN38" s="246">
        <f t="shared" si="3"/>
        <v>0</v>
      </c>
      <c r="BO38" s="197" t="s">
        <v>470</v>
      </c>
      <c r="BP38" s="197"/>
      <c r="BQ38" s="2" t="s">
        <v>354</v>
      </c>
    </row>
    <row r="39" spans="1:69" s="2" customFormat="1" ht="15" customHeight="1" x14ac:dyDescent="0.25">
      <c r="A39" s="220" t="s">
        <v>128</v>
      </c>
      <c r="B39" s="221" t="s">
        <v>139</v>
      </c>
      <c r="C39" s="222" t="s">
        <v>152</v>
      </c>
      <c r="D39" s="222" t="s">
        <v>151</v>
      </c>
      <c r="E39" s="231" t="s">
        <v>142</v>
      </c>
      <c r="F39" s="223" t="s">
        <v>51</v>
      </c>
      <c r="G39" s="224"/>
      <c r="H39" s="224" t="s">
        <v>236</v>
      </c>
      <c r="I39" s="225" t="s">
        <v>237</v>
      </c>
      <c r="J39" s="226" t="s">
        <v>357</v>
      </c>
      <c r="K39" s="227">
        <v>6</v>
      </c>
      <c r="L39" s="228">
        <v>6</v>
      </c>
      <c r="M39" s="229" t="s">
        <v>358</v>
      </c>
      <c r="N39" s="230" t="s">
        <v>356</v>
      </c>
      <c r="O39" s="222" t="s">
        <v>359</v>
      </c>
      <c r="P39" s="228"/>
      <c r="Q39" s="188">
        <v>6</v>
      </c>
      <c r="R39" s="189"/>
      <c r="S39" s="189"/>
      <c r="T39" s="190"/>
      <c r="U39" s="191"/>
      <c r="V39" s="189"/>
      <c r="W39" s="189"/>
      <c r="X39" s="192"/>
      <c r="Y39" s="191"/>
      <c r="Z39" s="189"/>
      <c r="AA39" s="189"/>
      <c r="AB39" s="192"/>
      <c r="AC39" s="191"/>
      <c r="AD39" s="189"/>
      <c r="AE39" s="189"/>
      <c r="AF39" s="192"/>
      <c r="AG39" s="193"/>
      <c r="AH39" s="194"/>
      <c r="AI39" s="194"/>
      <c r="AJ39" s="195"/>
      <c r="AK39" s="193"/>
      <c r="AL39" s="194"/>
      <c r="AM39" s="194"/>
      <c r="AN39" s="195"/>
      <c r="AO39" s="193"/>
      <c r="AP39" s="194"/>
      <c r="AQ39" s="194"/>
      <c r="AR39" s="195"/>
      <c r="AS39" s="193"/>
      <c r="AT39" s="194"/>
      <c r="AU39" s="194"/>
      <c r="AV39" s="195"/>
      <c r="AW39" s="193"/>
      <c r="AX39" s="194"/>
      <c r="AY39" s="194"/>
      <c r="AZ39" s="195"/>
      <c r="BA39" s="191"/>
      <c r="BB39" s="189"/>
      <c r="BC39" s="189"/>
      <c r="BD39" s="192"/>
      <c r="BE39" s="191"/>
      <c r="BF39" s="189"/>
      <c r="BG39" s="189"/>
      <c r="BH39" s="192"/>
      <c r="BI39" s="191"/>
      <c r="BJ39" s="189"/>
      <c r="BK39" s="189"/>
      <c r="BL39" s="196"/>
      <c r="BM39" s="243">
        <f t="shared" si="2"/>
        <v>6</v>
      </c>
      <c r="BN39" s="246">
        <f t="shared" si="3"/>
        <v>0</v>
      </c>
      <c r="BO39" s="197"/>
      <c r="BP39" s="197"/>
      <c r="BQ39" s="2" t="s">
        <v>480</v>
      </c>
    </row>
    <row r="40" spans="1:69" s="2" customFormat="1" ht="15" customHeight="1" x14ac:dyDescent="0.25">
      <c r="A40" s="220" t="s">
        <v>128</v>
      </c>
      <c r="B40" s="221" t="s">
        <v>139</v>
      </c>
      <c r="C40" s="222" t="s">
        <v>153</v>
      </c>
      <c r="D40" s="222" t="s">
        <v>151</v>
      </c>
      <c r="E40" s="231" t="s">
        <v>142</v>
      </c>
      <c r="F40" s="223" t="s">
        <v>52</v>
      </c>
      <c r="G40" s="224"/>
      <c r="H40" s="224" t="s">
        <v>236</v>
      </c>
      <c r="I40" s="225" t="s">
        <v>237</v>
      </c>
      <c r="J40" s="226" t="s">
        <v>273</v>
      </c>
      <c r="K40" s="227">
        <v>5</v>
      </c>
      <c r="L40" s="228">
        <v>5</v>
      </c>
      <c r="M40" s="229" t="s">
        <v>253</v>
      </c>
      <c r="N40" s="230">
        <v>4</v>
      </c>
      <c r="O40" s="224"/>
      <c r="P40" s="228"/>
      <c r="Q40" s="188">
        <v>1</v>
      </c>
      <c r="R40" s="189"/>
      <c r="S40" s="189"/>
      <c r="T40" s="190"/>
      <c r="U40" s="191">
        <v>1</v>
      </c>
      <c r="V40" s="189"/>
      <c r="W40" s="189"/>
      <c r="X40" s="192"/>
      <c r="Y40" s="191"/>
      <c r="Z40" s="189">
        <v>1</v>
      </c>
      <c r="AA40" s="189"/>
      <c r="AB40" s="192"/>
      <c r="AC40" s="191"/>
      <c r="AD40" s="189"/>
      <c r="AE40" s="189" t="s">
        <v>354</v>
      </c>
      <c r="AF40" s="192"/>
      <c r="AG40" s="193"/>
      <c r="AH40" s="194"/>
      <c r="AI40" s="194"/>
      <c r="AJ40" s="195"/>
      <c r="AK40" s="193"/>
      <c r="AL40" s="194"/>
      <c r="AM40" s="194">
        <v>1</v>
      </c>
      <c r="AN40" s="195"/>
      <c r="AO40" s="193"/>
      <c r="AP40" s="194">
        <v>1</v>
      </c>
      <c r="AQ40" s="194"/>
      <c r="AR40" s="195"/>
      <c r="AS40" s="193"/>
      <c r="AT40" s="194"/>
      <c r="AU40" s="194"/>
      <c r="AV40" s="195"/>
      <c r="AW40" s="193"/>
      <c r="AX40" s="194"/>
      <c r="AY40" s="194"/>
      <c r="AZ40" s="195"/>
      <c r="BA40" s="191"/>
      <c r="BB40" s="189"/>
      <c r="BC40" s="189"/>
      <c r="BD40" s="192"/>
      <c r="BE40" s="191"/>
      <c r="BF40" s="189"/>
      <c r="BG40" s="189"/>
      <c r="BH40" s="192"/>
      <c r="BI40" s="191"/>
      <c r="BJ40" s="189"/>
      <c r="BK40" s="189"/>
      <c r="BL40" s="196"/>
      <c r="BM40" s="243">
        <f t="shared" si="2"/>
        <v>5</v>
      </c>
      <c r="BN40" s="246">
        <f t="shared" si="3"/>
        <v>0</v>
      </c>
      <c r="BO40" s="197" t="s">
        <v>470</v>
      </c>
      <c r="BP40" s="197"/>
      <c r="BQ40" s="2" t="s">
        <v>354</v>
      </c>
    </row>
    <row r="41" spans="1:69" s="2" customFormat="1" ht="15" customHeight="1" x14ac:dyDescent="0.25">
      <c r="A41" s="220" t="s">
        <v>128</v>
      </c>
      <c r="B41" s="221" t="s">
        <v>139</v>
      </c>
      <c r="C41" s="222" t="s">
        <v>153</v>
      </c>
      <c r="D41" s="222" t="s">
        <v>151</v>
      </c>
      <c r="E41" s="231" t="s">
        <v>142</v>
      </c>
      <c r="F41" s="223" t="s">
        <v>52</v>
      </c>
      <c r="G41" s="224"/>
      <c r="H41" s="224" t="s">
        <v>236</v>
      </c>
      <c r="I41" s="225" t="s">
        <v>237</v>
      </c>
      <c r="J41" s="226" t="s">
        <v>30</v>
      </c>
      <c r="K41" s="227">
        <v>5</v>
      </c>
      <c r="L41" s="228">
        <v>1</v>
      </c>
      <c r="M41" s="229" t="s">
        <v>253</v>
      </c>
      <c r="N41" s="230" t="s">
        <v>356</v>
      </c>
      <c r="O41" s="224"/>
      <c r="P41" s="228"/>
      <c r="Q41" s="188"/>
      <c r="R41" s="189"/>
      <c r="S41" s="189"/>
      <c r="T41" s="190"/>
      <c r="U41" s="191"/>
      <c r="V41" s="189"/>
      <c r="W41" s="189"/>
      <c r="X41" s="192"/>
      <c r="Y41" s="191"/>
      <c r="Z41" s="189"/>
      <c r="AA41" s="189"/>
      <c r="AB41" s="192"/>
      <c r="AC41" s="191"/>
      <c r="AD41" s="189"/>
      <c r="AE41" s="189"/>
      <c r="AF41" s="192"/>
      <c r="AG41" s="193"/>
      <c r="AH41" s="194"/>
      <c r="AI41" s="194"/>
      <c r="AJ41" s="195"/>
      <c r="AK41" s="193"/>
      <c r="AL41" s="194"/>
      <c r="AM41" s="194"/>
      <c r="AN41" s="195"/>
      <c r="AO41" s="193"/>
      <c r="AP41" s="194"/>
      <c r="AQ41" s="194"/>
      <c r="AR41" s="195"/>
      <c r="AS41" s="193"/>
      <c r="AT41" s="194"/>
      <c r="AU41" s="194"/>
      <c r="AV41" s="195"/>
      <c r="AW41" s="193"/>
      <c r="AX41" s="194"/>
      <c r="AY41" s="194">
        <v>1</v>
      </c>
      <c r="AZ41" s="195"/>
      <c r="BA41" s="191"/>
      <c r="BB41" s="189"/>
      <c r="BC41" s="189"/>
      <c r="BD41" s="192"/>
      <c r="BE41" s="191"/>
      <c r="BF41" s="189"/>
      <c r="BG41" s="189"/>
      <c r="BH41" s="192"/>
      <c r="BI41" s="191"/>
      <c r="BJ41" s="189"/>
      <c r="BK41" s="189"/>
      <c r="BL41" s="196"/>
      <c r="BM41" s="243">
        <f t="shared" si="2"/>
        <v>1</v>
      </c>
      <c r="BN41" s="246">
        <f t="shared" si="3"/>
        <v>0</v>
      </c>
      <c r="BO41" s="197"/>
      <c r="BP41" s="197"/>
    </row>
    <row r="42" spans="1:69" s="2" customFormat="1" ht="15" customHeight="1" x14ac:dyDescent="0.25">
      <c r="A42" s="220" t="s">
        <v>128</v>
      </c>
      <c r="B42" s="221" t="s">
        <v>139</v>
      </c>
      <c r="C42" s="222" t="s">
        <v>153</v>
      </c>
      <c r="D42" s="222" t="s">
        <v>151</v>
      </c>
      <c r="E42" s="231" t="s">
        <v>142</v>
      </c>
      <c r="F42" s="223" t="s">
        <v>52</v>
      </c>
      <c r="G42" s="224"/>
      <c r="H42" s="224" t="s">
        <v>236</v>
      </c>
      <c r="I42" s="225" t="s">
        <v>237</v>
      </c>
      <c r="J42" s="226" t="s">
        <v>32</v>
      </c>
      <c r="K42" s="227">
        <v>2</v>
      </c>
      <c r="L42" s="228">
        <v>2</v>
      </c>
      <c r="M42" s="229" t="s">
        <v>355</v>
      </c>
      <c r="N42" s="230" t="s">
        <v>356</v>
      </c>
      <c r="O42" s="224"/>
      <c r="P42" s="228"/>
      <c r="Q42" s="188"/>
      <c r="R42" s="189"/>
      <c r="S42" s="189"/>
      <c r="T42" s="190"/>
      <c r="U42" s="191"/>
      <c r="V42" s="189"/>
      <c r="W42" s="189"/>
      <c r="X42" s="192"/>
      <c r="Y42" s="191"/>
      <c r="Z42" s="189"/>
      <c r="AA42" s="189"/>
      <c r="AB42" s="192"/>
      <c r="AC42" s="191"/>
      <c r="AD42" s="189"/>
      <c r="AE42" s="189"/>
      <c r="AF42" s="192"/>
      <c r="AG42" s="193"/>
      <c r="AH42" s="194"/>
      <c r="AI42" s="194"/>
      <c r="AJ42" s="195"/>
      <c r="AK42" s="193"/>
      <c r="AL42" s="194"/>
      <c r="AM42" s="194"/>
      <c r="AN42" s="195"/>
      <c r="AO42" s="193"/>
      <c r="AP42" s="194"/>
      <c r="AQ42" s="194"/>
      <c r="AR42" s="195"/>
      <c r="AS42" s="193"/>
      <c r="AT42" s="194"/>
      <c r="AU42" s="194"/>
      <c r="AV42" s="195"/>
      <c r="AW42" s="193"/>
      <c r="AX42" s="194"/>
      <c r="AY42" s="194">
        <v>1</v>
      </c>
      <c r="AZ42" s="195"/>
      <c r="BA42" s="191"/>
      <c r="BB42" s="189"/>
      <c r="BC42" s="189"/>
      <c r="BD42" s="192"/>
      <c r="BE42" s="191"/>
      <c r="BF42" s="189"/>
      <c r="BG42" s="189"/>
      <c r="BH42" s="192"/>
      <c r="BI42" s="191"/>
      <c r="BJ42" s="189"/>
      <c r="BK42" s="189"/>
      <c r="BL42" s="196"/>
      <c r="BM42" s="243">
        <f t="shared" si="2"/>
        <v>1</v>
      </c>
      <c r="BN42" s="246">
        <f t="shared" si="3"/>
        <v>1</v>
      </c>
      <c r="BO42" s="197"/>
      <c r="BP42" s="197"/>
    </row>
    <row r="43" spans="1:69" s="2" customFormat="1" ht="15" customHeight="1" x14ac:dyDescent="0.25">
      <c r="A43" s="220" t="s">
        <v>128</v>
      </c>
      <c r="B43" s="221" t="s">
        <v>139</v>
      </c>
      <c r="C43" s="222" t="s">
        <v>153</v>
      </c>
      <c r="D43" s="222" t="s">
        <v>151</v>
      </c>
      <c r="E43" s="231" t="s">
        <v>142</v>
      </c>
      <c r="F43" s="223" t="s">
        <v>52</v>
      </c>
      <c r="G43" s="224"/>
      <c r="H43" s="224" t="s">
        <v>236</v>
      </c>
      <c r="I43" s="225" t="s">
        <v>237</v>
      </c>
      <c r="J43" s="226" t="s">
        <v>357</v>
      </c>
      <c r="K43" s="227">
        <v>6</v>
      </c>
      <c r="L43" s="228">
        <v>6</v>
      </c>
      <c r="M43" s="229" t="s">
        <v>358</v>
      </c>
      <c r="N43" s="230" t="s">
        <v>356</v>
      </c>
      <c r="O43" s="222" t="s">
        <v>359</v>
      </c>
      <c r="P43" s="228"/>
      <c r="Q43" s="188">
        <v>6</v>
      </c>
      <c r="R43" s="189"/>
      <c r="S43" s="189"/>
      <c r="T43" s="190"/>
      <c r="U43" s="191"/>
      <c r="V43" s="189"/>
      <c r="W43" s="189"/>
      <c r="X43" s="192"/>
      <c r="Y43" s="191"/>
      <c r="Z43" s="189"/>
      <c r="AA43" s="189"/>
      <c r="AB43" s="192"/>
      <c r="AC43" s="191"/>
      <c r="AD43" s="189"/>
      <c r="AE43" s="189"/>
      <c r="AF43" s="192"/>
      <c r="AG43" s="193"/>
      <c r="AH43" s="194"/>
      <c r="AI43" s="194"/>
      <c r="AJ43" s="195"/>
      <c r="AK43" s="193"/>
      <c r="AL43" s="194"/>
      <c r="AM43" s="194"/>
      <c r="AN43" s="195"/>
      <c r="AO43" s="193"/>
      <c r="AP43" s="194"/>
      <c r="AQ43" s="194"/>
      <c r="AR43" s="195"/>
      <c r="AS43" s="193"/>
      <c r="AT43" s="194"/>
      <c r="AU43" s="194"/>
      <c r="AV43" s="195"/>
      <c r="AW43" s="193"/>
      <c r="AX43" s="194"/>
      <c r="AY43" s="194"/>
      <c r="AZ43" s="195"/>
      <c r="BA43" s="191"/>
      <c r="BB43" s="189"/>
      <c r="BC43" s="189"/>
      <c r="BD43" s="192"/>
      <c r="BE43" s="191"/>
      <c r="BF43" s="189"/>
      <c r="BG43" s="189"/>
      <c r="BH43" s="192"/>
      <c r="BI43" s="191"/>
      <c r="BJ43" s="189"/>
      <c r="BK43" s="189"/>
      <c r="BL43" s="196"/>
      <c r="BM43" s="243">
        <f t="shared" si="2"/>
        <v>6</v>
      </c>
      <c r="BN43" s="246">
        <f t="shared" si="3"/>
        <v>0</v>
      </c>
      <c r="BO43" s="197"/>
      <c r="BP43" s="197"/>
      <c r="BQ43" s="2" t="s">
        <v>480</v>
      </c>
    </row>
    <row r="44" spans="1:69" s="2" customFormat="1" ht="15" customHeight="1" x14ac:dyDescent="0.25">
      <c r="A44" s="220" t="s">
        <v>128</v>
      </c>
      <c r="B44" s="221" t="s">
        <v>139</v>
      </c>
      <c r="C44" s="222" t="s">
        <v>153</v>
      </c>
      <c r="D44" s="222" t="s">
        <v>151</v>
      </c>
      <c r="E44" s="231" t="s">
        <v>142</v>
      </c>
      <c r="F44" s="223" t="s">
        <v>52</v>
      </c>
      <c r="G44" s="224"/>
      <c r="H44" s="224" t="s">
        <v>236</v>
      </c>
      <c r="I44" s="225" t="s">
        <v>237</v>
      </c>
      <c r="J44" s="226" t="s">
        <v>31</v>
      </c>
      <c r="K44" s="227">
        <v>2</v>
      </c>
      <c r="L44" s="228">
        <v>2</v>
      </c>
      <c r="M44" s="229" t="s">
        <v>355</v>
      </c>
      <c r="N44" s="230" t="s">
        <v>356</v>
      </c>
      <c r="O44" s="224"/>
      <c r="P44" s="228"/>
      <c r="Q44" s="188"/>
      <c r="R44" s="189"/>
      <c r="S44" s="189"/>
      <c r="T44" s="190"/>
      <c r="U44" s="191"/>
      <c r="V44" s="189"/>
      <c r="W44" s="189"/>
      <c r="X44" s="192"/>
      <c r="Y44" s="191"/>
      <c r="Z44" s="189"/>
      <c r="AA44" s="189"/>
      <c r="AB44" s="192"/>
      <c r="AC44" s="191"/>
      <c r="AD44" s="189"/>
      <c r="AE44" s="189"/>
      <c r="AF44" s="192"/>
      <c r="AG44" s="193"/>
      <c r="AH44" s="194"/>
      <c r="AI44" s="194"/>
      <c r="AJ44" s="195"/>
      <c r="AK44" s="193"/>
      <c r="AL44" s="194"/>
      <c r="AM44" s="194"/>
      <c r="AN44" s="195"/>
      <c r="AO44" s="193"/>
      <c r="AP44" s="194"/>
      <c r="AQ44" s="194"/>
      <c r="AR44" s="195"/>
      <c r="AS44" s="193"/>
      <c r="AT44" s="194"/>
      <c r="AU44" s="194"/>
      <c r="AV44" s="195"/>
      <c r="AW44" s="193"/>
      <c r="AX44" s="194"/>
      <c r="AY44" s="194">
        <v>1</v>
      </c>
      <c r="AZ44" s="195"/>
      <c r="BA44" s="191"/>
      <c r="BB44" s="189"/>
      <c r="BC44" s="189"/>
      <c r="BD44" s="192"/>
      <c r="BE44" s="191"/>
      <c r="BF44" s="189"/>
      <c r="BG44" s="189"/>
      <c r="BH44" s="192"/>
      <c r="BI44" s="191"/>
      <c r="BJ44" s="189"/>
      <c r="BK44" s="189"/>
      <c r="BL44" s="196"/>
      <c r="BM44" s="243">
        <f t="shared" si="2"/>
        <v>1</v>
      </c>
      <c r="BN44" s="246">
        <f t="shared" si="3"/>
        <v>1</v>
      </c>
      <c r="BO44" s="197"/>
      <c r="BP44" s="197"/>
    </row>
    <row r="45" spans="1:69" s="2" customFormat="1" ht="15" customHeight="1" x14ac:dyDescent="0.25">
      <c r="A45" s="220" t="s">
        <v>128</v>
      </c>
      <c r="B45" s="221" t="s">
        <v>139</v>
      </c>
      <c r="C45" s="222" t="s">
        <v>153</v>
      </c>
      <c r="D45" s="222" t="s">
        <v>151</v>
      </c>
      <c r="E45" s="231" t="s">
        <v>142</v>
      </c>
      <c r="F45" s="223" t="s">
        <v>52</v>
      </c>
      <c r="G45" s="224"/>
      <c r="H45" s="224" t="s">
        <v>236</v>
      </c>
      <c r="I45" s="225" t="s">
        <v>237</v>
      </c>
      <c r="J45" s="226" t="s">
        <v>34</v>
      </c>
      <c r="K45" s="227">
        <v>2</v>
      </c>
      <c r="L45" s="228">
        <v>2</v>
      </c>
      <c r="M45" s="229" t="s">
        <v>355</v>
      </c>
      <c r="N45" s="230" t="s">
        <v>356</v>
      </c>
      <c r="O45" s="224"/>
      <c r="P45" s="228"/>
      <c r="Q45" s="188"/>
      <c r="R45" s="189"/>
      <c r="S45" s="189"/>
      <c r="T45" s="190"/>
      <c r="U45" s="191"/>
      <c r="V45" s="189"/>
      <c r="W45" s="189"/>
      <c r="X45" s="192"/>
      <c r="Y45" s="191"/>
      <c r="Z45" s="189"/>
      <c r="AA45" s="189"/>
      <c r="AB45" s="192"/>
      <c r="AC45" s="191"/>
      <c r="AD45" s="189"/>
      <c r="AE45" s="189"/>
      <c r="AF45" s="192"/>
      <c r="AG45" s="193"/>
      <c r="AH45" s="194"/>
      <c r="AI45" s="194"/>
      <c r="AJ45" s="195"/>
      <c r="AK45" s="193"/>
      <c r="AL45" s="194"/>
      <c r="AM45" s="194"/>
      <c r="AN45" s="195"/>
      <c r="AO45" s="193"/>
      <c r="AP45" s="194"/>
      <c r="AQ45" s="194"/>
      <c r="AR45" s="195"/>
      <c r="AS45" s="193"/>
      <c r="AT45" s="194"/>
      <c r="AU45" s="194"/>
      <c r="AV45" s="195"/>
      <c r="AW45" s="193"/>
      <c r="AX45" s="194"/>
      <c r="AY45" s="194"/>
      <c r="AZ45" s="195"/>
      <c r="BA45" s="191"/>
      <c r="BB45" s="189"/>
      <c r="BC45" s="189"/>
      <c r="BD45" s="192"/>
      <c r="BE45" s="191"/>
      <c r="BF45" s="189"/>
      <c r="BG45" s="189"/>
      <c r="BH45" s="192"/>
      <c r="BI45" s="191"/>
      <c r="BJ45" s="189"/>
      <c r="BK45" s="189"/>
      <c r="BL45" s="196"/>
      <c r="BM45" s="243">
        <f t="shared" si="2"/>
        <v>0</v>
      </c>
      <c r="BN45" s="246">
        <f t="shared" si="3"/>
        <v>2</v>
      </c>
      <c r="BO45" s="197"/>
      <c r="BP45" s="197"/>
    </row>
    <row r="46" spans="1:69" s="2" customFormat="1" ht="15" customHeight="1" x14ac:dyDescent="0.25">
      <c r="A46" s="220" t="s">
        <v>128</v>
      </c>
      <c r="B46" s="221" t="s">
        <v>139</v>
      </c>
      <c r="C46" s="222" t="s">
        <v>154</v>
      </c>
      <c r="D46" s="222" t="s">
        <v>151</v>
      </c>
      <c r="E46" s="231" t="s">
        <v>142</v>
      </c>
      <c r="F46" s="223" t="s">
        <v>53</v>
      </c>
      <c r="G46" s="224"/>
      <c r="H46" s="224" t="s">
        <v>236</v>
      </c>
      <c r="I46" s="225" t="s">
        <v>237</v>
      </c>
      <c r="J46" s="226" t="s">
        <v>273</v>
      </c>
      <c r="K46" s="227">
        <v>6</v>
      </c>
      <c r="L46" s="228">
        <v>6</v>
      </c>
      <c r="M46" s="229" t="s">
        <v>254</v>
      </c>
      <c r="N46" s="230">
        <v>5</v>
      </c>
      <c r="O46" s="224"/>
      <c r="P46" s="228"/>
      <c r="Q46" s="188"/>
      <c r="R46" s="189"/>
      <c r="S46" s="189"/>
      <c r="T46" s="190"/>
      <c r="U46" s="191">
        <v>1</v>
      </c>
      <c r="V46" s="189"/>
      <c r="W46" s="189"/>
      <c r="X46" s="192"/>
      <c r="Y46" s="191"/>
      <c r="Z46" s="189"/>
      <c r="AA46" s="189">
        <v>1</v>
      </c>
      <c r="AB46" s="192"/>
      <c r="AC46" s="191"/>
      <c r="AD46" s="189"/>
      <c r="AE46" s="189">
        <v>1</v>
      </c>
      <c r="AF46" s="192"/>
      <c r="AG46" s="193"/>
      <c r="AH46" s="194">
        <v>1</v>
      </c>
      <c r="AI46" s="194"/>
      <c r="AJ46" s="195"/>
      <c r="AK46" s="193"/>
      <c r="AL46" s="194">
        <v>1</v>
      </c>
      <c r="AM46" s="194"/>
      <c r="AN46" s="195"/>
      <c r="AO46" s="193"/>
      <c r="AP46" s="194">
        <v>1</v>
      </c>
      <c r="AQ46" s="194"/>
      <c r="AR46" s="195"/>
      <c r="AS46" s="193"/>
      <c r="AT46" s="194"/>
      <c r="AU46" s="194"/>
      <c r="AV46" s="195"/>
      <c r="AW46" s="193"/>
      <c r="AX46" s="194"/>
      <c r="AY46" s="194"/>
      <c r="AZ46" s="195"/>
      <c r="BA46" s="191"/>
      <c r="BB46" s="189"/>
      <c r="BC46" s="189"/>
      <c r="BD46" s="192"/>
      <c r="BE46" s="191"/>
      <c r="BF46" s="189"/>
      <c r="BG46" s="189"/>
      <c r="BH46" s="192"/>
      <c r="BI46" s="191"/>
      <c r="BJ46" s="189"/>
      <c r="BK46" s="189"/>
      <c r="BL46" s="196"/>
      <c r="BM46" s="243">
        <f t="shared" si="2"/>
        <v>6</v>
      </c>
      <c r="BN46" s="246">
        <f t="shared" si="3"/>
        <v>0</v>
      </c>
      <c r="BO46" s="197" t="s">
        <v>479</v>
      </c>
      <c r="BP46" s="197"/>
      <c r="BQ46" s="2" t="s">
        <v>354</v>
      </c>
    </row>
    <row r="47" spans="1:69" s="2" customFormat="1" ht="15" customHeight="1" x14ac:dyDescent="0.25">
      <c r="A47" s="220" t="s">
        <v>128</v>
      </c>
      <c r="B47" s="221" t="s">
        <v>139</v>
      </c>
      <c r="C47" s="222" t="s">
        <v>154</v>
      </c>
      <c r="D47" s="222" t="s">
        <v>151</v>
      </c>
      <c r="E47" s="231" t="s">
        <v>142</v>
      </c>
      <c r="F47" s="223" t="s">
        <v>53</v>
      </c>
      <c r="G47" s="224"/>
      <c r="H47" s="224" t="s">
        <v>236</v>
      </c>
      <c r="I47" s="225" t="s">
        <v>237</v>
      </c>
      <c r="J47" s="226" t="s">
        <v>36</v>
      </c>
      <c r="K47" s="227">
        <v>6</v>
      </c>
      <c r="L47" s="228">
        <v>6</v>
      </c>
      <c r="M47" s="229" t="s">
        <v>254</v>
      </c>
      <c r="N47" s="230">
        <v>5</v>
      </c>
      <c r="O47" s="224"/>
      <c r="P47" s="228"/>
      <c r="Q47" s="188"/>
      <c r="R47" s="189"/>
      <c r="S47" s="189"/>
      <c r="T47" s="190"/>
      <c r="U47" s="191">
        <v>1</v>
      </c>
      <c r="V47" s="189"/>
      <c r="W47" s="189"/>
      <c r="X47" s="192"/>
      <c r="Y47" s="191"/>
      <c r="Z47" s="189"/>
      <c r="AA47" s="189">
        <v>1</v>
      </c>
      <c r="AB47" s="192"/>
      <c r="AC47" s="191"/>
      <c r="AD47" s="189"/>
      <c r="AE47" s="189">
        <v>1</v>
      </c>
      <c r="AF47" s="192"/>
      <c r="AG47" s="193"/>
      <c r="AH47" s="194">
        <v>1</v>
      </c>
      <c r="AI47" s="194"/>
      <c r="AJ47" s="195"/>
      <c r="AK47" s="193"/>
      <c r="AL47" s="194">
        <v>1</v>
      </c>
      <c r="AM47" s="194"/>
      <c r="AN47" s="195"/>
      <c r="AO47" s="193"/>
      <c r="AP47" s="194">
        <v>1</v>
      </c>
      <c r="AQ47" s="194"/>
      <c r="AR47" s="195"/>
      <c r="AS47" s="193"/>
      <c r="AT47" s="194"/>
      <c r="AU47" s="194"/>
      <c r="AV47" s="195"/>
      <c r="AW47" s="193"/>
      <c r="AX47" s="194"/>
      <c r="AY47" s="194"/>
      <c r="AZ47" s="195"/>
      <c r="BA47" s="191"/>
      <c r="BB47" s="189"/>
      <c r="BC47" s="189"/>
      <c r="BD47" s="192"/>
      <c r="BE47" s="191"/>
      <c r="BF47" s="189"/>
      <c r="BG47" s="189"/>
      <c r="BH47" s="192"/>
      <c r="BI47" s="191"/>
      <c r="BJ47" s="189"/>
      <c r="BK47" s="189"/>
      <c r="BL47" s="196"/>
      <c r="BM47" s="243">
        <f t="shared" si="2"/>
        <v>6</v>
      </c>
      <c r="BN47" s="246">
        <f t="shared" si="3"/>
        <v>0</v>
      </c>
      <c r="BO47" s="197"/>
      <c r="BP47" s="197"/>
      <c r="BQ47" s="2" t="s">
        <v>354</v>
      </c>
    </row>
    <row r="48" spans="1:69" s="2" customFormat="1" ht="15" customHeight="1" x14ac:dyDescent="0.25">
      <c r="A48" s="220" t="s">
        <v>128</v>
      </c>
      <c r="B48" s="221" t="s">
        <v>139</v>
      </c>
      <c r="C48" s="222" t="s">
        <v>154</v>
      </c>
      <c r="D48" s="222" t="s">
        <v>151</v>
      </c>
      <c r="E48" s="231" t="s">
        <v>142</v>
      </c>
      <c r="F48" s="223" t="s">
        <v>53</v>
      </c>
      <c r="G48" s="224"/>
      <c r="H48" s="224" t="s">
        <v>236</v>
      </c>
      <c r="I48" s="225" t="s">
        <v>237</v>
      </c>
      <c r="J48" s="226" t="s">
        <v>357</v>
      </c>
      <c r="K48" s="227">
        <v>6</v>
      </c>
      <c r="L48" s="228">
        <v>6</v>
      </c>
      <c r="M48" s="229" t="s">
        <v>358</v>
      </c>
      <c r="N48" s="230" t="s">
        <v>356</v>
      </c>
      <c r="O48" s="222" t="s">
        <v>359</v>
      </c>
      <c r="P48" s="228"/>
      <c r="Q48" s="188">
        <v>6</v>
      </c>
      <c r="R48" s="189"/>
      <c r="S48" s="189"/>
      <c r="T48" s="190"/>
      <c r="U48" s="191"/>
      <c r="V48" s="189"/>
      <c r="W48" s="189"/>
      <c r="X48" s="192"/>
      <c r="Y48" s="191"/>
      <c r="Z48" s="189"/>
      <c r="AA48" s="189"/>
      <c r="AB48" s="192"/>
      <c r="AC48" s="191"/>
      <c r="AD48" s="189"/>
      <c r="AE48" s="189"/>
      <c r="AF48" s="192"/>
      <c r="AG48" s="193"/>
      <c r="AH48" s="194"/>
      <c r="AI48" s="194"/>
      <c r="AJ48" s="195"/>
      <c r="AK48" s="193"/>
      <c r="AL48" s="194"/>
      <c r="AM48" s="194"/>
      <c r="AN48" s="195"/>
      <c r="AO48" s="193"/>
      <c r="AP48" s="194"/>
      <c r="AQ48" s="194"/>
      <c r="AR48" s="195"/>
      <c r="AS48" s="193"/>
      <c r="AT48" s="194"/>
      <c r="AU48" s="194"/>
      <c r="AV48" s="195"/>
      <c r="AW48" s="193"/>
      <c r="AX48" s="194"/>
      <c r="AY48" s="194"/>
      <c r="AZ48" s="195"/>
      <c r="BA48" s="191"/>
      <c r="BB48" s="189"/>
      <c r="BC48" s="189"/>
      <c r="BD48" s="192"/>
      <c r="BE48" s="191"/>
      <c r="BF48" s="189"/>
      <c r="BG48" s="189"/>
      <c r="BH48" s="192"/>
      <c r="BI48" s="191"/>
      <c r="BJ48" s="189"/>
      <c r="BK48" s="189"/>
      <c r="BL48" s="196"/>
      <c r="BM48" s="243">
        <f t="shared" si="2"/>
        <v>6</v>
      </c>
      <c r="BN48" s="246">
        <f t="shared" si="3"/>
        <v>0</v>
      </c>
      <c r="BO48" s="197"/>
      <c r="BP48" s="197"/>
      <c r="BQ48" s="2" t="s">
        <v>480</v>
      </c>
    </row>
    <row r="49" spans="1:69" s="2" customFormat="1" ht="15" customHeight="1" x14ac:dyDescent="0.25">
      <c r="A49" s="220" t="s">
        <v>128</v>
      </c>
      <c r="B49" s="221" t="s">
        <v>139</v>
      </c>
      <c r="C49" s="222" t="s">
        <v>154</v>
      </c>
      <c r="D49" s="222" t="s">
        <v>151</v>
      </c>
      <c r="E49" s="231" t="s">
        <v>142</v>
      </c>
      <c r="F49" s="223" t="s">
        <v>53</v>
      </c>
      <c r="G49" s="224"/>
      <c r="H49" s="224" t="s">
        <v>236</v>
      </c>
      <c r="I49" s="225" t="s">
        <v>237</v>
      </c>
      <c r="J49" s="226" t="s">
        <v>35</v>
      </c>
      <c r="K49" s="227">
        <v>6</v>
      </c>
      <c r="L49" s="228">
        <v>6</v>
      </c>
      <c r="M49" s="229" t="s">
        <v>254</v>
      </c>
      <c r="N49" s="230">
        <v>5</v>
      </c>
      <c r="O49" s="224"/>
      <c r="P49" s="228"/>
      <c r="Q49" s="188"/>
      <c r="R49" s="189"/>
      <c r="S49" s="189"/>
      <c r="T49" s="190"/>
      <c r="U49" s="191">
        <v>1</v>
      </c>
      <c r="V49" s="189"/>
      <c r="W49" s="189"/>
      <c r="X49" s="192"/>
      <c r="Y49" s="191"/>
      <c r="Z49" s="189"/>
      <c r="AA49" s="189">
        <v>1</v>
      </c>
      <c r="AB49" s="192"/>
      <c r="AC49" s="191"/>
      <c r="AD49" s="189"/>
      <c r="AE49" s="189">
        <v>1</v>
      </c>
      <c r="AF49" s="192"/>
      <c r="AG49" s="193"/>
      <c r="AH49" s="194">
        <v>1</v>
      </c>
      <c r="AI49" s="194"/>
      <c r="AJ49" s="195"/>
      <c r="AK49" s="193"/>
      <c r="AL49" s="194">
        <v>1</v>
      </c>
      <c r="AM49" s="194"/>
      <c r="AN49" s="195"/>
      <c r="AO49" s="193"/>
      <c r="AP49" s="194">
        <v>1</v>
      </c>
      <c r="AQ49" s="194"/>
      <c r="AR49" s="195"/>
      <c r="AS49" s="193"/>
      <c r="AT49" s="194"/>
      <c r="AU49" s="194"/>
      <c r="AV49" s="195"/>
      <c r="AW49" s="193"/>
      <c r="AX49" s="194"/>
      <c r="AY49" s="194"/>
      <c r="AZ49" s="195"/>
      <c r="BA49" s="191"/>
      <c r="BB49" s="189"/>
      <c r="BC49" s="189"/>
      <c r="BD49" s="192"/>
      <c r="BE49" s="191"/>
      <c r="BF49" s="189"/>
      <c r="BG49" s="189"/>
      <c r="BH49" s="192"/>
      <c r="BI49" s="191"/>
      <c r="BJ49" s="189"/>
      <c r="BK49" s="189"/>
      <c r="BL49" s="196"/>
      <c r="BM49" s="243">
        <f t="shared" si="2"/>
        <v>6</v>
      </c>
      <c r="BN49" s="246">
        <f t="shared" si="3"/>
        <v>0</v>
      </c>
      <c r="BO49" s="197"/>
      <c r="BP49" s="197"/>
      <c r="BQ49" s="2" t="s">
        <v>354</v>
      </c>
    </row>
    <row r="50" spans="1:69" s="2" customFormat="1" ht="15" customHeight="1" x14ac:dyDescent="0.25">
      <c r="A50" s="220" t="s">
        <v>128</v>
      </c>
      <c r="B50" s="221" t="s">
        <v>139</v>
      </c>
      <c r="C50" s="222" t="s">
        <v>155</v>
      </c>
      <c r="D50" s="222" t="s">
        <v>151</v>
      </c>
      <c r="E50" s="231" t="s">
        <v>142</v>
      </c>
      <c r="F50" s="223" t="s">
        <v>54</v>
      </c>
      <c r="G50" s="224" t="s">
        <v>245</v>
      </c>
      <c r="H50" s="224" t="s">
        <v>239</v>
      </c>
      <c r="I50" s="225" t="s">
        <v>241</v>
      </c>
      <c r="J50" s="226" t="s">
        <v>271</v>
      </c>
      <c r="K50" s="227">
        <v>10</v>
      </c>
      <c r="L50" s="228">
        <v>10</v>
      </c>
      <c r="M50" s="229" t="s">
        <v>255</v>
      </c>
      <c r="N50" s="230">
        <v>10</v>
      </c>
      <c r="O50" s="224"/>
      <c r="P50" s="228"/>
      <c r="Q50" s="188"/>
      <c r="R50" s="189"/>
      <c r="S50" s="189"/>
      <c r="T50" s="190"/>
      <c r="U50" s="191"/>
      <c r="V50" s="189"/>
      <c r="W50" s="189"/>
      <c r="X50" s="192"/>
      <c r="Y50" s="191">
        <v>2</v>
      </c>
      <c r="Z50" s="189"/>
      <c r="AA50" s="189"/>
      <c r="AB50" s="192">
        <v>2</v>
      </c>
      <c r="AC50" s="191"/>
      <c r="AD50" s="189"/>
      <c r="AE50" s="189">
        <v>2</v>
      </c>
      <c r="AF50" s="192"/>
      <c r="AG50" s="193"/>
      <c r="AH50" s="194">
        <v>1</v>
      </c>
      <c r="AI50" s="194">
        <v>1</v>
      </c>
      <c r="AJ50" s="195"/>
      <c r="AK50" s="193">
        <v>2</v>
      </c>
      <c r="AL50" s="194"/>
      <c r="AM50" s="194"/>
      <c r="AN50" s="195"/>
      <c r="AO50" s="193"/>
      <c r="AP50" s="194"/>
      <c r="AQ50" s="194"/>
      <c r="AR50" s="195"/>
      <c r="AS50" s="193"/>
      <c r="AT50" s="194"/>
      <c r="AU50" s="194"/>
      <c r="AV50" s="195"/>
      <c r="AW50" s="193"/>
      <c r="AX50" s="194"/>
      <c r="AY50" s="194"/>
      <c r="AZ50" s="195"/>
      <c r="BA50" s="191"/>
      <c r="BB50" s="189"/>
      <c r="BC50" s="189"/>
      <c r="BD50" s="192"/>
      <c r="BE50" s="191"/>
      <c r="BF50" s="189"/>
      <c r="BG50" s="189"/>
      <c r="BH50" s="192"/>
      <c r="BI50" s="191"/>
      <c r="BJ50" s="189"/>
      <c r="BK50" s="189"/>
      <c r="BL50" s="196"/>
      <c r="BM50" s="243">
        <f t="shared" si="2"/>
        <v>10</v>
      </c>
      <c r="BN50" s="246">
        <f t="shared" si="3"/>
        <v>0</v>
      </c>
      <c r="BO50" s="197"/>
      <c r="BP50" s="197"/>
      <c r="BQ50" s="2" t="s">
        <v>354</v>
      </c>
    </row>
    <row r="51" spans="1:69" s="2" customFormat="1" ht="15" customHeight="1" x14ac:dyDescent="0.25">
      <c r="A51" s="220" t="s">
        <v>128</v>
      </c>
      <c r="B51" s="221" t="s">
        <v>139</v>
      </c>
      <c r="C51" s="222" t="s">
        <v>155</v>
      </c>
      <c r="D51" s="222" t="s">
        <v>151</v>
      </c>
      <c r="E51" s="231" t="s">
        <v>142</v>
      </c>
      <c r="F51" s="223" t="s">
        <v>54</v>
      </c>
      <c r="G51" s="224" t="s">
        <v>245</v>
      </c>
      <c r="H51" s="224" t="s">
        <v>239</v>
      </c>
      <c r="I51" s="225" t="s">
        <v>241</v>
      </c>
      <c r="J51" s="226" t="s">
        <v>42</v>
      </c>
      <c r="K51" s="227">
        <v>10</v>
      </c>
      <c r="L51" s="228">
        <v>12</v>
      </c>
      <c r="M51" s="229" t="s">
        <v>255</v>
      </c>
      <c r="N51" s="230">
        <v>10</v>
      </c>
      <c r="O51" s="224"/>
      <c r="P51" s="228"/>
      <c r="Q51" s="188"/>
      <c r="R51" s="189"/>
      <c r="S51" s="189"/>
      <c r="T51" s="190"/>
      <c r="U51" s="191"/>
      <c r="V51" s="189"/>
      <c r="W51" s="189"/>
      <c r="X51" s="192"/>
      <c r="Y51" s="191">
        <v>2</v>
      </c>
      <c r="Z51" s="189"/>
      <c r="AA51" s="189"/>
      <c r="AB51" s="192">
        <v>2</v>
      </c>
      <c r="AC51" s="191"/>
      <c r="AD51" s="189"/>
      <c r="AE51" s="189">
        <v>2</v>
      </c>
      <c r="AF51" s="192"/>
      <c r="AG51" s="193"/>
      <c r="AH51" s="194">
        <v>1</v>
      </c>
      <c r="AI51" s="194">
        <v>1</v>
      </c>
      <c r="AJ51" s="195"/>
      <c r="AK51" s="193">
        <v>2</v>
      </c>
      <c r="AL51" s="194"/>
      <c r="AM51" s="194"/>
      <c r="AN51" s="195"/>
      <c r="AO51" s="193"/>
      <c r="AP51" s="194"/>
      <c r="AQ51" s="194"/>
      <c r="AR51" s="195"/>
      <c r="AS51" s="193"/>
      <c r="AT51" s="194"/>
      <c r="AU51" s="194"/>
      <c r="AV51" s="195"/>
      <c r="AW51" s="193"/>
      <c r="AX51" s="194"/>
      <c r="AY51" s="194"/>
      <c r="AZ51" s="195"/>
      <c r="BA51" s="191"/>
      <c r="BB51" s="189"/>
      <c r="BC51" s="189"/>
      <c r="BD51" s="192"/>
      <c r="BE51" s="191"/>
      <c r="BF51" s="189"/>
      <c r="BG51" s="189"/>
      <c r="BH51" s="192"/>
      <c r="BI51" s="191"/>
      <c r="BJ51" s="189"/>
      <c r="BK51" s="189"/>
      <c r="BL51" s="196"/>
      <c r="BM51" s="243">
        <f t="shared" si="2"/>
        <v>10</v>
      </c>
      <c r="BN51" s="246">
        <f t="shared" si="3"/>
        <v>2</v>
      </c>
      <c r="BO51" s="197"/>
      <c r="BP51" s="197"/>
      <c r="BQ51" s="2" t="s">
        <v>354</v>
      </c>
    </row>
    <row r="52" spans="1:69" s="2" customFormat="1" ht="15" customHeight="1" x14ac:dyDescent="0.25">
      <c r="A52" s="220" t="s">
        <v>128</v>
      </c>
      <c r="B52" s="221" t="s">
        <v>139</v>
      </c>
      <c r="C52" s="222" t="s">
        <v>155</v>
      </c>
      <c r="D52" s="222" t="s">
        <v>151</v>
      </c>
      <c r="E52" s="231" t="s">
        <v>142</v>
      </c>
      <c r="F52" s="223" t="s">
        <v>54</v>
      </c>
      <c r="G52" s="224" t="s">
        <v>245</v>
      </c>
      <c r="H52" s="224" t="s">
        <v>239</v>
      </c>
      <c r="I52" s="225" t="s">
        <v>241</v>
      </c>
      <c r="J52" s="226" t="s">
        <v>357</v>
      </c>
      <c r="K52" s="227">
        <v>4</v>
      </c>
      <c r="L52" s="228">
        <v>4</v>
      </c>
      <c r="M52" s="229" t="s">
        <v>360</v>
      </c>
      <c r="N52" s="230" t="s">
        <v>356</v>
      </c>
      <c r="O52" s="222" t="s">
        <v>361</v>
      </c>
      <c r="P52" s="228"/>
      <c r="Q52" s="188"/>
      <c r="R52" s="189"/>
      <c r="S52" s="189"/>
      <c r="T52" s="190"/>
      <c r="U52" s="191"/>
      <c r="V52" s="189"/>
      <c r="W52" s="189"/>
      <c r="X52" s="192"/>
      <c r="Y52" s="191">
        <v>4</v>
      </c>
      <c r="Z52" s="189"/>
      <c r="AA52" s="189"/>
      <c r="AB52" s="192"/>
      <c r="AC52" s="191"/>
      <c r="AD52" s="189"/>
      <c r="AE52" s="189"/>
      <c r="AF52" s="192"/>
      <c r="AG52" s="193"/>
      <c r="AH52" s="194"/>
      <c r="AI52" s="194"/>
      <c r="AJ52" s="195"/>
      <c r="AK52" s="193"/>
      <c r="AL52" s="194"/>
      <c r="AM52" s="194"/>
      <c r="AN52" s="195"/>
      <c r="AO52" s="193"/>
      <c r="AP52" s="194"/>
      <c r="AQ52" s="194"/>
      <c r="AR52" s="195"/>
      <c r="AS52" s="193"/>
      <c r="AT52" s="194"/>
      <c r="AU52" s="194"/>
      <c r="AV52" s="195"/>
      <c r="AW52" s="193"/>
      <c r="AX52" s="194"/>
      <c r="AY52" s="194"/>
      <c r="AZ52" s="195"/>
      <c r="BA52" s="191"/>
      <c r="BB52" s="189"/>
      <c r="BC52" s="189"/>
      <c r="BD52" s="192"/>
      <c r="BE52" s="191"/>
      <c r="BF52" s="189"/>
      <c r="BG52" s="189"/>
      <c r="BH52" s="192"/>
      <c r="BI52" s="191"/>
      <c r="BJ52" s="189"/>
      <c r="BK52" s="189"/>
      <c r="BL52" s="196"/>
      <c r="BM52" s="243">
        <f t="shared" si="2"/>
        <v>4</v>
      </c>
      <c r="BN52" s="246">
        <f t="shared" si="3"/>
        <v>0</v>
      </c>
      <c r="BO52" s="197"/>
      <c r="BP52" s="197"/>
      <c r="BQ52" s="2" t="s">
        <v>480</v>
      </c>
    </row>
    <row r="53" spans="1:69" s="2" customFormat="1" ht="15" customHeight="1" x14ac:dyDescent="0.25">
      <c r="A53" s="220" t="s">
        <v>128</v>
      </c>
      <c r="B53" s="221" t="s">
        <v>139</v>
      </c>
      <c r="C53" s="222" t="s">
        <v>156</v>
      </c>
      <c r="D53" s="222" t="s">
        <v>151</v>
      </c>
      <c r="E53" s="231" t="s">
        <v>142</v>
      </c>
      <c r="F53" s="223" t="s">
        <v>55</v>
      </c>
      <c r="G53" s="224" t="s">
        <v>246</v>
      </c>
      <c r="H53" s="224" t="s">
        <v>242</v>
      </c>
      <c r="I53" s="225" t="s">
        <v>240</v>
      </c>
      <c r="J53" s="226" t="s">
        <v>41</v>
      </c>
      <c r="K53" s="227">
        <v>5</v>
      </c>
      <c r="L53" s="228">
        <v>5</v>
      </c>
      <c r="M53" s="229" t="s">
        <v>253</v>
      </c>
      <c r="N53" s="230">
        <v>5</v>
      </c>
      <c r="O53" s="224"/>
      <c r="P53" s="228"/>
      <c r="Q53" s="188"/>
      <c r="R53" s="189"/>
      <c r="S53" s="189"/>
      <c r="T53" s="190"/>
      <c r="U53" s="191"/>
      <c r="V53" s="189"/>
      <c r="W53" s="189"/>
      <c r="X53" s="192"/>
      <c r="Y53" s="191">
        <v>1</v>
      </c>
      <c r="Z53" s="189"/>
      <c r="AA53" s="189"/>
      <c r="AB53" s="192">
        <v>1</v>
      </c>
      <c r="AC53" s="191"/>
      <c r="AD53" s="189"/>
      <c r="AE53" s="189">
        <v>1</v>
      </c>
      <c r="AF53" s="192"/>
      <c r="AG53" s="193"/>
      <c r="AH53" s="194"/>
      <c r="AI53" s="194">
        <v>1</v>
      </c>
      <c r="AJ53" s="195"/>
      <c r="AK53" s="193">
        <v>1</v>
      </c>
      <c r="AL53" s="194"/>
      <c r="AM53" s="194"/>
      <c r="AN53" s="195"/>
      <c r="AO53" s="193"/>
      <c r="AP53" s="194"/>
      <c r="AQ53" s="194"/>
      <c r="AR53" s="195"/>
      <c r="AS53" s="193"/>
      <c r="AT53" s="194"/>
      <c r="AU53" s="194"/>
      <c r="AV53" s="195"/>
      <c r="AW53" s="193"/>
      <c r="AX53" s="194"/>
      <c r="AY53" s="194"/>
      <c r="AZ53" s="195"/>
      <c r="BA53" s="191"/>
      <c r="BB53" s="189"/>
      <c r="BC53" s="189"/>
      <c r="BD53" s="192"/>
      <c r="BE53" s="191"/>
      <c r="BF53" s="189"/>
      <c r="BG53" s="189"/>
      <c r="BH53" s="192"/>
      <c r="BI53" s="191"/>
      <c r="BJ53" s="189"/>
      <c r="BK53" s="189"/>
      <c r="BL53" s="196"/>
      <c r="BM53" s="243">
        <f t="shared" si="2"/>
        <v>5</v>
      </c>
      <c r="BN53" s="246">
        <f t="shared" si="3"/>
        <v>0</v>
      </c>
      <c r="BO53" s="197"/>
      <c r="BP53" s="197"/>
      <c r="BQ53" s="2" t="s">
        <v>354</v>
      </c>
    </row>
    <row r="54" spans="1:69" s="2" customFormat="1" ht="15" customHeight="1" x14ac:dyDescent="0.25">
      <c r="A54" s="220" t="s">
        <v>128</v>
      </c>
      <c r="B54" s="221" t="s">
        <v>139</v>
      </c>
      <c r="C54" s="222" t="s">
        <v>156</v>
      </c>
      <c r="D54" s="222" t="s">
        <v>151</v>
      </c>
      <c r="E54" s="231" t="s">
        <v>142</v>
      </c>
      <c r="F54" s="223" t="s">
        <v>55</v>
      </c>
      <c r="G54" s="224" t="s">
        <v>246</v>
      </c>
      <c r="H54" s="224" t="s">
        <v>242</v>
      </c>
      <c r="I54" s="225" t="s">
        <v>240</v>
      </c>
      <c r="J54" s="226" t="s">
        <v>357</v>
      </c>
      <c r="K54" s="227">
        <v>4</v>
      </c>
      <c r="L54" s="228">
        <v>4</v>
      </c>
      <c r="M54" s="229" t="s">
        <v>360</v>
      </c>
      <c r="N54" s="230" t="s">
        <v>356</v>
      </c>
      <c r="O54" s="222" t="s">
        <v>361</v>
      </c>
      <c r="P54" s="228"/>
      <c r="Q54" s="188"/>
      <c r="R54" s="189"/>
      <c r="S54" s="189"/>
      <c r="T54" s="190"/>
      <c r="U54" s="191"/>
      <c r="V54" s="189"/>
      <c r="W54" s="189"/>
      <c r="X54" s="192"/>
      <c r="Y54" s="191">
        <v>4</v>
      </c>
      <c r="Z54" s="189"/>
      <c r="AA54" s="189"/>
      <c r="AB54" s="192"/>
      <c r="AC54" s="191"/>
      <c r="AD54" s="189"/>
      <c r="AE54" s="189"/>
      <c r="AF54" s="192"/>
      <c r="AG54" s="193"/>
      <c r="AH54" s="194"/>
      <c r="AI54" s="194"/>
      <c r="AJ54" s="195"/>
      <c r="AK54" s="193"/>
      <c r="AL54" s="194"/>
      <c r="AM54" s="194"/>
      <c r="AN54" s="195"/>
      <c r="AO54" s="193"/>
      <c r="AP54" s="194"/>
      <c r="AQ54" s="194"/>
      <c r="AR54" s="195"/>
      <c r="AS54" s="193"/>
      <c r="AT54" s="194"/>
      <c r="AU54" s="194"/>
      <c r="AV54" s="195"/>
      <c r="AW54" s="193"/>
      <c r="AX54" s="194"/>
      <c r="AY54" s="194"/>
      <c r="AZ54" s="195"/>
      <c r="BA54" s="191"/>
      <c r="BB54" s="189"/>
      <c r="BC54" s="189"/>
      <c r="BD54" s="192"/>
      <c r="BE54" s="191"/>
      <c r="BF54" s="189"/>
      <c r="BG54" s="189"/>
      <c r="BH54" s="192"/>
      <c r="BI54" s="191"/>
      <c r="BJ54" s="189"/>
      <c r="BK54" s="189"/>
      <c r="BL54" s="196"/>
      <c r="BM54" s="243">
        <f t="shared" si="2"/>
        <v>4</v>
      </c>
      <c r="BN54" s="246">
        <f t="shared" si="3"/>
        <v>0</v>
      </c>
      <c r="BO54" s="197"/>
      <c r="BP54" s="197"/>
      <c r="BQ54" s="2" t="s">
        <v>480</v>
      </c>
    </row>
    <row r="55" spans="1:69" s="2" customFormat="1" ht="15" customHeight="1" x14ac:dyDescent="0.25">
      <c r="A55" s="253" t="s">
        <v>128</v>
      </c>
      <c r="B55" s="254" t="s">
        <v>139</v>
      </c>
      <c r="C55" s="255" t="s">
        <v>157</v>
      </c>
      <c r="D55" s="255" t="s">
        <v>158</v>
      </c>
      <c r="E55" s="256" t="s">
        <v>142</v>
      </c>
      <c r="F55" s="257" t="s">
        <v>56</v>
      </c>
      <c r="G55" s="258" t="s">
        <v>247</v>
      </c>
      <c r="H55" s="258" t="s">
        <v>242</v>
      </c>
      <c r="I55" s="259" t="s">
        <v>241</v>
      </c>
      <c r="J55" s="260" t="s">
        <v>271</v>
      </c>
      <c r="K55" s="261">
        <v>5</v>
      </c>
      <c r="L55" s="228">
        <v>0</v>
      </c>
      <c r="M55" s="229" t="s">
        <v>455</v>
      </c>
      <c r="N55" s="230" t="s">
        <v>356</v>
      </c>
      <c r="O55" s="224"/>
      <c r="P55" s="228"/>
      <c r="Q55" s="188"/>
      <c r="R55" s="189"/>
      <c r="S55" s="189"/>
      <c r="T55" s="190"/>
      <c r="U55" s="191"/>
      <c r="V55" s="189"/>
      <c r="W55" s="189"/>
      <c r="X55" s="192"/>
      <c r="Y55" s="191"/>
      <c r="Z55" s="189"/>
      <c r="AA55" s="189"/>
      <c r="AB55" s="192"/>
      <c r="AC55" s="191"/>
      <c r="AD55" s="189"/>
      <c r="AE55" s="189"/>
      <c r="AF55" s="192"/>
      <c r="AG55" s="193"/>
      <c r="AH55" s="194"/>
      <c r="AI55" s="194"/>
      <c r="AJ55" s="195"/>
      <c r="AK55" s="193"/>
      <c r="AL55" s="194"/>
      <c r="AM55" s="194"/>
      <c r="AN55" s="195"/>
      <c r="AO55" s="193"/>
      <c r="AP55" s="194"/>
      <c r="AQ55" s="194"/>
      <c r="AR55" s="195"/>
      <c r="AS55" s="193"/>
      <c r="AT55" s="194"/>
      <c r="AU55" s="194"/>
      <c r="AV55" s="195"/>
      <c r="AW55" s="193"/>
      <c r="AX55" s="194"/>
      <c r="AY55" s="194"/>
      <c r="AZ55" s="195"/>
      <c r="BA55" s="191"/>
      <c r="BB55" s="189"/>
      <c r="BC55" s="189"/>
      <c r="BD55" s="192"/>
      <c r="BE55" s="191"/>
      <c r="BF55" s="189"/>
      <c r="BG55" s="189"/>
      <c r="BH55" s="192"/>
      <c r="BI55" s="191"/>
      <c r="BJ55" s="189"/>
      <c r="BK55" s="189"/>
      <c r="BL55" s="196"/>
      <c r="BM55" s="243">
        <f t="shared" si="2"/>
        <v>0</v>
      </c>
      <c r="BN55" s="246">
        <f t="shared" si="3"/>
        <v>0</v>
      </c>
      <c r="BO55" s="197" t="s">
        <v>458</v>
      </c>
      <c r="BP55" s="197" t="s">
        <v>455</v>
      </c>
      <c r="BQ55" s="2" t="s">
        <v>455</v>
      </c>
    </row>
    <row r="56" spans="1:69" s="2" customFormat="1" ht="15" customHeight="1" x14ac:dyDescent="0.25">
      <c r="A56" s="220" t="s">
        <v>128</v>
      </c>
      <c r="B56" s="221" t="s">
        <v>139</v>
      </c>
      <c r="C56" s="222" t="s">
        <v>157</v>
      </c>
      <c r="D56" s="222" t="s">
        <v>158</v>
      </c>
      <c r="E56" s="231" t="s">
        <v>142</v>
      </c>
      <c r="F56" s="223" t="s">
        <v>56</v>
      </c>
      <c r="G56" s="224" t="s">
        <v>247</v>
      </c>
      <c r="H56" s="224" t="s">
        <v>242</v>
      </c>
      <c r="I56" s="225" t="s">
        <v>241</v>
      </c>
      <c r="J56" s="226" t="s">
        <v>41</v>
      </c>
      <c r="K56" s="227">
        <v>5</v>
      </c>
      <c r="L56" s="228">
        <v>5</v>
      </c>
      <c r="M56" s="229" t="s">
        <v>253</v>
      </c>
      <c r="N56" s="230">
        <v>5</v>
      </c>
      <c r="O56" s="224"/>
      <c r="P56" s="228"/>
      <c r="Q56" s="188"/>
      <c r="R56" s="189"/>
      <c r="S56" s="189"/>
      <c r="T56" s="190"/>
      <c r="U56" s="191"/>
      <c r="V56" s="189"/>
      <c r="W56" s="189"/>
      <c r="X56" s="192"/>
      <c r="Y56" s="191">
        <v>1</v>
      </c>
      <c r="Z56" s="189"/>
      <c r="AA56" s="189"/>
      <c r="AB56" s="192">
        <v>1</v>
      </c>
      <c r="AC56" s="191"/>
      <c r="AD56" s="189"/>
      <c r="AE56" s="189">
        <v>1</v>
      </c>
      <c r="AF56" s="192"/>
      <c r="AG56" s="193"/>
      <c r="AH56" s="194"/>
      <c r="AI56" s="194">
        <v>1</v>
      </c>
      <c r="AJ56" s="195"/>
      <c r="AK56" s="193">
        <v>1</v>
      </c>
      <c r="AL56" s="194"/>
      <c r="AM56" s="194"/>
      <c r="AN56" s="195"/>
      <c r="AO56" s="193"/>
      <c r="AP56" s="194"/>
      <c r="AQ56" s="194"/>
      <c r="AR56" s="195"/>
      <c r="AS56" s="193"/>
      <c r="AT56" s="194"/>
      <c r="AU56" s="194"/>
      <c r="AV56" s="195"/>
      <c r="AW56" s="193"/>
      <c r="AX56" s="194"/>
      <c r="AY56" s="194"/>
      <c r="AZ56" s="195"/>
      <c r="BA56" s="191"/>
      <c r="BB56" s="189"/>
      <c r="BC56" s="189"/>
      <c r="BD56" s="192"/>
      <c r="BE56" s="191"/>
      <c r="BF56" s="189"/>
      <c r="BG56" s="189"/>
      <c r="BH56" s="192"/>
      <c r="BI56" s="191"/>
      <c r="BJ56" s="189"/>
      <c r="BK56" s="189"/>
      <c r="BL56" s="196"/>
      <c r="BM56" s="243">
        <f t="shared" si="2"/>
        <v>5</v>
      </c>
      <c r="BN56" s="246">
        <f t="shared" si="3"/>
        <v>0</v>
      </c>
      <c r="BO56" s="197"/>
      <c r="BP56" s="197"/>
      <c r="BQ56" s="2" t="s">
        <v>354</v>
      </c>
    </row>
    <row r="57" spans="1:69" s="2" customFormat="1" ht="15" customHeight="1" x14ac:dyDescent="0.25">
      <c r="A57" s="220" t="s">
        <v>128</v>
      </c>
      <c r="B57" s="221" t="s">
        <v>139</v>
      </c>
      <c r="C57" s="222" t="s">
        <v>157</v>
      </c>
      <c r="D57" s="222" t="s">
        <v>158</v>
      </c>
      <c r="E57" s="231" t="s">
        <v>142</v>
      </c>
      <c r="F57" s="223" t="s">
        <v>56</v>
      </c>
      <c r="G57" s="224" t="s">
        <v>247</v>
      </c>
      <c r="H57" s="224" t="s">
        <v>242</v>
      </c>
      <c r="I57" s="225" t="s">
        <v>241</v>
      </c>
      <c r="J57" s="226" t="s">
        <v>357</v>
      </c>
      <c r="K57" s="227">
        <v>4</v>
      </c>
      <c r="L57" s="228">
        <v>4</v>
      </c>
      <c r="M57" s="229" t="s">
        <v>360</v>
      </c>
      <c r="N57" s="230" t="s">
        <v>356</v>
      </c>
      <c r="O57" s="222" t="s">
        <v>361</v>
      </c>
      <c r="P57" s="228"/>
      <c r="Q57" s="188"/>
      <c r="R57" s="189"/>
      <c r="S57" s="189"/>
      <c r="T57" s="190"/>
      <c r="U57" s="191"/>
      <c r="V57" s="189"/>
      <c r="W57" s="189"/>
      <c r="X57" s="192"/>
      <c r="Y57" s="191">
        <v>4</v>
      </c>
      <c r="Z57" s="189"/>
      <c r="AA57" s="189"/>
      <c r="AB57" s="192"/>
      <c r="AC57" s="191"/>
      <c r="AD57" s="189"/>
      <c r="AE57" s="189"/>
      <c r="AF57" s="192"/>
      <c r="AG57" s="193"/>
      <c r="AH57" s="194"/>
      <c r="AI57" s="194"/>
      <c r="AJ57" s="195"/>
      <c r="AK57" s="193"/>
      <c r="AL57" s="194"/>
      <c r="AM57" s="194"/>
      <c r="AN57" s="195"/>
      <c r="AO57" s="193"/>
      <c r="AP57" s="194"/>
      <c r="AQ57" s="194"/>
      <c r="AR57" s="195"/>
      <c r="AS57" s="193"/>
      <c r="AT57" s="194"/>
      <c r="AU57" s="194"/>
      <c r="AV57" s="195"/>
      <c r="AW57" s="193"/>
      <c r="AX57" s="194"/>
      <c r="AY57" s="194"/>
      <c r="AZ57" s="195"/>
      <c r="BA57" s="191"/>
      <c r="BB57" s="189"/>
      <c r="BC57" s="189"/>
      <c r="BD57" s="192"/>
      <c r="BE57" s="191"/>
      <c r="BF57" s="189"/>
      <c r="BG57" s="189"/>
      <c r="BH57" s="192"/>
      <c r="BI57" s="191"/>
      <c r="BJ57" s="189"/>
      <c r="BK57" s="189"/>
      <c r="BL57" s="196"/>
      <c r="BM57" s="243">
        <f t="shared" si="2"/>
        <v>4</v>
      </c>
      <c r="BN57" s="246">
        <f t="shared" si="3"/>
        <v>0</v>
      </c>
      <c r="BO57" s="197"/>
      <c r="BP57" s="197"/>
      <c r="BQ57" s="2" t="s">
        <v>480</v>
      </c>
    </row>
    <row r="58" spans="1:69" s="2" customFormat="1" ht="15" customHeight="1" x14ac:dyDescent="0.25">
      <c r="A58" s="220" t="s">
        <v>129</v>
      </c>
      <c r="B58" s="221" t="s">
        <v>159</v>
      </c>
      <c r="C58" s="222" t="s">
        <v>160</v>
      </c>
      <c r="D58" s="222" t="s">
        <v>161</v>
      </c>
      <c r="E58" s="231" t="s">
        <v>142</v>
      </c>
      <c r="F58" s="223" t="s">
        <v>57</v>
      </c>
      <c r="G58" s="224"/>
      <c r="H58" s="224" t="s">
        <v>239</v>
      </c>
      <c r="I58" s="225" t="s">
        <v>240</v>
      </c>
      <c r="J58" s="226" t="s">
        <v>272</v>
      </c>
      <c r="K58" s="227">
        <v>5</v>
      </c>
      <c r="L58" s="228">
        <v>6</v>
      </c>
      <c r="M58" s="229" t="s">
        <v>441</v>
      </c>
      <c r="N58" s="230" t="s">
        <v>356</v>
      </c>
      <c r="O58" s="224"/>
      <c r="P58" s="228" t="s">
        <v>257</v>
      </c>
      <c r="Q58" s="188"/>
      <c r="R58" s="189"/>
      <c r="S58" s="189"/>
      <c r="T58" s="190"/>
      <c r="U58" s="191"/>
      <c r="V58" s="189"/>
      <c r="W58" s="189"/>
      <c r="X58" s="192"/>
      <c r="Y58" s="191"/>
      <c r="Z58" s="189">
        <v>1</v>
      </c>
      <c r="AA58" s="189"/>
      <c r="AB58" s="192"/>
      <c r="AC58" s="191"/>
      <c r="AD58" s="189"/>
      <c r="AE58" s="189">
        <v>1</v>
      </c>
      <c r="AF58" s="192"/>
      <c r="AG58" s="193"/>
      <c r="AH58" s="194"/>
      <c r="AI58" s="194"/>
      <c r="AJ58" s="195"/>
      <c r="AK58" s="193"/>
      <c r="AL58" s="194"/>
      <c r="AM58" s="194"/>
      <c r="AN58" s="195"/>
      <c r="AO58" s="193"/>
      <c r="AP58" s="194"/>
      <c r="AQ58" s="194">
        <v>1</v>
      </c>
      <c r="AR58" s="195"/>
      <c r="AS58" s="193"/>
      <c r="AT58" s="194">
        <v>1</v>
      </c>
      <c r="AU58" s="194"/>
      <c r="AV58" s="195"/>
      <c r="AW58" s="193"/>
      <c r="AX58" s="194"/>
      <c r="AY58" s="194"/>
      <c r="AZ58" s="195"/>
      <c r="BA58" s="191"/>
      <c r="BB58" s="189" t="s">
        <v>354</v>
      </c>
      <c r="BC58" s="189"/>
      <c r="BD58" s="192"/>
      <c r="BE58" s="191"/>
      <c r="BF58" s="189">
        <v>1</v>
      </c>
      <c r="BG58" s="189"/>
      <c r="BH58" s="192">
        <v>1</v>
      </c>
      <c r="BI58" s="191"/>
      <c r="BJ58" s="189"/>
      <c r="BK58" s="189"/>
      <c r="BL58" s="196"/>
      <c r="BM58" s="243">
        <f t="shared" si="2"/>
        <v>6</v>
      </c>
      <c r="BN58" s="246">
        <f t="shared" si="3"/>
        <v>0</v>
      </c>
      <c r="BO58" s="197"/>
      <c r="BP58" s="197"/>
    </row>
    <row r="59" spans="1:69" s="2" customFormat="1" ht="15" customHeight="1" x14ac:dyDescent="0.25">
      <c r="A59" s="220" t="s">
        <v>129</v>
      </c>
      <c r="B59" s="221" t="s">
        <v>159</v>
      </c>
      <c r="C59" s="222" t="s">
        <v>160</v>
      </c>
      <c r="D59" s="222" t="s">
        <v>161</v>
      </c>
      <c r="E59" s="231" t="s">
        <v>142</v>
      </c>
      <c r="F59" s="223" t="s">
        <v>57</v>
      </c>
      <c r="G59" s="224"/>
      <c r="H59" s="224" t="s">
        <v>239</v>
      </c>
      <c r="I59" s="225" t="s">
        <v>240</v>
      </c>
      <c r="J59" s="226" t="s">
        <v>42</v>
      </c>
      <c r="K59" s="227">
        <v>5</v>
      </c>
      <c r="L59" s="228">
        <v>5</v>
      </c>
      <c r="M59" s="229" t="s">
        <v>441</v>
      </c>
      <c r="N59" s="230" t="s">
        <v>356</v>
      </c>
      <c r="O59" s="224"/>
      <c r="P59" s="228" t="s">
        <v>257</v>
      </c>
      <c r="Q59" s="188"/>
      <c r="R59" s="189"/>
      <c r="S59" s="189"/>
      <c r="T59" s="190"/>
      <c r="U59" s="191"/>
      <c r="V59" s="189"/>
      <c r="W59" s="189"/>
      <c r="X59" s="192"/>
      <c r="Y59" s="191"/>
      <c r="Z59" s="189">
        <v>1</v>
      </c>
      <c r="AA59" s="189"/>
      <c r="AB59" s="192"/>
      <c r="AC59" s="191"/>
      <c r="AD59" s="189"/>
      <c r="AE59" s="189">
        <v>1</v>
      </c>
      <c r="AF59" s="192"/>
      <c r="AG59" s="193"/>
      <c r="AH59" s="194"/>
      <c r="AI59" s="194"/>
      <c r="AJ59" s="195"/>
      <c r="AK59" s="193"/>
      <c r="AL59" s="194"/>
      <c r="AM59" s="194"/>
      <c r="AN59" s="195"/>
      <c r="AO59" s="193"/>
      <c r="AP59" s="194"/>
      <c r="AQ59" s="194">
        <v>1</v>
      </c>
      <c r="AR59" s="195"/>
      <c r="AS59" s="193"/>
      <c r="AT59" s="194">
        <v>1</v>
      </c>
      <c r="AU59" s="194"/>
      <c r="AV59" s="195"/>
      <c r="AW59" s="193"/>
      <c r="AX59" s="194"/>
      <c r="AY59" s="194"/>
      <c r="AZ59" s="195"/>
      <c r="BA59" s="191"/>
      <c r="BB59" s="189" t="s">
        <v>354</v>
      </c>
      <c r="BC59" s="189"/>
      <c r="BD59" s="192"/>
      <c r="BE59" s="191"/>
      <c r="BF59" s="189"/>
      <c r="BG59" s="189"/>
      <c r="BH59" s="192"/>
      <c r="BI59" s="191"/>
      <c r="BJ59" s="189"/>
      <c r="BK59" s="189"/>
      <c r="BL59" s="196"/>
      <c r="BM59" s="243">
        <f t="shared" si="2"/>
        <v>4</v>
      </c>
      <c r="BN59" s="246">
        <f t="shared" si="3"/>
        <v>1</v>
      </c>
      <c r="BO59" s="197"/>
      <c r="BP59" s="197"/>
    </row>
    <row r="60" spans="1:69" s="2" customFormat="1" ht="15" customHeight="1" x14ac:dyDescent="0.25">
      <c r="A60" s="220" t="s">
        <v>129</v>
      </c>
      <c r="B60" s="221" t="s">
        <v>159</v>
      </c>
      <c r="C60" s="222" t="s">
        <v>160</v>
      </c>
      <c r="D60" s="222" t="s">
        <v>161</v>
      </c>
      <c r="E60" s="231" t="s">
        <v>142</v>
      </c>
      <c r="F60" s="223" t="s">
        <v>57</v>
      </c>
      <c r="G60" s="224"/>
      <c r="H60" s="224" t="s">
        <v>239</v>
      </c>
      <c r="I60" s="225" t="s">
        <v>240</v>
      </c>
      <c r="J60" s="226" t="s">
        <v>36</v>
      </c>
      <c r="K60" s="227">
        <v>5</v>
      </c>
      <c r="L60" s="228">
        <v>5</v>
      </c>
      <c r="M60" s="229" t="s">
        <v>441</v>
      </c>
      <c r="N60" s="230" t="s">
        <v>356</v>
      </c>
      <c r="O60" s="224"/>
      <c r="P60" s="228" t="s">
        <v>257</v>
      </c>
      <c r="Q60" s="188"/>
      <c r="R60" s="189"/>
      <c r="S60" s="189"/>
      <c r="T60" s="190"/>
      <c r="U60" s="191"/>
      <c r="V60" s="189"/>
      <c r="W60" s="189"/>
      <c r="X60" s="192"/>
      <c r="Y60" s="191"/>
      <c r="Z60" s="189">
        <v>1</v>
      </c>
      <c r="AA60" s="189"/>
      <c r="AB60" s="192"/>
      <c r="AC60" s="191"/>
      <c r="AD60" s="189"/>
      <c r="AE60" s="189"/>
      <c r="AF60" s="192"/>
      <c r="AG60" s="193"/>
      <c r="AH60" s="194"/>
      <c r="AI60" s="194"/>
      <c r="AJ60" s="195"/>
      <c r="AK60" s="193"/>
      <c r="AL60" s="194"/>
      <c r="AM60" s="194"/>
      <c r="AN60" s="195"/>
      <c r="AO60" s="193"/>
      <c r="AP60" s="194"/>
      <c r="AQ60" s="194">
        <v>1</v>
      </c>
      <c r="AR60" s="195"/>
      <c r="AS60" s="193"/>
      <c r="AT60" s="194">
        <v>1</v>
      </c>
      <c r="AU60" s="194"/>
      <c r="AV60" s="195"/>
      <c r="AW60" s="193"/>
      <c r="AX60" s="194"/>
      <c r="AY60" s="194"/>
      <c r="AZ60" s="195"/>
      <c r="BA60" s="191"/>
      <c r="BB60" s="189" t="s">
        <v>354</v>
      </c>
      <c r="BC60" s="189"/>
      <c r="BD60" s="192"/>
      <c r="BE60" s="191"/>
      <c r="BF60" s="189">
        <v>1</v>
      </c>
      <c r="BG60" s="189"/>
      <c r="BH60" s="192">
        <v>1</v>
      </c>
      <c r="BI60" s="191"/>
      <c r="BJ60" s="189"/>
      <c r="BK60" s="189"/>
      <c r="BL60" s="196"/>
      <c r="BM60" s="243">
        <f t="shared" si="2"/>
        <v>5</v>
      </c>
      <c r="BN60" s="246">
        <f t="shared" si="3"/>
        <v>0</v>
      </c>
      <c r="BO60" s="197"/>
      <c r="BP60" s="197"/>
    </row>
    <row r="61" spans="1:69" s="2" customFormat="1" ht="15" customHeight="1" x14ac:dyDescent="0.25">
      <c r="A61" s="220" t="s">
        <v>129</v>
      </c>
      <c r="B61" s="221" t="s">
        <v>159</v>
      </c>
      <c r="C61" s="222" t="s">
        <v>160</v>
      </c>
      <c r="D61" s="222" t="s">
        <v>161</v>
      </c>
      <c r="E61" s="231" t="s">
        <v>142</v>
      </c>
      <c r="F61" s="223" t="s">
        <v>57</v>
      </c>
      <c r="G61" s="224"/>
      <c r="H61" s="224" t="s">
        <v>239</v>
      </c>
      <c r="I61" s="225" t="s">
        <v>240</v>
      </c>
      <c r="J61" s="226" t="s">
        <v>37</v>
      </c>
      <c r="K61" s="227" t="s">
        <v>38</v>
      </c>
      <c r="L61" s="228">
        <v>5</v>
      </c>
      <c r="M61" s="229" t="s">
        <v>441</v>
      </c>
      <c r="N61" s="230" t="s">
        <v>356</v>
      </c>
      <c r="O61" s="224"/>
      <c r="P61" s="228" t="s">
        <v>257</v>
      </c>
      <c r="Q61" s="188"/>
      <c r="R61" s="189"/>
      <c r="S61" s="189"/>
      <c r="T61" s="190"/>
      <c r="U61" s="191"/>
      <c r="V61" s="189"/>
      <c r="W61" s="189"/>
      <c r="X61" s="192"/>
      <c r="Y61" s="191"/>
      <c r="Z61" s="189">
        <v>1</v>
      </c>
      <c r="AA61" s="189"/>
      <c r="AB61" s="192"/>
      <c r="AC61" s="191"/>
      <c r="AD61" s="189"/>
      <c r="AE61" s="189">
        <v>1</v>
      </c>
      <c r="AF61" s="192"/>
      <c r="AG61" s="193"/>
      <c r="AH61" s="194"/>
      <c r="AI61" s="194"/>
      <c r="AJ61" s="195"/>
      <c r="AK61" s="193"/>
      <c r="AL61" s="194"/>
      <c r="AM61" s="194"/>
      <c r="AN61" s="195"/>
      <c r="AO61" s="193"/>
      <c r="AP61" s="194"/>
      <c r="AQ61" s="194">
        <v>1</v>
      </c>
      <c r="AR61" s="195"/>
      <c r="AS61" s="193"/>
      <c r="AT61" s="194">
        <v>1</v>
      </c>
      <c r="AU61" s="194"/>
      <c r="AV61" s="195"/>
      <c r="AW61" s="193"/>
      <c r="AX61" s="194"/>
      <c r="AY61" s="194"/>
      <c r="AZ61" s="195"/>
      <c r="BA61" s="191"/>
      <c r="BB61" s="189" t="s">
        <v>354</v>
      </c>
      <c r="BC61" s="189"/>
      <c r="BD61" s="192"/>
      <c r="BE61" s="191"/>
      <c r="BF61" s="189">
        <v>1</v>
      </c>
      <c r="BG61" s="189"/>
      <c r="BH61" s="192"/>
      <c r="BI61" s="191"/>
      <c r="BJ61" s="189"/>
      <c r="BK61" s="189"/>
      <c r="BL61" s="196"/>
      <c r="BM61" s="243">
        <f t="shared" si="2"/>
        <v>5</v>
      </c>
      <c r="BN61" s="246">
        <f t="shared" si="3"/>
        <v>0</v>
      </c>
      <c r="BO61" s="197"/>
      <c r="BP61" s="197"/>
    </row>
    <row r="62" spans="1:69" s="2" customFormat="1" ht="15" customHeight="1" x14ac:dyDescent="0.25">
      <c r="A62" s="220" t="s">
        <v>129</v>
      </c>
      <c r="B62" s="221" t="s">
        <v>159</v>
      </c>
      <c r="C62" s="222" t="s">
        <v>160</v>
      </c>
      <c r="D62" s="222" t="s">
        <v>161</v>
      </c>
      <c r="E62" s="231" t="s">
        <v>142</v>
      </c>
      <c r="F62" s="223" t="s">
        <v>57</v>
      </c>
      <c r="G62" s="224"/>
      <c r="H62" s="224" t="s">
        <v>239</v>
      </c>
      <c r="I62" s="225" t="s">
        <v>240</v>
      </c>
      <c r="J62" s="226" t="s">
        <v>357</v>
      </c>
      <c r="K62" s="227">
        <v>4</v>
      </c>
      <c r="L62" s="228">
        <v>6</v>
      </c>
      <c r="M62" s="229" t="s">
        <v>360</v>
      </c>
      <c r="N62" s="230" t="s">
        <v>356</v>
      </c>
      <c r="O62" s="222" t="s">
        <v>361</v>
      </c>
      <c r="P62" s="228"/>
      <c r="Q62" s="188"/>
      <c r="R62" s="189"/>
      <c r="S62" s="189"/>
      <c r="T62" s="190"/>
      <c r="U62" s="191"/>
      <c r="V62" s="189"/>
      <c r="W62" s="189"/>
      <c r="X62" s="192"/>
      <c r="Y62" s="191">
        <v>2</v>
      </c>
      <c r="Z62" s="189"/>
      <c r="AA62" s="189"/>
      <c r="AB62" s="192"/>
      <c r="AC62" s="191"/>
      <c r="AD62" s="189"/>
      <c r="AE62" s="189"/>
      <c r="AF62" s="192"/>
      <c r="AG62" s="193"/>
      <c r="AH62" s="194"/>
      <c r="AI62" s="194"/>
      <c r="AJ62" s="195"/>
      <c r="AK62" s="193"/>
      <c r="AL62" s="194"/>
      <c r="AM62" s="194"/>
      <c r="AN62" s="195"/>
      <c r="AO62" s="193"/>
      <c r="AP62" s="194"/>
      <c r="AQ62" s="194"/>
      <c r="AR62" s="195"/>
      <c r="AS62" s="193"/>
      <c r="AT62" s="194">
        <v>4</v>
      </c>
      <c r="AU62" s="194"/>
      <c r="AV62" s="195"/>
      <c r="AW62" s="193"/>
      <c r="AX62" s="194"/>
      <c r="AY62" s="194"/>
      <c r="AZ62" s="195"/>
      <c r="BA62" s="191"/>
      <c r="BB62" s="189" t="s">
        <v>290</v>
      </c>
      <c r="BC62" s="189"/>
      <c r="BD62" s="192"/>
      <c r="BE62" s="191"/>
      <c r="BF62" s="189"/>
      <c r="BG62" s="189"/>
      <c r="BH62" s="192"/>
      <c r="BI62" s="191"/>
      <c r="BJ62" s="189"/>
      <c r="BK62" s="189"/>
      <c r="BL62" s="196"/>
      <c r="BM62" s="243">
        <f t="shared" si="2"/>
        <v>6</v>
      </c>
      <c r="BN62" s="246">
        <f t="shared" si="3"/>
        <v>0</v>
      </c>
      <c r="BO62" s="197"/>
      <c r="BP62" s="197"/>
      <c r="BQ62" s="2" t="s">
        <v>480</v>
      </c>
    </row>
    <row r="63" spans="1:69" s="2" customFormat="1" ht="15" customHeight="1" x14ac:dyDescent="0.25">
      <c r="A63" s="220" t="s">
        <v>129</v>
      </c>
      <c r="B63" s="221" t="s">
        <v>159</v>
      </c>
      <c r="C63" s="222" t="s">
        <v>136</v>
      </c>
      <c r="D63" s="222" t="s">
        <v>161</v>
      </c>
      <c r="E63" s="231" t="s">
        <v>142</v>
      </c>
      <c r="F63" s="223" t="s">
        <v>58</v>
      </c>
      <c r="G63" s="224"/>
      <c r="H63" s="224" t="s">
        <v>236</v>
      </c>
      <c r="I63" s="225" t="s">
        <v>237</v>
      </c>
      <c r="J63" s="226" t="s">
        <v>273</v>
      </c>
      <c r="K63" s="227">
        <v>10</v>
      </c>
      <c r="L63" s="228">
        <v>12</v>
      </c>
      <c r="M63" s="229" t="s">
        <v>255</v>
      </c>
      <c r="N63" s="230" t="s">
        <v>356</v>
      </c>
      <c r="O63" s="224"/>
      <c r="P63" s="228" t="s">
        <v>257</v>
      </c>
      <c r="Q63" s="188"/>
      <c r="R63" s="189"/>
      <c r="S63" s="189"/>
      <c r="T63" s="190"/>
      <c r="U63" s="191"/>
      <c r="V63" s="189"/>
      <c r="W63" s="189"/>
      <c r="X63" s="192"/>
      <c r="Y63" s="191"/>
      <c r="Z63" s="189">
        <v>1</v>
      </c>
      <c r="AA63" s="189"/>
      <c r="AB63" s="192">
        <v>1</v>
      </c>
      <c r="AC63" s="191"/>
      <c r="AD63" s="189"/>
      <c r="AE63" s="189">
        <v>1</v>
      </c>
      <c r="AF63" s="192"/>
      <c r="AG63" s="193"/>
      <c r="AH63" s="194">
        <v>1</v>
      </c>
      <c r="AI63" s="194"/>
      <c r="AJ63" s="195"/>
      <c r="AK63" s="193"/>
      <c r="AL63" s="194"/>
      <c r="AM63" s="194"/>
      <c r="AN63" s="195">
        <v>1</v>
      </c>
      <c r="AO63" s="193"/>
      <c r="AP63" s="194"/>
      <c r="AQ63" s="194">
        <v>1</v>
      </c>
      <c r="AR63" s="195"/>
      <c r="AS63" s="193"/>
      <c r="AT63" s="194">
        <v>1</v>
      </c>
      <c r="AU63" s="194"/>
      <c r="AV63" s="195"/>
      <c r="AW63" s="193"/>
      <c r="AX63" s="194"/>
      <c r="AY63" s="194">
        <v>1</v>
      </c>
      <c r="AZ63" s="195"/>
      <c r="BA63" s="191"/>
      <c r="BB63" s="189">
        <v>1</v>
      </c>
      <c r="BC63" s="189"/>
      <c r="BD63" s="192">
        <v>1</v>
      </c>
      <c r="BE63" s="191"/>
      <c r="BF63" s="189">
        <v>1</v>
      </c>
      <c r="BG63" s="189"/>
      <c r="BH63" s="192">
        <v>1</v>
      </c>
      <c r="BI63" s="191"/>
      <c r="BJ63" s="189"/>
      <c r="BK63" s="189"/>
      <c r="BL63" s="196"/>
      <c r="BM63" s="243">
        <f t="shared" si="2"/>
        <v>12</v>
      </c>
      <c r="BN63" s="246">
        <f t="shared" si="3"/>
        <v>0</v>
      </c>
      <c r="BO63" s="197"/>
      <c r="BP63" s="197"/>
    </row>
    <row r="64" spans="1:69" s="2" customFormat="1" ht="15" customHeight="1" x14ac:dyDescent="0.25">
      <c r="A64" s="220" t="s">
        <v>129</v>
      </c>
      <c r="B64" s="221" t="s">
        <v>159</v>
      </c>
      <c r="C64" s="222" t="s">
        <v>136</v>
      </c>
      <c r="D64" s="222" t="s">
        <v>161</v>
      </c>
      <c r="E64" s="231" t="s">
        <v>142</v>
      </c>
      <c r="F64" s="223" t="s">
        <v>58</v>
      </c>
      <c r="G64" s="224"/>
      <c r="H64" s="224" t="s">
        <v>236</v>
      </c>
      <c r="I64" s="225" t="s">
        <v>237</v>
      </c>
      <c r="J64" s="226" t="s">
        <v>30</v>
      </c>
      <c r="K64" s="227">
        <v>5</v>
      </c>
      <c r="L64" s="228">
        <v>5</v>
      </c>
      <c r="M64" s="229" t="s">
        <v>253</v>
      </c>
      <c r="N64" s="230" t="s">
        <v>356</v>
      </c>
      <c r="O64" s="224"/>
      <c r="P64" s="228" t="s">
        <v>257</v>
      </c>
      <c r="Q64" s="188"/>
      <c r="R64" s="189"/>
      <c r="S64" s="189"/>
      <c r="T64" s="190"/>
      <c r="U64" s="191"/>
      <c r="V64" s="189"/>
      <c r="W64" s="189"/>
      <c r="X64" s="192"/>
      <c r="Y64" s="191"/>
      <c r="Z64" s="189">
        <v>1</v>
      </c>
      <c r="AA64" s="189"/>
      <c r="AB64" s="192"/>
      <c r="AC64" s="191"/>
      <c r="AD64" s="189"/>
      <c r="AE64" s="189">
        <v>1</v>
      </c>
      <c r="AF64" s="192"/>
      <c r="AG64" s="193"/>
      <c r="AH64" s="194"/>
      <c r="AI64" s="194"/>
      <c r="AJ64" s="195"/>
      <c r="AK64" s="193"/>
      <c r="AL64" s="194"/>
      <c r="AM64" s="194"/>
      <c r="AN64" s="195"/>
      <c r="AO64" s="193"/>
      <c r="AP64" s="194"/>
      <c r="AQ64" s="194">
        <v>1</v>
      </c>
      <c r="AR64" s="195"/>
      <c r="AS64" s="193"/>
      <c r="AT64" s="194">
        <v>1</v>
      </c>
      <c r="AU64" s="194"/>
      <c r="AV64" s="195"/>
      <c r="AW64" s="193"/>
      <c r="AX64" s="194"/>
      <c r="AY64" s="194"/>
      <c r="AZ64" s="195"/>
      <c r="BA64" s="191"/>
      <c r="BB64" s="189" t="s">
        <v>354</v>
      </c>
      <c r="BC64" s="189"/>
      <c r="BD64" s="192"/>
      <c r="BE64" s="191"/>
      <c r="BF64" s="189"/>
      <c r="BG64" s="189"/>
      <c r="BH64" s="192">
        <v>1</v>
      </c>
      <c r="BI64" s="191"/>
      <c r="BJ64" s="189"/>
      <c r="BK64" s="189"/>
      <c r="BL64" s="196"/>
      <c r="BM64" s="243">
        <f t="shared" si="2"/>
        <v>5</v>
      </c>
      <c r="BN64" s="246">
        <f t="shared" si="3"/>
        <v>0</v>
      </c>
      <c r="BO64" s="197"/>
      <c r="BP64" s="197"/>
    </row>
    <row r="65" spans="1:69" s="2" customFormat="1" ht="15" customHeight="1" x14ac:dyDescent="0.25">
      <c r="A65" s="220" t="s">
        <v>129</v>
      </c>
      <c r="B65" s="221" t="s">
        <v>159</v>
      </c>
      <c r="C65" s="222" t="s">
        <v>136</v>
      </c>
      <c r="D65" s="222" t="s">
        <v>161</v>
      </c>
      <c r="E65" s="231" t="s">
        <v>142</v>
      </c>
      <c r="F65" s="223" t="s">
        <v>58</v>
      </c>
      <c r="G65" s="224"/>
      <c r="H65" s="224" t="s">
        <v>236</v>
      </c>
      <c r="I65" s="225" t="s">
        <v>237</v>
      </c>
      <c r="J65" s="226" t="s">
        <v>32</v>
      </c>
      <c r="K65" s="227">
        <v>2</v>
      </c>
      <c r="L65" s="228">
        <v>2</v>
      </c>
      <c r="M65" s="229" t="s">
        <v>355</v>
      </c>
      <c r="N65" s="230" t="s">
        <v>356</v>
      </c>
      <c r="O65" s="224"/>
      <c r="P65" s="228" t="s">
        <v>257</v>
      </c>
      <c r="Q65" s="188"/>
      <c r="R65" s="189"/>
      <c r="S65" s="189"/>
      <c r="T65" s="190"/>
      <c r="U65" s="191"/>
      <c r="V65" s="189"/>
      <c r="W65" s="189"/>
      <c r="X65" s="192"/>
      <c r="Y65" s="191"/>
      <c r="Z65" s="189"/>
      <c r="AA65" s="189"/>
      <c r="AB65" s="192"/>
      <c r="AC65" s="191"/>
      <c r="AD65" s="189"/>
      <c r="AE65" s="189"/>
      <c r="AF65" s="192"/>
      <c r="AG65" s="193"/>
      <c r="AH65" s="194"/>
      <c r="AI65" s="194"/>
      <c r="AJ65" s="195"/>
      <c r="AK65" s="193"/>
      <c r="AL65" s="194"/>
      <c r="AM65" s="194"/>
      <c r="AN65" s="195"/>
      <c r="AO65" s="193"/>
      <c r="AP65" s="194"/>
      <c r="AQ65" s="194"/>
      <c r="AR65" s="195"/>
      <c r="AS65" s="193"/>
      <c r="AT65" s="194"/>
      <c r="AU65" s="194"/>
      <c r="AV65" s="195"/>
      <c r="AW65" s="193"/>
      <c r="AX65" s="194"/>
      <c r="AY65" s="194"/>
      <c r="AZ65" s="195"/>
      <c r="BA65" s="191"/>
      <c r="BB65" s="189"/>
      <c r="BC65" s="189"/>
      <c r="BD65" s="192"/>
      <c r="BE65" s="191"/>
      <c r="BF65" s="189"/>
      <c r="BG65" s="189"/>
      <c r="BH65" s="192">
        <v>1</v>
      </c>
      <c r="BI65" s="191"/>
      <c r="BJ65" s="189"/>
      <c r="BK65" s="189"/>
      <c r="BL65" s="196"/>
      <c r="BM65" s="243">
        <f t="shared" si="2"/>
        <v>1</v>
      </c>
      <c r="BN65" s="246">
        <f t="shared" si="3"/>
        <v>1</v>
      </c>
      <c r="BO65" s="197"/>
      <c r="BP65" s="197"/>
    </row>
    <row r="66" spans="1:69" s="2" customFormat="1" ht="15" customHeight="1" x14ac:dyDescent="0.25">
      <c r="A66" s="253" t="s">
        <v>129</v>
      </c>
      <c r="B66" s="254" t="s">
        <v>159</v>
      </c>
      <c r="C66" s="255" t="s">
        <v>136</v>
      </c>
      <c r="D66" s="255" t="s">
        <v>161</v>
      </c>
      <c r="E66" s="256" t="s">
        <v>142</v>
      </c>
      <c r="F66" s="257" t="s">
        <v>58</v>
      </c>
      <c r="G66" s="258"/>
      <c r="H66" s="258" t="s">
        <v>236</v>
      </c>
      <c r="I66" s="259" t="s">
        <v>237</v>
      </c>
      <c r="J66" s="260" t="s">
        <v>36</v>
      </c>
      <c r="K66" s="261">
        <v>10</v>
      </c>
      <c r="L66" s="228">
        <v>2</v>
      </c>
      <c r="M66" s="229" t="s">
        <v>455</v>
      </c>
      <c r="N66" s="230" t="s">
        <v>356</v>
      </c>
      <c r="O66" s="224"/>
      <c r="P66" s="228"/>
      <c r="Q66" s="188"/>
      <c r="R66" s="189"/>
      <c r="S66" s="189"/>
      <c r="T66" s="190"/>
      <c r="U66" s="191"/>
      <c r="V66" s="189"/>
      <c r="W66" s="189"/>
      <c r="X66" s="192"/>
      <c r="Y66" s="191"/>
      <c r="Z66" s="189"/>
      <c r="AA66" s="189"/>
      <c r="AB66" s="192"/>
      <c r="AC66" s="191"/>
      <c r="AD66" s="189"/>
      <c r="AE66" s="189"/>
      <c r="AF66" s="192"/>
      <c r="AG66" s="193"/>
      <c r="AH66" s="194">
        <v>1</v>
      </c>
      <c r="AI66" s="194"/>
      <c r="AJ66" s="195"/>
      <c r="AK66" s="193"/>
      <c r="AL66" s="194"/>
      <c r="AM66" s="194"/>
      <c r="AN66" s="195"/>
      <c r="AO66" s="193"/>
      <c r="AP66" s="194"/>
      <c r="AQ66" s="194">
        <v>1</v>
      </c>
      <c r="AR66" s="195"/>
      <c r="AS66" s="193"/>
      <c r="AT66" s="194"/>
      <c r="AU66" s="194"/>
      <c r="AV66" s="195"/>
      <c r="AW66" s="193"/>
      <c r="AX66" s="194"/>
      <c r="AY66" s="194"/>
      <c r="AZ66" s="195"/>
      <c r="BA66" s="191"/>
      <c r="BB66" s="189" t="s">
        <v>354</v>
      </c>
      <c r="BC66" s="189"/>
      <c r="BD66" s="192"/>
      <c r="BE66" s="191"/>
      <c r="BF66" s="189"/>
      <c r="BG66" s="189"/>
      <c r="BH66" s="192"/>
      <c r="BI66" s="191"/>
      <c r="BJ66" s="189"/>
      <c r="BK66" s="189"/>
      <c r="BL66" s="196"/>
      <c r="BM66" s="243">
        <f t="shared" si="2"/>
        <v>2</v>
      </c>
      <c r="BN66" s="246">
        <f t="shared" si="3"/>
        <v>0</v>
      </c>
      <c r="BO66" s="197" t="s">
        <v>457</v>
      </c>
      <c r="BP66" s="197" t="s">
        <v>455</v>
      </c>
      <c r="BQ66" s="2" t="s">
        <v>455</v>
      </c>
    </row>
    <row r="67" spans="1:69" s="2" customFormat="1" ht="15" customHeight="1" x14ac:dyDescent="0.25">
      <c r="A67" s="220" t="s">
        <v>129</v>
      </c>
      <c r="B67" s="221" t="s">
        <v>159</v>
      </c>
      <c r="C67" s="222" t="s">
        <v>136</v>
      </c>
      <c r="D67" s="222" t="s">
        <v>161</v>
      </c>
      <c r="E67" s="231" t="s">
        <v>142</v>
      </c>
      <c r="F67" s="223" t="s">
        <v>58</v>
      </c>
      <c r="G67" s="224"/>
      <c r="H67" s="224" t="s">
        <v>236</v>
      </c>
      <c r="I67" s="225" t="s">
        <v>237</v>
      </c>
      <c r="J67" s="226" t="s">
        <v>357</v>
      </c>
      <c r="K67" s="227">
        <v>6</v>
      </c>
      <c r="L67" s="228">
        <v>12</v>
      </c>
      <c r="M67" s="229" t="s">
        <v>358</v>
      </c>
      <c r="N67" s="230" t="s">
        <v>356</v>
      </c>
      <c r="O67" s="222" t="s">
        <v>359</v>
      </c>
      <c r="P67" s="228"/>
      <c r="Q67" s="188"/>
      <c r="R67" s="189"/>
      <c r="S67" s="189"/>
      <c r="T67" s="190"/>
      <c r="U67" s="191"/>
      <c r="V67" s="189"/>
      <c r="W67" s="189"/>
      <c r="X67" s="192"/>
      <c r="Y67" s="191"/>
      <c r="Z67" s="189"/>
      <c r="AA67" s="189"/>
      <c r="AB67" s="192">
        <v>6</v>
      </c>
      <c r="AC67" s="191"/>
      <c r="AD67" s="189"/>
      <c r="AE67" s="189"/>
      <c r="AF67" s="192"/>
      <c r="AG67" s="193"/>
      <c r="AH67" s="194"/>
      <c r="AI67" s="194"/>
      <c r="AJ67" s="195"/>
      <c r="AK67" s="193"/>
      <c r="AL67" s="194"/>
      <c r="AM67" s="194"/>
      <c r="AN67" s="195"/>
      <c r="AO67" s="193"/>
      <c r="AP67" s="194"/>
      <c r="AQ67" s="194"/>
      <c r="AR67" s="195"/>
      <c r="AS67" s="193"/>
      <c r="AT67" s="194">
        <v>6</v>
      </c>
      <c r="AU67" s="194"/>
      <c r="AV67" s="195"/>
      <c r="AW67" s="193"/>
      <c r="AX67" s="194"/>
      <c r="AY67" s="194"/>
      <c r="AZ67" s="195"/>
      <c r="BA67" s="191"/>
      <c r="BB67" s="189" t="s">
        <v>290</v>
      </c>
      <c r="BC67" s="189"/>
      <c r="BD67" s="192"/>
      <c r="BE67" s="191"/>
      <c r="BF67" s="189"/>
      <c r="BG67" s="189"/>
      <c r="BH67" s="192"/>
      <c r="BI67" s="191"/>
      <c r="BJ67" s="189"/>
      <c r="BK67" s="189"/>
      <c r="BL67" s="196"/>
      <c r="BM67" s="243">
        <f t="shared" si="2"/>
        <v>12</v>
      </c>
      <c r="BN67" s="246">
        <f t="shared" si="3"/>
        <v>0</v>
      </c>
      <c r="BO67" s="197"/>
      <c r="BP67" s="197"/>
      <c r="BQ67" s="2" t="s">
        <v>480</v>
      </c>
    </row>
    <row r="68" spans="1:69" s="2" customFormat="1" ht="15" customHeight="1" x14ac:dyDescent="0.25">
      <c r="A68" s="220" t="s">
        <v>129</v>
      </c>
      <c r="B68" s="221" t="s">
        <v>159</v>
      </c>
      <c r="C68" s="222" t="s">
        <v>136</v>
      </c>
      <c r="D68" s="222" t="s">
        <v>161</v>
      </c>
      <c r="E68" s="231" t="s">
        <v>142</v>
      </c>
      <c r="F68" s="223" t="s">
        <v>58</v>
      </c>
      <c r="G68" s="224"/>
      <c r="H68" s="224" t="s">
        <v>236</v>
      </c>
      <c r="I68" s="225" t="s">
        <v>237</v>
      </c>
      <c r="J68" s="226" t="s">
        <v>31</v>
      </c>
      <c r="K68" s="227">
        <v>2</v>
      </c>
      <c r="L68" s="228">
        <v>2</v>
      </c>
      <c r="M68" s="229" t="s">
        <v>355</v>
      </c>
      <c r="N68" s="230" t="s">
        <v>356</v>
      </c>
      <c r="O68" s="224"/>
      <c r="P68" s="228" t="s">
        <v>257</v>
      </c>
      <c r="Q68" s="188"/>
      <c r="R68" s="189"/>
      <c r="S68" s="189"/>
      <c r="T68" s="190"/>
      <c r="U68" s="191"/>
      <c r="V68" s="189"/>
      <c r="W68" s="189"/>
      <c r="X68" s="192"/>
      <c r="Y68" s="191"/>
      <c r="Z68" s="189"/>
      <c r="AA68" s="189"/>
      <c r="AB68" s="192"/>
      <c r="AC68" s="191"/>
      <c r="AD68" s="189"/>
      <c r="AE68" s="189"/>
      <c r="AF68" s="192"/>
      <c r="AG68" s="193"/>
      <c r="AH68" s="194"/>
      <c r="AI68" s="194"/>
      <c r="AJ68" s="195"/>
      <c r="AK68" s="193"/>
      <c r="AL68" s="194"/>
      <c r="AM68" s="194"/>
      <c r="AN68" s="195"/>
      <c r="AO68" s="193"/>
      <c r="AP68" s="194"/>
      <c r="AQ68" s="194"/>
      <c r="AR68" s="195"/>
      <c r="AS68" s="193"/>
      <c r="AT68" s="194"/>
      <c r="AU68" s="194"/>
      <c r="AV68" s="195"/>
      <c r="AW68" s="193"/>
      <c r="AX68" s="194"/>
      <c r="AY68" s="194"/>
      <c r="AZ68" s="195"/>
      <c r="BA68" s="191"/>
      <c r="BB68" s="189"/>
      <c r="BC68" s="189"/>
      <c r="BD68" s="192"/>
      <c r="BE68" s="191"/>
      <c r="BF68" s="189"/>
      <c r="BG68" s="189"/>
      <c r="BH68" s="192">
        <v>1</v>
      </c>
      <c r="BI68" s="191"/>
      <c r="BJ68" s="189"/>
      <c r="BK68" s="189"/>
      <c r="BL68" s="196"/>
      <c r="BM68" s="243">
        <f t="shared" si="2"/>
        <v>1</v>
      </c>
      <c r="BN68" s="246">
        <f t="shared" si="3"/>
        <v>1</v>
      </c>
      <c r="BO68" s="197"/>
      <c r="BP68" s="197"/>
    </row>
    <row r="69" spans="1:69" s="2" customFormat="1" ht="15" customHeight="1" x14ac:dyDescent="0.25">
      <c r="A69" s="253" t="s">
        <v>129</v>
      </c>
      <c r="B69" s="254" t="s">
        <v>159</v>
      </c>
      <c r="C69" s="255" t="s">
        <v>136</v>
      </c>
      <c r="D69" s="255" t="s">
        <v>161</v>
      </c>
      <c r="E69" s="256" t="s">
        <v>142</v>
      </c>
      <c r="F69" s="257" t="s">
        <v>58</v>
      </c>
      <c r="G69" s="258"/>
      <c r="H69" s="258" t="s">
        <v>236</v>
      </c>
      <c r="I69" s="259" t="s">
        <v>237</v>
      </c>
      <c r="J69" s="260" t="s">
        <v>35</v>
      </c>
      <c r="K69" s="261">
        <v>10</v>
      </c>
      <c r="L69" s="228">
        <v>2</v>
      </c>
      <c r="M69" s="229" t="s">
        <v>455</v>
      </c>
      <c r="N69" s="230" t="s">
        <v>356</v>
      </c>
      <c r="O69" s="224"/>
      <c r="P69" s="228"/>
      <c r="Q69" s="188"/>
      <c r="R69" s="189"/>
      <c r="S69" s="189"/>
      <c r="T69" s="190"/>
      <c r="U69" s="191"/>
      <c r="V69" s="189"/>
      <c r="W69" s="189"/>
      <c r="X69" s="192"/>
      <c r="Y69" s="191"/>
      <c r="Z69" s="189"/>
      <c r="AA69" s="189"/>
      <c r="AB69" s="192"/>
      <c r="AC69" s="191"/>
      <c r="AD69" s="189"/>
      <c r="AE69" s="189"/>
      <c r="AF69" s="192"/>
      <c r="AG69" s="193"/>
      <c r="AH69" s="194">
        <v>1</v>
      </c>
      <c r="AI69" s="194"/>
      <c r="AJ69" s="195"/>
      <c r="AK69" s="193"/>
      <c r="AL69" s="194"/>
      <c r="AM69" s="194"/>
      <c r="AN69" s="195"/>
      <c r="AO69" s="193"/>
      <c r="AP69" s="194"/>
      <c r="AQ69" s="194">
        <v>1</v>
      </c>
      <c r="AR69" s="195"/>
      <c r="AS69" s="193"/>
      <c r="AT69" s="194"/>
      <c r="AU69" s="194"/>
      <c r="AV69" s="195"/>
      <c r="AW69" s="193"/>
      <c r="AX69" s="194"/>
      <c r="AY69" s="194"/>
      <c r="AZ69" s="195"/>
      <c r="BA69" s="191"/>
      <c r="BB69" s="189" t="s">
        <v>354</v>
      </c>
      <c r="BC69" s="189"/>
      <c r="BD69" s="192"/>
      <c r="BE69" s="191"/>
      <c r="BF69" s="189"/>
      <c r="BG69" s="189"/>
      <c r="BH69" s="192"/>
      <c r="BI69" s="191"/>
      <c r="BJ69" s="189"/>
      <c r="BK69" s="189"/>
      <c r="BL69" s="196"/>
      <c r="BM69" s="243">
        <f t="shared" ref="BM69:BM133" si="6">SUM(Q69:BL69)</f>
        <v>2</v>
      </c>
      <c r="BN69" s="246">
        <f t="shared" ref="BN69:BN133" si="7">L69-BM69</f>
        <v>0</v>
      </c>
      <c r="BO69" s="197" t="s">
        <v>457</v>
      </c>
      <c r="BP69" s="197" t="s">
        <v>455</v>
      </c>
      <c r="BQ69" s="2" t="s">
        <v>455</v>
      </c>
    </row>
    <row r="70" spans="1:69" s="2" customFormat="1" ht="15" customHeight="1" x14ac:dyDescent="0.25">
      <c r="A70" s="220" t="s">
        <v>129</v>
      </c>
      <c r="B70" s="221" t="s">
        <v>159</v>
      </c>
      <c r="C70" s="222" t="s">
        <v>162</v>
      </c>
      <c r="D70" s="222" t="s">
        <v>161</v>
      </c>
      <c r="E70" s="231" t="s">
        <v>142</v>
      </c>
      <c r="F70" s="223" t="s">
        <v>59</v>
      </c>
      <c r="G70" s="224"/>
      <c r="H70" s="224" t="s">
        <v>239</v>
      </c>
      <c r="I70" s="225" t="s">
        <v>240</v>
      </c>
      <c r="J70" s="226" t="s">
        <v>272</v>
      </c>
      <c r="K70" s="227">
        <v>10</v>
      </c>
      <c r="L70" s="228">
        <v>10</v>
      </c>
      <c r="M70" s="229" t="s">
        <v>258</v>
      </c>
      <c r="N70" s="230" t="s">
        <v>356</v>
      </c>
      <c r="O70" s="224"/>
      <c r="P70" s="228"/>
      <c r="Q70" s="188"/>
      <c r="R70" s="189"/>
      <c r="S70" s="189"/>
      <c r="T70" s="190"/>
      <c r="U70" s="191"/>
      <c r="V70" s="189"/>
      <c r="W70" s="189"/>
      <c r="X70" s="192"/>
      <c r="Y70" s="191"/>
      <c r="Z70" s="189">
        <v>1</v>
      </c>
      <c r="AA70" s="189"/>
      <c r="AB70" s="192">
        <v>1</v>
      </c>
      <c r="AC70" s="191"/>
      <c r="AD70" s="189"/>
      <c r="AE70" s="189">
        <v>1</v>
      </c>
      <c r="AF70" s="192"/>
      <c r="AG70" s="193"/>
      <c r="AH70" s="194">
        <v>1</v>
      </c>
      <c r="AI70" s="194"/>
      <c r="AJ70" s="195"/>
      <c r="AK70" s="193"/>
      <c r="AL70" s="194"/>
      <c r="AM70" s="194"/>
      <c r="AN70" s="195">
        <v>1</v>
      </c>
      <c r="AO70" s="193"/>
      <c r="AP70" s="194"/>
      <c r="AQ70" s="194">
        <v>1</v>
      </c>
      <c r="AR70" s="195"/>
      <c r="AS70" s="193"/>
      <c r="AT70" s="194">
        <v>1</v>
      </c>
      <c r="AU70" s="194"/>
      <c r="AV70" s="195"/>
      <c r="AW70" s="193"/>
      <c r="AX70" s="194"/>
      <c r="AY70" s="194">
        <v>1</v>
      </c>
      <c r="AZ70" s="195"/>
      <c r="BA70" s="191"/>
      <c r="BB70" s="189" t="s">
        <v>354</v>
      </c>
      <c r="BC70" s="189"/>
      <c r="BD70" s="192" t="s">
        <v>354</v>
      </c>
      <c r="BE70" s="191"/>
      <c r="BF70" s="189">
        <v>1</v>
      </c>
      <c r="BG70" s="189"/>
      <c r="BH70" s="192">
        <v>1</v>
      </c>
      <c r="BI70" s="191"/>
      <c r="BJ70" s="189"/>
      <c r="BK70" s="189"/>
      <c r="BL70" s="196"/>
      <c r="BM70" s="243">
        <f t="shared" si="6"/>
        <v>10</v>
      </c>
      <c r="BN70" s="246">
        <f t="shared" si="7"/>
        <v>0</v>
      </c>
      <c r="BO70" s="197"/>
      <c r="BP70" s="197"/>
    </row>
    <row r="71" spans="1:69" s="2" customFormat="1" ht="15" customHeight="1" x14ac:dyDescent="0.25">
      <c r="A71" s="220" t="s">
        <v>129</v>
      </c>
      <c r="B71" s="221" t="s">
        <v>159</v>
      </c>
      <c r="C71" s="222" t="s">
        <v>162</v>
      </c>
      <c r="D71" s="222" t="s">
        <v>161</v>
      </c>
      <c r="E71" s="231" t="s">
        <v>142</v>
      </c>
      <c r="F71" s="223" t="s">
        <v>59</v>
      </c>
      <c r="G71" s="224"/>
      <c r="H71" s="224" t="s">
        <v>239</v>
      </c>
      <c r="I71" s="225" t="s">
        <v>240</v>
      </c>
      <c r="J71" s="226" t="s">
        <v>273</v>
      </c>
      <c r="K71" s="227">
        <v>0</v>
      </c>
      <c r="L71" s="228">
        <v>1</v>
      </c>
      <c r="M71" s="229" t="s">
        <v>455</v>
      </c>
      <c r="N71" s="230" t="s">
        <v>356</v>
      </c>
      <c r="O71" s="224"/>
      <c r="P71" s="228"/>
      <c r="Q71" s="188"/>
      <c r="R71" s="189"/>
      <c r="S71" s="189"/>
      <c r="T71" s="190"/>
      <c r="U71" s="191"/>
      <c r="V71" s="189"/>
      <c r="W71" s="189"/>
      <c r="X71" s="192"/>
      <c r="Y71" s="191"/>
      <c r="Z71" s="189"/>
      <c r="AA71" s="189"/>
      <c r="AB71" s="192"/>
      <c r="AC71" s="191"/>
      <c r="AD71" s="189"/>
      <c r="AE71" s="189"/>
      <c r="AF71" s="192"/>
      <c r="AG71" s="193"/>
      <c r="AH71" s="194"/>
      <c r="AI71" s="194"/>
      <c r="AJ71" s="195"/>
      <c r="AK71" s="193"/>
      <c r="AL71" s="194"/>
      <c r="AM71" s="194"/>
      <c r="AN71" s="195"/>
      <c r="AO71" s="193"/>
      <c r="AP71" s="194"/>
      <c r="AQ71" s="194"/>
      <c r="AR71" s="195"/>
      <c r="AS71" s="193"/>
      <c r="AT71" s="194"/>
      <c r="AU71" s="194"/>
      <c r="AV71" s="195"/>
      <c r="AW71" s="193"/>
      <c r="AX71" s="194"/>
      <c r="AY71" s="194"/>
      <c r="AZ71" s="195"/>
      <c r="BA71" s="191"/>
      <c r="BB71" s="189">
        <v>1</v>
      </c>
      <c r="BC71" s="189"/>
      <c r="BD71" s="192"/>
      <c r="BE71" s="191"/>
      <c r="BF71" s="189"/>
      <c r="BG71" s="189"/>
      <c r="BH71" s="192"/>
      <c r="BI71" s="191"/>
      <c r="BJ71" s="189"/>
      <c r="BK71" s="189"/>
      <c r="BL71" s="196"/>
      <c r="BM71" s="243">
        <f t="shared" ref="BM71" si="8">SUM(Q71:BL71)</f>
        <v>1</v>
      </c>
      <c r="BN71" s="246">
        <f t="shared" ref="BN71" si="9">L71-BM71</f>
        <v>0</v>
      </c>
      <c r="BO71" s="197"/>
      <c r="BP71" s="197"/>
    </row>
    <row r="72" spans="1:69" s="2" customFormat="1" ht="15" customHeight="1" x14ac:dyDescent="0.25">
      <c r="A72" s="220" t="s">
        <v>129</v>
      </c>
      <c r="B72" s="221" t="s">
        <v>159</v>
      </c>
      <c r="C72" s="222" t="s">
        <v>162</v>
      </c>
      <c r="D72" s="222" t="s">
        <v>161</v>
      </c>
      <c r="E72" s="231" t="s">
        <v>142</v>
      </c>
      <c r="F72" s="223" t="s">
        <v>59</v>
      </c>
      <c r="G72" s="224"/>
      <c r="H72" s="224" t="s">
        <v>239</v>
      </c>
      <c r="I72" s="225" t="s">
        <v>240</v>
      </c>
      <c r="J72" s="226" t="s">
        <v>36</v>
      </c>
      <c r="K72" s="227">
        <v>10</v>
      </c>
      <c r="L72" s="228">
        <v>10</v>
      </c>
      <c r="M72" s="229" t="s">
        <v>258</v>
      </c>
      <c r="N72" s="230" t="s">
        <v>356</v>
      </c>
      <c r="O72" s="224"/>
      <c r="P72" s="228"/>
      <c r="Q72" s="188"/>
      <c r="R72" s="189"/>
      <c r="S72" s="189"/>
      <c r="T72" s="190"/>
      <c r="U72" s="191"/>
      <c r="V72" s="189"/>
      <c r="W72" s="189"/>
      <c r="X72" s="192"/>
      <c r="Y72" s="191"/>
      <c r="Z72" s="189">
        <v>1</v>
      </c>
      <c r="AA72" s="189"/>
      <c r="AB72" s="192">
        <v>1</v>
      </c>
      <c r="AC72" s="191"/>
      <c r="AD72" s="189"/>
      <c r="AE72" s="189"/>
      <c r="AF72" s="192"/>
      <c r="AG72" s="193"/>
      <c r="AH72" s="194">
        <v>1</v>
      </c>
      <c r="AI72" s="194"/>
      <c r="AJ72" s="195"/>
      <c r="AK72" s="193"/>
      <c r="AL72" s="194"/>
      <c r="AM72" s="194"/>
      <c r="AN72" s="195">
        <v>1</v>
      </c>
      <c r="AO72" s="193"/>
      <c r="AP72" s="194"/>
      <c r="AQ72" s="194">
        <v>1</v>
      </c>
      <c r="AR72" s="195"/>
      <c r="AS72" s="193"/>
      <c r="AT72" s="194">
        <v>1</v>
      </c>
      <c r="AU72" s="194"/>
      <c r="AV72" s="195"/>
      <c r="AW72" s="193"/>
      <c r="AX72" s="194"/>
      <c r="AY72" s="194">
        <v>1</v>
      </c>
      <c r="AZ72" s="195"/>
      <c r="BA72" s="191"/>
      <c r="BB72" s="189" t="s">
        <v>354</v>
      </c>
      <c r="BC72" s="189"/>
      <c r="BD72" s="192" t="s">
        <v>354</v>
      </c>
      <c r="BE72" s="191"/>
      <c r="BF72" s="189">
        <v>1</v>
      </c>
      <c r="BG72" s="189"/>
      <c r="BH72" s="192">
        <v>1</v>
      </c>
      <c r="BI72" s="191"/>
      <c r="BJ72" s="189"/>
      <c r="BK72" s="189"/>
      <c r="BL72" s="196"/>
      <c r="BM72" s="243">
        <f t="shared" si="6"/>
        <v>9</v>
      </c>
      <c r="BN72" s="246">
        <f t="shared" si="7"/>
        <v>1</v>
      </c>
      <c r="BO72" s="197"/>
      <c r="BP72" s="197"/>
    </row>
    <row r="73" spans="1:69" s="2" customFormat="1" ht="15" customHeight="1" x14ac:dyDescent="0.25">
      <c r="A73" s="220" t="s">
        <v>129</v>
      </c>
      <c r="B73" s="221" t="s">
        <v>159</v>
      </c>
      <c r="C73" s="222" t="s">
        <v>162</v>
      </c>
      <c r="D73" s="222" t="s">
        <v>161</v>
      </c>
      <c r="E73" s="231" t="s">
        <v>142</v>
      </c>
      <c r="F73" s="223" t="s">
        <v>59</v>
      </c>
      <c r="G73" s="224"/>
      <c r="H73" s="224" t="s">
        <v>239</v>
      </c>
      <c r="I73" s="225" t="s">
        <v>240</v>
      </c>
      <c r="J73" s="226" t="s">
        <v>357</v>
      </c>
      <c r="K73" s="227">
        <v>4</v>
      </c>
      <c r="L73" s="228">
        <v>12</v>
      </c>
      <c r="M73" s="229" t="s">
        <v>360</v>
      </c>
      <c r="N73" s="230" t="s">
        <v>356</v>
      </c>
      <c r="O73" s="222" t="s">
        <v>361</v>
      </c>
      <c r="P73" s="228"/>
      <c r="Q73" s="188"/>
      <c r="R73" s="189"/>
      <c r="S73" s="189"/>
      <c r="T73" s="190"/>
      <c r="U73" s="191"/>
      <c r="V73" s="189"/>
      <c r="W73" s="189"/>
      <c r="X73" s="192"/>
      <c r="Y73" s="191"/>
      <c r="Z73" s="189"/>
      <c r="AA73" s="189"/>
      <c r="AB73" s="192">
        <v>6</v>
      </c>
      <c r="AC73" s="191"/>
      <c r="AD73" s="189"/>
      <c r="AE73" s="189"/>
      <c r="AF73" s="192"/>
      <c r="AG73" s="193"/>
      <c r="AH73" s="194"/>
      <c r="AI73" s="194"/>
      <c r="AJ73" s="195"/>
      <c r="AK73" s="193"/>
      <c r="AL73" s="194"/>
      <c r="AM73" s="194"/>
      <c r="AN73" s="195"/>
      <c r="AO73" s="193"/>
      <c r="AP73" s="194"/>
      <c r="AQ73" s="194"/>
      <c r="AR73" s="195"/>
      <c r="AS73" s="193"/>
      <c r="AT73" s="194">
        <v>6</v>
      </c>
      <c r="AU73" s="194"/>
      <c r="AV73" s="195"/>
      <c r="AW73" s="193"/>
      <c r="AX73" s="194"/>
      <c r="AY73" s="194"/>
      <c r="AZ73" s="195"/>
      <c r="BA73" s="191"/>
      <c r="BB73" s="189" t="s">
        <v>290</v>
      </c>
      <c r="BC73" s="189"/>
      <c r="BD73" s="192"/>
      <c r="BE73" s="191"/>
      <c r="BF73" s="189"/>
      <c r="BG73" s="189"/>
      <c r="BH73" s="192"/>
      <c r="BI73" s="191"/>
      <c r="BJ73" s="189"/>
      <c r="BK73" s="189"/>
      <c r="BL73" s="196"/>
      <c r="BM73" s="243">
        <f t="shared" si="6"/>
        <v>12</v>
      </c>
      <c r="BN73" s="246">
        <f t="shared" si="7"/>
        <v>0</v>
      </c>
      <c r="BO73" s="197"/>
      <c r="BP73" s="197"/>
      <c r="BQ73" s="2" t="s">
        <v>480</v>
      </c>
    </row>
    <row r="74" spans="1:69" s="2" customFormat="1" ht="15" customHeight="1" x14ac:dyDescent="0.25">
      <c r="A74" s="220" t="s">
        <v>129</v>
      </c>
      <c r="B74" s="221" t="s">
        <v>159</v>
      </c>
      <c r="C74" s="222" t="s">
        <v>162</v>
      </c>
      <c r="D74" s="222" t="s">
        <v>161</v>
      </c>
      <c r="E74" s="231" t="s">
        <v>142</v>
      </c>
      <c r="F74" s="223" t="s">
        <v>59</v>
      </c>
      <c r="G74" s="224"/>
      <c r="H74" s="224" t="s">
        <v>239</v>
      </c>
      <c r="I74" s="225" t="s">
        <v>240</v>
      </c>
      <c r="J74" s="226" t="s">
        <v>35</v>
      </c>
      <c r="K74" s="227">
        <v>10</v>
      </c>
      <c r="L74" s="228">
        <v>11</v>
      </c>
      <c r="M74" s="229" t="s">
        <v>258</v>
      </c>
      <c r="N74" s="230" t="s">
        <v>356</v>
      </c>
      <c r="O74" s="224"/>
      <c r="P74" s="228"/>
      <c r="Q74" s="188"/>
      <c r="R74" s="189"/>
      <c r="S74" s="189"/>
      <c r="T74" s="190"/>
      <c r="U74" s="191"/>
      <c r="V74" s="189"/>
      <c r="W74" s="189"/>
      <c r="X74" s="192"/>
      <c r="Y74" s="191"/>
      <c r="Z74" s="189">
        <v>1</v>
      </c>
      <c r="AA74" s="189"/>
      <c r="AB74" s="192">
        <v>1</v>
      </c>
      <c r="AC74" s="191"/>
      <c r="AD74" s="189"/>
      <c r="AE74" s="189">
        <v>1</v>
      </c>
      <c r="AF74" s="192"/>
      <c r="AG74" s="193"/>
      <c r="AH74" s="194">
        <v>1</v>
      </c>
      <c r="AI74" s="194"/>
      <c r="AJ74" s="195"/>
      <c r="AK74" s="193"/>
      <c r="AL74" s="194"/>
      <c r="AM74" s="194"/>
      <c r="AN74" s="195">
        <v>1</v>
      </c>
      <c r="AO74" s="193"/>
      <c r="AP74" s="194"/>
      <c r="AQ74" s="194">
        <v>1</v>
      </c>
      <c r="AR74" s="195"/>
      <c r="AS74" s="193"/>
      <c r="AT74" s="194">
        <v>1</v>
      </c>
      <c r="AU74" s="194"/>
      <c r="AV74" s="195"/>
      <c r="AW74" s="193"/>
      <c r="AX74" s="194"/>
      <c r="AY74" s="194">
        <v>1</v>
      </c>
      <c r="AZ74" s="195"/>
      <c r="BA74" s="191"/>
      <c r="BB74" s="189">
        <v>1</v>
      </c>
      <c r="BC74" s="189"/>
      <c r="BD74" s="192">
        <v>1</v>
      </c>
      <c r="BE74" s="191"/>
      <c r="BF74" s="189">
        <v>1</v>
      </c>
      <c r="BG74" s="189"/>
      <c r="BH74" s="192"/>
      <c r="BI74" s="191"/>
      <c r="BJ74" s="189"/>
      <c r="BK74" s="189"/>
      <c r="BL74" s="196"/>
      <c r="BM74" s="243">
        <f t="shared" si="6"/>
        <v>11</v>
      </c>
      <c r="BN74" s="246">
        <f t="shared" si="7"/>
        <v>0</v>
      </c>
      <c r="BO74" s="197"/>
      <c r="BP74" s="197"/>
    </row>
    <row r="75" spans="1:69" s="2" customFormat="1" ht="15" customHeight="1" x14ac:dyDescent="0.25">
      <c r="A75" s="220" t="s">
        <v>129</v>
      </c>
      <c r="B75" s="221" t="s">
        <v>159</v>
      </c>
      <c r="C75" s="222" t="s">
        <v>163</v>
      </c>
      <c r="D75" s="222" t="s">
        <v>161</v>
      </c>
      <c r="E75" s="231" t="s">
        <v>142</v>
      </c>
      <c r="F75" s="223" t="s">
        <v>60</v>
      </c>
      <c r="G75" s="224"/>
      <c r="H75" s="224" t="s">
        <v>239</v>
      </c>
      <c r="I75" s="225" t="s">
        <v>240</v>
      </c>
      <c r="J75" s="226" t="s">
        <v>272</v>
      </c>
      <c r="K75" s="227">
        <v>5</v>
      </c>
      <c r="L75" s="228">
        <v>6</v>
      </c>
      <c r="M75" s="229" t="s">
        <v>441</v>
      </c>
      <c r="N75" s="230" t="s">
        <v>356</v>
      </c>
      <c r="O75" s="224"/>
      <c r="P75" s="228"/>
      <c r="Q75" s="188"/>
      <c r="R75" s="189"/>
      <c r="S75" s="189"/>
      <c r="T75" s="190"/>
      <c r="U75" s="191"/>
      <c r="V75" s="189"/>
      <c r="W75" s="189"/>
      <c r="X75" s="192"/>
      <c r="Y75" s="191"/>
      <c r="Z75" s="189">
        <v>1</v>
      </c>
      <c r="AA75" s="189"/>
      <c r="AB75" s="192"/>
      <c r="AC75" s="191"/>
      <c r="AD75" s="189"/>
      <c r="AE75" s="189">
        <v>1</v>
      </c>
      <c r="AF75" s="192"/>
      <c r="AG75" s="193"/>
      <c r="AH75" s="194"/>
      <c r="AI75" s="194"/>
      <c r="AJ75" s="195"/>
      <c r="AK75" s="193"/>
      <c r="AL75" s="194"/>
      <c r="AM75" s="194"/>
      <c r="AN75" s="195"/>
      <c r="AO75" s="193"/>
      <c r="AP75" s="194"/>
      <c r="AQ75" s="194">
        <v>1</v>
      </c>
      <c r="AR75" s="195"/>
      <c r="AS75" s="193"/>
      <c r="AT75" s="194">
        <v>1</v>
      </c>
      <c r="AU75" s="194"/>
      <c r="AV75" s="195"/>
      <c r="AW75" s="193"/>
      <c r="AX75" s="194"/>
      <c r="AY75" s="194"/>
      <c r="AZ75" s="195"/>
      <c r="BA75" s="191"/>
      <c r="BB75" s="189" t="s">
        <v>354</v>
      </c>
      <c r="BC75" s="189"/>
      <c r="BD75" s="192"/>
      <c r="BE75" s="191"/>
      <c r="BF75" s="189">
        <v>1</v>
      </c>
      <c r="BG75" s="189"/>
      <c r="BH75" s="192">
        <v>1</v>
      </c>
      <c r="BI75" s="191"/>
      <c r="BJ75" s="189"/>
      <c r="BK75" s="189"/>
      <c r="BL75" s="196"/>
      <c r="BM75" s="243">
        <f t="shared" si="6"/>
        <v>6</v>
      </c>
      <c r="BN75" s="246">
        <f t="shared" si="7"/>
        <v>0</v>
      </c>
      <c r="BO75" s="197"/>
      <c r="BP75" s="197"/>
    </row>
    <row r="76" spans="1:69" s="2" customFormat="1" ht="15" customHeight="1" x14ac:dyDescent="0.25">
      <c r="A76" s="220" t="s">
        <v>129</v>
      </c>
      <c r="B76" s="221" t="s">
        <v>159</v>
      </c>
      <c r="C76" s="222" t="s">
        <v>163</v>
      </c>
      <c r="D76" s="222" t="s">
        <v>161</v>
      </c>
      <c r="E76" s="231" t="s">
        <v>142</v>
      </c>
      <c r="F76" s="223" t="s">
        <v>60</v>
      </c>
      <c r="G76" s="224"/>
      <c r="H76" s="224" t="s">
        <v>239</v>
      </c>
      <c r="I76" s="225" t="s">
        <v>240</v>
      </c>
      <c r="J76" s="226" t="s">
        <v>36</v>
      </c>
      <c r="K76" s="227">
        <v>5</v>
      </c>
      <c r="L76" s="228">
        <v>5</v>
      </c>
      <c r="M76" s="229" t="s">
        <v>441</v>
      </c>
      <c r="N76" s="230" t="s">
        <v>356</v>
      </c>
      <c r="O76" s="224"/>
      <c r="P76" s="228"/>
      <c r="Q76" s="188"/>
      <c r="R76" s="189"/>
      <c r="S76" s="189"/>
      <c r="T76" s="190"/>
      <c r="U76" s="191"/>
      <c r="V76" s="189"/>
      <c r="W76" s="189"/>
      <c r="X76" s="192"/>
      <c r="Y76" s="191"/>
      <c r="Z76" s="189">
        <v>1</v>
      </c>
      <c r="AA76" s="189"/>
      <c r="AB76" s="192"/>
      <c r="AC76" s="191"/>
      <c r="AD76" s="189"/>
      <c r="AE76" s="189"/>
      <c r="AF76" s="192"/>
      <c r="AG76" s="193"/>
      <c r="AH76" s="194"/>
      <c r="AI76" s="194"/>
      <c r="AJ76" s="195"/>
      <c r="AK76" s="193"/>
      <c r="AL76" s="194"/>
      <c r="AM76" s="194"/>
      <c r="AN76" s="195"/>
      <c r="AO76" s="193"/>
      <c r="AP76" s="194"/>
      <c r="AQ76" s="194">
        <v>1</v>
      </c>
      <c r="AR76" s="195"/>
      <c r="AS76" s="193"/>
      <c r="AT76" s="194">
        <v>1</v>
      </c>
      <c r="AU76" s="194"/>
      <c r="AV76" s="195"/>
      <c r="AW76" s="193"/>
      <c r="AX76" s="194"/>
      <c r="AY76" s="194"/>
      <c r="AZ76" s="195"/>
      <c r="BA76" s="191"/>
      <c r="BB76" s="189" t="s">
        <v>354</v>
      </c>
      <c r="BC76" s="189"/>
      <c r="BD76" s="192"/>
      <c r="BE76" s="191"/>
      <c r="BF76" s="189">
        <v>1</v>
      </c>
      <c r="BG76" s="189"/>
      <c r="BH76" s="192">
        <v>1</v>
      </c>
      <c r="BI76" s="191"/>
      <c r="BJ76" s="189"/>
      <c r="BK76" s="189"/>
      <c r="BL76" s="196"/>
      <c r="BM76" s="243">
        <f t="shared" si="6"/>
        <v>5</v>
      </c>
      <c r="BN76" s="246">
        <f t="shared" si="7"/>
        <v>0</v>
      </c>
      <c r="BO76" s="197"/>
      <c r="BP76" s="197"/>
    </row>
    <row r="77" spans="1:69" s="2" customFormat="1" ht="15" customHeight="1" x14ac:dyDescent="0.25">
      <c r="A77" s="220" t="s">
        <v>129</v>
      </c>
      <c r="B77" s="221" t="s">
        <v>159</v>
      </c>
      <c r="C77" s="222" t="s">
        <v>163</v>
      </c>
      <c r="D77" s="222" t="s">
        <v>161</v>
      </c>
      <c r="E77" s="231" t="s">
        <v>142</v>
      </c>
      <c r="F77" s="223" t="s">
        <v>60</v>
      </c>
      <c r="G77" s="224"/>
      <c r="H77" s="224" t="s">
        <v>239</v>
      </c>
      <c r="I77" s="225" t="s">
        <v>240</v>
      </c>
      <c r="J77" s="226" t="s">
        <v>357</v>
      </c>
      <c r="K77" s="227">
        <v>4</v>
      </c>
      <c r="L77" s="228">
        <v>8</v>
      </c>
      <c r="M77" s="229" t="s">
        <v>360</v>
      </c>
      <c r="N77" s="230" t="s">
        <v>356</v>
      </c>
      <c r="O77" s="222" t="s">
        <v>361</v>
      </c>
      <c r="P77" s="228"/>
      <c r="Q77" s="188"/>
      <c r="R77" s="189"/>
      <c r="S77" s="189"/>
      <c r="T77" s="190"/>
      <c r="U77" s="191"/>
      <c r="V77" s="189"/>
      <c r="W77" s="189"/>
      <c r="X77" s="192"/>
      <c r="Y77" s="191">
        <v>2</v>
      </c>
      <c r="Z77" s="189"/>
      <c r="AA77" s="189"/>
      <c r="AB77" s="192"/>
      <c r="AC77" s="191"/>
      <c r="AD77" s="189"/>
      <c r="AE77" s="189"/>
      <c r="AF77" s="192"/>
      <c r="AG77" s="193"/>
      <c r="AH77" s="194"/>
      <c r="AI77" s="194"/>
      <c r="AJ77" s="195"/>
      <c r="AK77" s="193"/>
      <c r="AL77" s="194"/>
      <c r="AM77" s="194"/>
      <c r="AN77" s="195"/>
      <c r="AO77" s="193"/>
      <c r="AP77" s="194"/>
      <c r="AQ77" s="194"/>
      <c r="AR77" s="195"/>
      <c r="AS77" s="193"/>
      <c r="AT77" s="194">
        <v>6</v>
      </c>
      <c r="AU77" s="194"/>
      <c r="AV77" s="195"/>
      <c r="AW77" s="193"/>
      <c r="AX77" s="194"/>
      <c r="AY77" s="194"/>
      <c r="AZ77" s="195"/>
      <c r="BA77" s="191"/>
      <c r="BB77" s="189" t="s">
        <v>290</v>
      </c>
      <c r="BC77" s="189"/>
      <c r="BD77" s="192"/>
      <c r="BE77" s="191"/>
      <c r="BF77" s="189"/>
      <c r="BG77" s="189"/>
      <c r="BH77" s="192"/>
      <c r="BI77" s="191"/>
      <c r="BJ77" s="189"/>
      <c r="BK77" s="189"/>
      <c r="BL77" s="196"/>
      <c r="BM77" s="243">
        <f t="shared" si="6"/>
        <v>8</v>
      </c>
      <c r="BN77" s="246">
        <f t="shared" si="7"/>
        <v>0</v>
      </c>
      <c r="BO77" s="197"/>
      <c r="BP77" s="197"/>
      <c r="BQ77" s="2" t="s">
        <v>480</v>
      </c>
    </row>
    <row r="78" spans="1:69" s="2" customFormat="1" ht="15" customHeight="1" x14ac:dyDescent="0.25">
      <c r="A78" s="220" t="s">
        <v>129</v>
      </c>
      <c r="B78" s="221" t="s">
        <v>159</v>
      </c>
      <c r="C78" s="222" t="s">
        <v>163</v>
      </c>
      <c r="D78" s="222" t="s">
        <v>161</v>
      </c>
      <c r="E78" s="231" t="s">
        <v>142</v>
      </c>
      <c r="F78" s="223" t="s">
        <v>60</v>
      </c>
      <c r="G78" s="224"/>
      <c r="H78" s="224" t="s">
        <v>239</v>
      </c>
      <c r="I78" s="225" t="s">
        <v>240</v>
      </c>
      <c r="J78" s="226" t="s">
        <v>35</v>
      </c>
      <c r="K78" s="227">
        <v>5</v>
      </c>
      <c r="L78" s="228">
        <v>5</v>
      </c>
      <c r="M78" s="229" t="s">
        <v>441</v>
      </c>
      <c r="N78" s="230" t="s">
        <v>356</v>
      </c>
      <c r="O78" s="224"/>
      <c r="P78" s="228"/>
      <c r="Q78" s="188"/>
      <c r="R78" s="189"/>
      <c r="S78" s="189"/>
      <c r="T78" s="190"/>
      <c r="U78" s="191"/>
      <c r="V78" s="189"/>
      <c r="W78" s="189"/>
      <c r="X78" s="192"/>
      <c r="Y78" s="191"/>
      <c r="Z78" s="189">
        <v>1</v>
      </c>
      <c r="AA78" s="189"/>
      <c r="AB78" s="192"/>
      <c r="AC78" s="191"/>
      <c r="AD78" s="189"/>
      <c r="AE78" s="189">
        <v>1</v>
      </c>
      <c r="AF78" s="192"/>
      <c r="AG78" s="193"/>
      <c r="AH78" s="194"/>
      <c r="AI78" s="194"/>
      <c r="AJ78" s="195"/>
      <c r="AK78" s="193"/>
      <c r="AL78" s="194"/>
      <c r="AM78" s="194"/>
      <c r="AN78" s="195"/>
      <c r="AO78" s="193"/>
      <c r="AP78" s="194"/>
      <c r="AQ78" s="194">
        <v>1</v>
      </c>
      <c r="AR78" s="195"/>
      <c r="AS78" s="193"/>
      <c r="AT78" s="194">
        <v>1</v>
      </c>
      <c r="AU78" s="194"/>
      <c r="AV78" s="195"/>
      <c r="AW78" s="193"/>
      <c r="AX78" s="194"/>
      <c r="AY78" s="194"/>
      <c r="AZ78" s="195"/>
      <c r="BA78" s="191"/>
      <c r="BB78" s="189" t="s">
        <v>354</v>
      </c>
      <c r="BC78" s="189"/>
      <c r="BD78" s="192"/>
      <c r="BE78" s="191"/>
      <c r="BF78" s="189">
        <v>1</v>
      </c>
      <c r="BG78" s="189"/>
      <c r="BH78" s="192"/>
      <c r="BI78" s="191"/>
      <c r="BJ78" s="189"/>
      <c r="BK78" s="189"/>
      <c r="BL78" s="196"/>
      <c r="BM78" s="243">
        <f t="shared" si="6"/>
        <v>5</v>
      </c>
      <c r="BN78" s="246">
        <f t="shared" si="7"/>
        <v>0</v>
      </c>
      <c r="BO78" s="197"/>
      <c r="BP78" s="197"/>
    </row>
    <row r="79" spans="1:69" s="2" customFormat="1" ht="15" customHeight="1" x14ac:dyDescent="0.25">
      <c r="A79" s="220" t="s">
        <v>129</v>
      </c>
      <c r="B79" s="221" t="s">
        <v>159</v>
      </c>
      <c r="C79" s="222" t="s">
        <v>137</v>
      </c>
      <c r="D79" s="222" t="s">
        <v>161</v>
      </c>
      <c r="E79" s="231" t="s">
        <v>142</v>
      </c>
      <c r="F79" s="223" t="s">
        <v>61</v>
      </c>
      <c r="G79" s="224"/>
      <c r="H79" s="224" t="s">
        <v>236</v>
      </c>
      <c r="I79" s="225" t="s">
        <v>237</v>
      </c>
      <c r="J79" s="226" t="s">
        <v>273</v>
      </c>
      <c r="K79" s="227">
        <v>5</v>
      </c>
      <c r="L79" s="228">
        <v>5</v>
      </c>
      <c r="M79" s="229" t="s">
        <v>441</v>
      </c>
      <c r="N79" s="230" t="s">
        <v>356</v>
      </c>
      <c r="O79" s="224"/>
      <c r="P79" s="228"/>
      <c r="Q79" s="188"/>
      <c r="R79" s="189"/>
      <c r="S79" s="189"/>
      <c r="T79" s="190"/>
      <c r="U79" s="191"/>
      <c r="V79" s="189"/>
      <c r="W79" s="189"/>
      <c r="X79" s="192"/>
      <c r="Y79" s="191"/>
      <c r="Z79" s="189"/>
      <c r="AA79" s="189"/>
      <c r="AB79" s="192">
        <v>1</v>
      </c>
      <c r="AC79" s="191"/>
      <c r="AD79" s="189"/>
      <c r="AE79" s="189"/>
      <c r="AF79" s="192"/>
      <c r="AG79" s="193"/>
      <c r="AH79" s="194">
        <v>1</v>
      </c>
      <c r="AI79" s="194"/>
      <c r="AJ79" s="195"/>
      <c r="AK79" s="193"/>
      <c r="AL79" s="194"/>
      <c r="AM79" s="194"/>
      <c r="AN79" s="195">
        <v>1</v>
      </c>
      <c r="AO79" s="193"/>
      <c r="AP79" s="194"/>
      <c r="AQ79" s="194"/>
      <c r="AR79" s="195"/>
      <c r="AS79" s="193"/>
      <c r="AT79" s="194"/>
      <c r="AU79" s="194"/>
      <c r="AV79" s="195"/>
      <c r="AW79" s="193"/>
      <c r="AX79" s="194"/>
      <c r="AY79" s="194">
        <v>1</v>
      </c>
      <c r="AZ79" s="195"/>
      <c r="BA79" s="191"/>
      <c r="BB79" s="189"/>
      <c r="BC79" s="189"/>
      <c r="BD79" s="192">
        <v>1</v>
      </c>
      <c r="BE79" s="191"/>
      <c r="BF79" s="189"/>
      <c r="BG79" s="189"/>
      <c r="BH79" s="192"/>
      <c r="BI79" s="191"/>
      <c r="BJ79" s="189"/>
      <c r="BK79" s="189"/>
      <c r="BL79" s="196"/>
      <c r="BM79" s="243">
        <f t="shared" si="6"/>
        <v>5</v>
      </c>
      <c r="BN79" s="246">
        <f t="shared" si="7"/>
        <v>0</v>
      </c>
      <c r="BO79" s="197"/>
      <c r="BP79" s="197"/>
    </row>
    <row r="80" spans="1:69" s="2" customFormat="1" ht="15" customHeight="1" x14ac:dyDescent="0.25">
      <c r="A80" s="220" t="s">
        <v>129</v>
      </c>
      <c r="B80" s="221" t="s">
        <v>159</v>
      </c>
      <c r="C80" s="222" t="s">
        <v>137</v>
      </c>
      <c r="D80" s="222" t="s">
        <v>161</v>
      </c>
      <c r="E80" s="231" t="s">
        <v>142</v>
      </c>
      <c r="F80" s="223" t="s">
        <v>61</v>
      </c>
      <c r="G80" s="224"/>
      <c r="H80" s="224" t="s">
        <v>236</v>
      </c>
      <c r="I80" s="225" t="s">
        <v>237</v>
      </c>
      <c r="J80" s="226" t="s">
        <v>357</v>
      </c>
      <c r="K80" s="227">
        <v>6</v>
      </c>
      <c r="L80" s="228">
        <v>6</v>
      </c>
      <c r="M80" s="229" t="s">
        <v>358</v>
      </c>
      <c r="N80" s="230" t="s">
        <v>356</v>
      </c>
      <c r="O80" s="222" t="s">
        <v>359</v>
      </c>
      <c r="P80" s="228"/>
      <c r="Q80" s="188"/>
      <c r="R80" s="189"/>
      <c r="S80" s="189"/>
      <c r="T80" s="190"/>
      <c r="U80" s="191"/>
      <c r="V80" s="189"/>
      <c r="W80" s="189"/>
      <c r="X80" s="192"/>
      <c r="Y80" s="191"/>
      <c r="Z80" s="189"/>
      <c r="AA80" s="189"/>
      <c r="AB80" s="192">
        <v>6</v>
      </c>
      <c r="AC80" s="191"/>
      <c r="AD80" s="189"/>
      <c r="AE80" s="189"/>
      <c r="AF80" s="192"/>
      <c r="AG80" s="193"/>
      <c r="AH80" s="194"/>
      <c r="AI80" s="194"/>
      <c r="AJ80" s="195"/>
      <c r="AK80" s="193"/>
      <c r="AL80" s="194"/>
      <c r="AM80" s="194"/>
      <c r="AN80" s="195"/>
      <c r="AO80" s="193"/>
      <c r="AP80" s="194"/>
      <c r="AQ80" s="194"/>
      <c r="AR80" s="195"/>
      <c r="AS80" s="193"/>
      <c r="AT80" s="194"/>
      <c r="AU80" s="194"/>
      <c r="AV80" s="195"/>
      <c r="AW80" s="193"/>
      <c r="AX80" s="194"/>
      <c r="AY80" s="194"/>
      <c r="AZ80" s="195"/>
      <c r="BA80" s="191"/>
      <c r="BB80" s="189"/>
      <c r="BC80" s="189"/>
      <c r="BD80" s="192"/>
      <c r="BE80" s="191"/>
      <c r="BF80" s="189"/>
      <c r="BG80" s="189"/>
      <c r="BH80" s="192"/>
      <c r="BI80" s="191"/>
      <c r="BJ80" s="189"/>
      <c r="BK80" s="189"/>
      <c r="BL80" s="196"/>
      <c r="BM80" s="243">
        <f t="shared" si="6"/>
        <v>6</v>
      </c>
      <c r="BN80" s="246">
        <f t="shared" si="7"/>
        <v>0</v>
      </c>
      <c r="BO80" s="197"/>
      <c r="BP80" s="197"/>
      <c r="BQ80" s="2" t="s">
        <v>480</v>
      </c>
    </row>
    <row r="81" spans="1:69" s="2" customFormat="1" ht="15" customHeight="1" x14ac:dyDescent="0.25">
      <c r="A81" s="249" t="s">
        <v>129</v>
      </c>
      <c r="B81" s="250" t="s">
        <v>159</v>
      </c>
      <c r="C81" s="251" t="s">
        <v>449</v>
      </c>
      <c r="D81" s="251" t="s">
        <v>165</v>
      </c>
      <c r="E81" s="252" t="s">
        <v>142</v>
      </c>
      <c r="F81" s="223" t="s">
        <v>450</v>
      </c>
      <c r="G81" s="224"/>
      <c r="H81" s="224" t="str">
        <f>INDEX([1]Run54_WBIDs!$K:$K,MATCH(F81,[1]Run54_WBIDs!$D:$D,0))</f>
        <v>ESTUARY</v>
      </c>
      <c r="I81" s="225" t="str">
        <f>INDEX([1]Run54_WBIDs!$L:$L,MATCH(F81,[1]Run54_WBIDs!$D:$D,0))</f>
        <v>3M</v>
      </c>
      <c r="J81" s="226" t="s">
        <v>40</v>
      </c>
      <c r="K81" s="227">
        <v>20</v>
      </c>
      <c r="L81" s="228">
        <v>20</v>
      </c>
      <c r="M81" s="229" t="s">
        <v>448</v>
      </c>
      <c r="N81" s="230" t="s">
        <v>356</v>
      </c>
      <c r="O81" s="224" t="s">
        <v>447</v>
      </c>
      <c r="P81" s="228"/>
      <c r="Q81" s="188"/>
      <c r="R81" s="189"/>
      <c r="S81" s="189"/>
      <c r="T81" s="190"/>
      <c r="U81" s="191"/>
      <c r="V81" s="189"/>
      <c r="W81" s="189"/>
      <c r="X81" s="192"/>
      <c r="Y81" s="191"/>
      <c r="Z81" s="189">
        <v>4</v>
      </c>
      <c r="AA81" s="189"/>
      <c r="AB81" s="192"/>
      <c r="AC81" s="191"/>
      <c r="AD81" s="189"/>
      <c r="AE81" s="189"/>
      <c r="AF81" s="192"/>
      <c r="AG81" s="193">
        <v>4</v>
      </c>
      <c r="AH81" s="194"/>
      <c r="AI81" s="194"/>
      <c r="AJ81" s="195"/>
      <c r="AK81" s="193"/>
      <c r="AL81" s="194"/>
      <c r="AM81" s="194"/>
      <c r="AN81" s="195">
        <v>4</v>
      </c>
      <c r="AO81" s="193"/>
      <c r="AP81" s="194"/>
      <c r="AQ81" s="194"/>
      <c r="AR81" s="195"/>
      <c r="AS81" s="193"/>
      <c r="AT81" s="194"/>
      <c r="AU81" s="194"/>
      <c r="AV81" s="195"/>
      <c r="AW81" s="193"/>
      <c r="AX81" s="194">
        <v>4</v>
      </c>
      <c r="AY81" s="194"/>
      <c r="AZ81" s="195"/>
      <c r="BA81" s="191"/>
      <c r="BB81" s="189"/>
      <c r="BC81" s="189"/>
      <c r="BD81" s="192"/>
      <c r="BE81" s="191"/>
      <c r="BF81" s="189"/>
      <c r="BG81" s="189"/>
      <c r="BH81" s="192"/>
      <c r="BI81" s="191">
        <v>4</v>
      </c>
      <c r="BJ81" s="189"/>
      <c r="BK81" s="189"/>
      <c r="BL81" s="196"/>
      <c r="BM81" s="243">
        <f t="shared" si="6"/>
        <v>20</v>
      </c>
      <c r="BN81" s="246">
        <f t="shared" si="7"/>
        <v>0</v>
      </c>
      <c r="BO81" s="197"/>
      <c r="BP81" s="197"/>
      <c r="BQ81"/>
    </row>
    <row r="82" spans="1:69" s="2" customFormat="1" ht="15" customHeight="1" x14ac:dyDescent="0.25">
      <c r="A82" s="249" t="s">
        <v>129</v>
      </c>
      <c r="B82" s="250" t="s">
        <v>159</v>
      </c>
      <c r="C82" s="251" t="s">
        <v>449</v>
      </c>
      <c r="D82" s="251" t="s">
        <v>165</v>
      </c>
      <c r="E82" s="252" t="s">
        <v>142</v>
      </c>
      <c r="F82" s="223" t="s">
        <v>450</v>
      </c>
      <c r="G82" s="224"/>
      <c r="H82" s="224" t="str">
        <f>INDEX([1]Run54_WBIDs!$K:$K,MATCH(F82,[1]Run54_WBIDs!$D:$D,0))</f>
        <v>ESTUARY</v>
      </c>
      <c r="I82" s="225" t="str">
        <f>INDEX([1]Run54_WBIDs!$L:$L,MATCH(F82,[1]Run54_WBIDs!$D:$D,0))</f>
        <v>3M</v>
      </c>
      <c r="J82" s="226" t="s">
        <v>41</v>
      </c>
      <c r="K82" s="227">
        <v>5</v>
      </c>
      <c r="L82" s="228">
        <v>5</v>
      </c>
      <c r="M82" s="229" t="s">
        <v>446</v>
      </c>
      <c r="N82" s="230" t="s">
        <v>356</v>
      </c>
      <c r="O82" s="224" t="s">
        <v>447</v>
      </c>
      <c r="P82" s="228"/>
      <c r="Q82" s="188"/>
      <c r="R82" s="189"/>
      <c r="S82" s="189"/>
      <c r="T82" s="190"/>
      <c r="U82" s="191"/>
      <c r="V82" s="189"/>
      <c r="W82" s="189"/>
      <c r="X82" s="192"/>
      <c r="Y82" s="191"/>
      <c r="Z82" s="189">
        <v>1</v>
      </c>
      <c r="AA82" s="189"/>
      <c r="AB82" s="192"/>
      <c r="AC82" s="191"/>
      <c r="AD82" s="189"/>
      <c r="AE82" s="189"/>
      <c r="AF82" s="192"/>
      <c r="AG82" s="193">
        <v>1</v>
      </c>
      <c r="AH82" s="194"/>
      <c r="AI82" s="194"/>
      <c r="AJ82" s="195"/>
      <c r="AK82" s="193"/>
      <c r="AL82" s="194"/>
      <c r="AM82" s="194"/>
      <c r="AN82" s="195">
        <v>1</v>
      </c>
      <c r="AO82" s="193"/>
      <c r="AP82" s="194"/>
      <c r="AQ82" s="194"/>
      <c r="AR82" s="195"/>
      <c r="AS82" s="193"/>
      <c r="AT82" s="194"/>
      <c r="AU82" s="194"/>
      <c r="AV82" s="195"/>
      <c r="AW82" s="193"/>
      <c r="AX82" s="194">
        <v>1</v>
      </c>
      <c r="AY82" s="194"/>
      <c r="AZ82" s="195"/>
      <c r="BA82" s="191"/>
      <c r="BB82" s="189"/>
      <c r="BC82" s="189"/>
      <c r="BD82" s="192"/>
      <c r="BE82" s="191"/>
      <c r="BF82" s="189"/>
      <c r="BG82" s="189"/>
      <c r="BH82" s="192"/>
      <c r="BI82" s="191">
        <v>1</v>
      </c>
      <c r="BJ82" s="189"/>
      <c r="BK82" s="189"/>
      <c r="BL82" s="196"/>
      <c r="BM82" s="243">
        <f t="shared" si="6"/>
        <v>5</v>
      </c>
      <c r="BN82" s="246">
        <f t="shared" si="7"/>
        <v>0</v>
      </c>
      <c r="BO82" s="197"/>
      <c r="BP82" s="197"/>
      <c r="BQ82"/>
    </row>
    <row r="83" spans="1:69" s="2" customFormat="1" ht="15" customHeight="1" x14ac:dyDescent="0.25">
      <c r="A83" s="249" t="s">
        <v>129</v>
      </c>
      <c r="B83" s="250" t="s">
        <v>159</v>
      </c>
      <c r="C83" s="251" t="s">
        <v>449</v>
      </c>
      <c r="D83" s="251" t="s">
        <v>165</v>
      </c>
      <c r="E83" s="252" t="s">
        <v>142</v>
      </c>
      <c r="F83" s="223" t="s">
        <v>450</v>
      </c>
      <c r="G83" s="224"/>
      <c r="H83" s="224" t="str">
        <f>INDEX([1]Run54_WBIDs!$K:$K,MATCH(F83,[1]Run54_WBIDs!$D:$D,0))</f>
        <v>ESTUARY</v>
      </c>
      <c r="I83" s="225" t="str">
        <f>INDEX([1]Run54_WBIDs!$L:$L,MATCH(F83,[1]Run54_WBIDs!$D:$D,0))</f>
        <v>3M</v>
      </c>
      <c r="J83" s="226" t="s">
        <v>357</v>
      </c>
      <c r="K83" s="227">
        <v>4</v>
      </c>
      <c r="L83" s="228">
        <v>4</v>
      </c>
      <c r="M83" s="229" t="s">
        <v>360</v>
      </c>
      <c r="N83" s="230" t="s">
        <v>356</v>
      </c>
      <c r="O83" s="222" t="s">
        <v>361</v>
      </c>
      <c r="P83" s="228"/>
      <c r="Q83" s="188"/>
      <c r="R83" s="189"/>
      <c r="S83" s="189"/>
      <c r="T83" s="190"/>
      <c r="U83" s="191"/>
      <c r="V83" s="189"/>
      <c r="W83" s="189"/>
      <c r="X83" s="192"/>
      <c r="Y83" s="191"/>
      <c r="Z83" s="189">
        <v>4</v>
      </c>
      <c r="AA83" s="189"/>
      <c r="AB83" s="192"/>
      <c r="AC83" s="191"/>
      <c r="AD83" s="189"/>
      <c r="AE83" s="189"/>
      <c r="AF83" s="192"/>
      <c r="AG83" s="193"/>
      <c r="AH83" s="194"/>
      <c r="AI83" s="194"/>
      <c r="AJ83" s="195"/>
      <c r="AK83" s="193"/>
      <c r="AL83" s="194"/>
      <c r="AM83" s="194"/>
      <c r="AN83" s="195"/>
      <c r="AO83" s="193"/>
      <c r="AP83" s="194"/>
      <c r="AQ83" s="194"/>
      <c r="AR83" s="195"/>
      <c r="AS83" s="193"/>
      <c r="AT83" s="194"/>
      <c r="AU83" s="194"/>
      <c r="AV83" s="195"/>
      <c r="AW83" s="193"/>
      <c r="AX83" s="194"/>
      <c r="AY83" s="194"/>
      <c r="AZ83" s="195"/>
      <c r="BA83" s="191"/>
      <c r="BB83" s="189"/>
      <c r="BC83" s="189"/>
      <c r="BD83" s="192"/>
      <c r="BE83" s="191"/>
      <c r="BF83" s="189"/>
      <c r="BG83" s="189"/>
      <c r="BH83" s="192"/>
      <c r="BI83" s="191"/>
      <c r="BJ83" s="189"/>
      <c r="BK83" s="189"/>
      <c r="BL83" s="196"/>
      <c r="BM83" s="243">
        <f t="shared" si="6"/>
        <v>4</v>
      </c>
      <c r="BN83" s="246">
        <f t="shared" si="7"/>
        <v>0</v>
      </c>
      <c r="BO83" s="197"/>
      <c r="BP83" s="197"/>
      <c r="BQ83" s="2" t="s">
        <v>480</v>
      </c>
    </row>
    <row r="84" spans="1:69" s="2" customFormat="1" ht="15" customHeight="1" x14ac:dyDescent="0.25">
      <c r="A84" s="249" t="s">
        <v>129</v>
      </c>
      <c r="B84" s="250" t="s">
        <v>159</v>
      </c>
      <c r="C84" s="251" t="s">
        <v>444</v>
      </c>
      <c r="D84" s="251" t="s">
        <v>165</v>
      </c>
      <c r="E84" s="252" t="s">
        <v>142</v>
      </c>
      <c r="F84" s="223" t="s">
        <v>445</v>
      </c>
      <c r="G84" s="224"/>
      <c r="H84" s="224" t="str">
        <f>INDEX([1]Run54_WBIDs!$K:$K,MATCH(F84,[1]Run54_WBIDs!$D:$D,0))</f>
        <v>ESTUARY</v>
      </c>
      <c r="I84" s="225" t="str">
        <f>INDEX([1]Run54_WBIDs!$L:$L,MATCH(F84,[1]Run54_WBIDs!$D:$D,0))</f>
        <v>3M</v>
      </c>
      <c r="J84" s="226" t="s">
        <v>40</v>
      </c>
      <c r="K84" s="227">
        <v>20</v>
      </c>
      <c r="L84" s="228">
        <v>20</v>
      </c>
      <c r="M84" s="229" t="s">
        <v>448</v>
      </c>
      <c r="N84" s="230" t="s">
        <v>356</v>
      </c>
      <c r="O84" s="224" t="s">
        <v>447</v>
      </c>
      <c r="P84" s="228"/>
      <c r="Q84" s="188"/>
      <c r="R84" s="189"/>
      <c r="S84" s="189"/>
      <c r="T84" s="190"/>
      <c r="U84" s="191"/>
      <c r="V84" s="189"/>
      <c r="W84" s="189"/>
      <c r="X84" s="192"/>
      <c r="Y84" s="191"/>
      <c r="Z84" s="189">
        <v>4</v>
      </c>
      <c r="AA84" s="189"/>
      <c r="AB84" s="192"/>
      <c r="AC84" s="191"/>
      <c r="AD84" s="189"/>
      <c r="AE84" s="189"/>
      <c r="AF84" s="192"/>
      <c r="AG84" s="193">
        <v>4</v>
      </c>
      <c r="AH84" s="194"/>
      <c r="AI84" s="194"/>
      <c r="AJ84" s="195"/>
      <c r="AK84" s="193"/>
      <c r="AL84" s="194"/>
      <c r="AM84" s="194"/>
      <c r="AN84" s="195">
        <v>4</v>
      </c>
      <c r="AO84" s="193"/>
      <c r="AP84" s="194"/>
      <c r="AQ84" s="194"/>
      <c r="AR84" s="195"/>
      <c r="AS84" s="193"/>
      <c r="AT84" s="194"/>
      <c r="AU84" s="194"/>
      <c r="AV84" s="195"/>
      <c r="AW84" s="193"/>
      <c r="AX84" s="194">
        <v>4</v>
      </c>
      <c r="AY84" s="194"/>
      <c r="AZ84" s="195"/>
      <c r="BA84" s="191"/>
      <c r="BB84" s="189"/>
      <c r="BC84" s="189"/>
      <c r="BD84" s="192"/>
      <c r="BE84" s="191"/>
      <c r="BF84" s="189"/>
      <c r="BG84" s="189"/>
      <c r="BH84" s="192"/>
      <c r="BI84" s="191">
        <v>4</v>
      </c>
      <c r="BJ84" s="189"/>
      <c r="BK84" s="189"/>
      <c r="BL84" s="196"/>
      <c r="BM84" s="243">
        <f t="shared" si="6"/>
        <v>20</v>
      </c>
      <c r="BN84" s="246">
        <f t="shared" si="7"/>
        <v>0</v>
      </c>
      <c r="BO84" s="197"/>
      <c r="BP84" s="197"/>
      <c r="BQ84"/>
    </row>
    <row r="85" spans="1:69" s="2" customFormat="1" ht="15" customHeight="1" x14ac:dyDescent="0.25">
      <c r="A85" s="249" t="s">
        <v>129</v>
      </c>
      <c r="B85" s="250" t="s">
        <v>159</v>
      </c>
      <c r="C85" s="251" t="s">
        <v>444</v>
      </c>
      <c r="D85" s="251" t="s">
        <v>165</v>
      </c>
      <c r="E85" s="252" t="s">
        <v>142</v>
      </c>
      <c r="F85" s="223" t="s">
        <v>445</v>
      </c>
      <c r="G85" s="224"/>
      <c r="H85" s="224" t="str">
        <f>INDEX([1]Run54_WBIDs!$K:$K,MATCH(F85,[1]Run54_WBIDs!$D:$D,0))</f>
        <v>ESTUARY</v>
      </c>
      <c r="I85" s="225" t="str">
        <f>INDEX([1]Run54_WBIDs!$L:$L,MATCH(F85,[1]Run54_WBIDs!$D:$D,0))</f>
        <v>3M</v>
      </c>
      <c r="J85" s="226" t="s">
        <v>41</v>
      </c>
      <c r="K85" s="227">
        <v>5</v>
      </c>
      <c r="L85" s="228">
        <v>5</v>
      </c>
      <c r="M85" s="229" t="s">
        <v>446</v>
      </c>
      <c r="N85" s="230" t="s">
        <v>356</v>
      </c>
      <c r="O85" s="224" t="s">
        <v>447</v>
      </c>
      <c r="P85" s="228"/>
      <c r="Q85" s="188"/>
      <c r="R85" s="189"/>
      <c r="S85" s="189"/>
      <c r="T85" s="190"/>
      <c r="U85" s="191"/>
      <c r="V85" s="189"/>
      <c r="W85" s="189"/>
      <c r="X85" s="192"/>
      <c r="Y85" s="191"/>
      <c r="Z85" s="189">
        <v>1</v>
      </c>
      <c r="AA85" s="189"/>
      <c r="AB85" s="192"/>
      <c r="AC85" s="191"/>
      <c r="AD85" s="189"/>
      <c r="AE85" s="189"/>
      <c r="AF85" s="192"/>
      <c r="AG85" s="193">
        <v>1</v>
      </c>
      <c r="AH85" s="194"/>
      <c r="AI85" s="194"/>
      <c r="AJ85" s="195"/>
      <c r="AK85" s="193"/>
      <c r="AL85" s="194"/>
      <c r="AM85" s="194"/>
      <c r="AN85" s="195">
        <v>1</v>
      </c>
      <c r="AO85" s="193"/>
      <c r="AP85" s="194"/>
      <c r="AQ85" s="194"/>
      <c r="AR85" s="195"/>
      <c r="AS85" s="193"/>
      <c r="AT85" s="194"/>
      <c r="AU85" s="194"/>
      <c r="AV85" s="195"/>
      <c r="AW85" s="193"/>
      <c r="AX85" s="194">
        <v>1</v>
      </c>
      <c r="AY85" s="194"/>
      <c r="AZ85" s="195"/>
      <c r="BA85" s="191"/>
      <c r="BB85" s="189"/>
      <c r="BC85" s="189"/>
      <c r="BD85" s="192"/>
      <c r="BE85" s="191"/>
      <c r="BF85" s="189"/>
      <c r="BG85" s="189"/>
      <c r="BH85" s="192"/>
      <c r="BI85" s="191">
        <v>1</v>
      </c>
      <c r="BJ85" s="189"/>
      <c r="BK85" s="189"/>
      <c r="BL85" s="196"/>
      <c r="BM85" s="243">
        <f t="shared" si="6"/>
        <v>5</v>
      </c>
      <c r="BN85" s="246">
        <f t="shared" si="7"/>
        <v>0</v>
      </c>
      <c r="BO85" s="197"/>
      <c r="BP85" s="197"/>
      <c r="BQ85"/>
    </row>
    <row r="86" spans="1:69" s="2" customFormat="1" ht="15" customHeight="1" x14ac:dyDescent="0.25">
      <c r="A86" s="249" t="s">
        <v>129</v>
      </c>
      <c r="B86" s="250" t="s">
        <v>159</v>
      </c>
      <c r="C86" s="251" t="s">
        <v>444</v>
      </c>
      <c r="D86" s="251" t="s">
        <v>165</v>
      </c>
      <c r="E86" s="252" t="s">
        <v>142</v>
      </c>
      <c r="F86" s="223" t="s">
        <v>445</v>
      </c>
      <c r="G86" s="224"/>
      <c r="H86" s="224" t="str">
        <f>INDEX([1]Run54_WBIDs!$K:$K,MATCH(F86,[1]Run54_WBIDs!$D:$D,0))</f>
        <v>ESTUARY</v>
      </c>
      <c r="I86" s="225" t="str">
        <f>INDEX([1]Run54_WBIDs!$L:$L,MATCH(F86,[1]Run54_WBIDs!$D:$D,0))</f>
        <v>3M</v>
      </c>
      <c r="J86" s="226" t="s">
        <v>357</v>
      </c>
      <c r="K86" s="227">
        <v>4</v>
      </c>
      <c r="L86" s="228">
        <v>4</v>
      </c>
      <c r="M86" s="229" t="s">
        <v>360</v>
      </c>
      <c r="N86" s="230" t="s">
        <v>356</v>
      </c>
      <c r="O86" s="222" t="s">
        <v>361</v>
      </c>
      <c r="P86" s="228"/>
      <c r="Q86" s="188"/>
      <c r="R86" s="189"/>
      <c r="S86" s="189"/>
      <c r="T86" s="190"/>
      <c r="U86" s="191"/>
      <c r="V86" s="189"/>
      <c r="W86" s="189"/>
      <c r="X86" s="192"/>
      <c r="Y86" s="191"/>
      <c r="Z86" s="189">
        <v>4</v>
      </c>
      <c r="AA86" s="189"/>
      <c r="AB86" s="192"/>
      <c r="AC86" s="191"/>
      <c r="AD86" s="189"/>
      <c r="AE86" s="189"/>
      <c r="AF86" s="192"/>
      <c r="AG86" s="193"/>
      <c r="AH86" s="194"/>
      <c r="AI86" s="194"/>
      <c r="AJ86" s="195"/>
      <c r="AK86" s="193"/>
      <c r="AL86" s="194"/>
      <c r="AM86" s="194"/>
      <c r="AN86" s="195"/>
      <c r="AO86" s="193"/>
      <c r="AP86" s="194"/>
      <c r="AQ86" s="194"/>
      <c r="AR86" s="195"/>
      <c r="AS86" s="193"/>
      <c r="AT86" s="194"/>
      <c r="AU86" s="194"/>
      <c r="AV86" s="195"/>
      <c r="AW86" s="193"/>
      <c r="AX86" s="194"/>
      <c r="AY86" s="194"/>
      <c r="AZ86" s="195"/>
      <c r="BA86" s="191"/>
      <c r="BB86" s="189"/>
      <c r="BC86" s="189"/>
      <c r="BD86" s="192"/>
      <c r="BE86" s="191"/>
      <c r="BF86" s="189"/>
      <c r="BG86" s="189"/>
      <c r="BH86" s="192"/>
      <c r="BI86" s="191"/>
      <c r="BJ86" s="189"/>
      <c r="BK86" s="189"/>
      <c r="BL86" s="196"/>
      <c r="BM86" s="243">
        <f t="shared" si="6"/>
        <v>4</v>
      </c>
      <c r="BN86" s="246">
        <f t="shared" si="7"/>
        <v>0</v>
      </c>
      <c r="BO86" s="197"/>
      <c r="BP86" s="197"/>
      <c r="BQ86" s="2" t="s">
        <v>480</v>
      </c>
    </row>
    <row r="87" spans="1:69" s="2" customFormat="1" ht="15" customHeight="1" x14ac:dyDescent="0.25">
      <c r="A87" s="220" t="s">
        <v>129</v>
      </c>
      <c r="B87" s="221" t="s">
        <v>159</v>
      </c>
      <c r="C87" s="222" t="s">
        <v>164</v>
      </c>
      <c r="D87" s="222" t="s">
        <v>165</v>
      </c>
      <c r="E87" s="231" t="s">
        <v>142</v>
      </c>
      <c r="F87" s="223" t="s">
        <v>62</v>
      </c>
      <c r="G87" s="224"/>
      <c r="H87" s="224" t="s">
        <v>236</v>
      </c>
      <c r="I87" s="225" t="s">
        <v>248</v>
      </c>
      <c r="J87" s="226" t="s">
        <v>273</v>
      </c>
      <c r="K87" s="227">
        <v>5</v>
      </c>
      <c r="L87" s="228">
        <v>5</v>
      </c>
      <c r="M87" s="229" t="s">
        <v>253</v>
      </c>
      <c r="N87" s="230" t="s">
        <v>356</v>
      </c>
      <c r="O87" s="224"/>
      <c r="P87" s="228"/>
      <c r="Q87" s="188"/>
      <c r="R87" s="189"/>
      <c r="S87" s="189"/>
      <c r="T87" s="190"/>
      <c r="U87" s="191"/>
      <c r="V87" s="189"/>
      <c r="W87" s="189"/>
      <c r="X87" s="192"/>
      <c r="Y87" s="191"/>
      <c r="Z87" s="189">
        <v>1</v>
      </c>
      <c r="AA87" s="189"/>
      <c r="AB87" s="192"/>
      <c r="AC87" s="191"/>
      <c r="AD87" s="189">
        <v>1</v>
      </c>
      <c r="AE87" s="189"/>
      <c r="AF87" s="192"/>
      <c r="AG87" s="193"/>
      <c r="AH87" s="194"/>
      <c r="AI87" s="194"/>
      <c r="AJ87" s="195"/>
      <c r="AK87" s="193"/>
      <c r="AL87" s="194"/>
      <c r="AM87" s="194"/>
      <c r="AN87" s="195"/>
      <c r="AO87" s="193"/>
      <c r="AP87" s="194"/>
      <c r="AQ87" s="194">
        <v>1</v>
      </c>
      <c r="AR87" s="195"/>
      <c r="AS87" s="193">
        <v>1</v>
      </c>
      <c r="AT87" s="194"/>
      <c r="AU87" s="194">
        <v>1</v>
      </c>
      <c r="AV87" s="195"/>
      <c r="AW87" s="193"/>
      <c r="AX87" s="194"/>
      <c r="AY87" s="194"/>
      <c r="AZ87" s="195"/>
      <c r="BA87" s="191"/>
      <c r="BB87" s="189"/>
      <c r="BC87" s="189"/>
      <c r="BD87" s="192"/>
      <c r="BE87" s="191"/>
      <c r="BF87" s="189"/>
      <c r="BG87" s="189"/>
      <c r="BH87" s="192"/>
      <c r="BI87" s="191"/>
      <c r="BJ87" s="189"/>
      <c r="BK87" s="189"/>
      <c r="BL87" s="196"/>
      <c r="BM87" s="243">
        <f t="shared" si="6"/>
        <v>5</v>
      </c>
      <c r="BN87" s="246">
        <f t="shared" si="7"/>
        <v>0</v>
      </c>
      <c r="BO87" s="197"/>
      <c r="BP87" s="197"/>
    </row>
    <row r="88" spans="1:69" s="2" customFormat="1" ht="15" customHeight="1" x14ac:dyDescent="0.25">
      <c r="A88" s="220" t="s">
        <v>129</v>
      </c>
      <c r="B88" s="221" t="s">
        <v>159</v>
      </c>
      <c r="C88" s="222" t="s">
        <v>164</v>
      </c>
      <c r="D88" s="222" t="s">
        <v>165</v>
      </c>
      <c r="E88" s="231" t="s">
        <v>142</v>
      </c>
      <c r="F88" s="223" t="s">
        <v>62</v>
      </c>
      <c r="G88" s="224"/>
      <c r="H88" s="224" t="s">
        <v>236</v>
      </c>
      <c r="I88" s="225" t="s">
        <v>248</v>
      </c>
      <c r="J88" s="226" t="s">
        <v>30</v>
      </c>
      <c r="K88" s="227">
        <v>5</v>
      </c>
      <c r="L88" s="228">
        <v>5</v>
      </c>
      <c r="M88" s="229" t="s">
        <v>253</v>
      </c>
      <c r="N88" s="230" t="s">
        <v>356</v>
      </c>
      <c r="O88" s="224"/>
      <c r="P88" s="228"/>
      <c r="Q88" s="188"/>
      <c r="R88" s="189"/>
      <c r="S88" s="189"/>
      <c r="T88" s="190"/>
      <c r="U88" s="191"/>
      <c r="V88" s="189"/>
      <c r="W88" s="189"/>
      <c r="X88" s="192"/>
      <c r="Y88" s="191"/>
      <c r="Z88" s="189">
        <v>1</v>
      </c>
      <c r="AA88" s="189"/>
      <c r="AB88" s="192"/>
      <c r="AC88" s="191"/>
      <c r="AD88" s="189" t="s">
        <v>354</v>
      </c>
      <c r="AE88" s="189">
        <v>1</v>
      </c>
      <c r="AF88" s="192"/>
      <c r="AG88" s="193"/>
      <c r="AH88" s="194"/>
      <c r="AI88" s="194"/>
      <c r="AJ88" s="195"/>
      <c r="AK88" s="193"/>
      <c r="AL88" s="194"/>
      <c r="AM88" s="194"/>
      <c r="AN88" s="195"/>
      <c r="AO88" s="193"/>
      <c r="AP88" s="194"/>
      <c r="AQ88" s="194">
        <v>1</v>
      </c>
      <c r="AR88" s="195"/>
      <c r="AS88" s="193">
        <v>1</v>
      </c>
      <c r="AT88" s="194"/>
      <c r="AU88" s="194">
        <v>1</v>
      </c>
      <c r="AV88" s="195"/>
      <c r="AW88" s="193"/>
      <c r="AX88" s="194"/>
      <c r="AY88" s="194"/>
      <c r="AZ88" s="195"/>
      <c r="BA88" s="191"/>
      <c r="BB88" s="189"/>
      <c r="BC88" s="189"/>
      <c r="BD88" s="192"/>
      <c r="BE88" s="191"/>
      <c r="BF88" s="189"/>
      <c r="BG88" s="189"/>
      <c r="BH88" s="192"/>
      <c r="BI88" s="191"/>
      <c r="BJ88" s="189"/>
      <c r="BK88" s="189"/>
      <c r="BL88" s="196"/>
      <c r="BM88" s="243">
        <f t="shared" si="6"/>
        <v>5</v>
      </c>
      <c r="BN88" s="246">
        <f t="shared" si="7"/>
        <v>0</v>
      </c>
      <c r="BO88" s="197" t="s">
        <v>466</v>
      </c>
      <c r="BP88" s="197"/>
    </row>
    <row r="89" spans="1:69" s="2" customFormat="1" ht="15" customHeight="1" x14ac:dyDescent="0.25">
      <c r="A89" s="220" t="s">
        <v>129</v>
      </c>
      <c r="B89" s="221" t="s">
        <v>159</v>
      </c>
      <c r="C89" s="222" t="s">
        <v>164</v>
      </c>
      <c r="D89" s="222" t="s">
        <v>165</v>
      </c>
      <c r="E89" s="231" t="s">
        <v>142</v>
      </c>
      <c r="F89" s="223" t="s">
        <v>62</v>
      </c>
      <c r="G89" s="224"/>
      <c r="H89" s="224" t="s">
        <v>236</v>
      </c>
      <c r="I89" s="225" t="s">
        <v>248</v>
      </c>
      <c r="J89" s="226" t="s">
        <v>357</v>
      </c>
      <c r="K89" s="227">
        <v>6</v>
      </c>
      <c r="L89" s="228">
        <v>8</v>
      </c>
      <c r="M89" s="229" t="s">
        <v>358</v>
      </c>
      <c r="N89" s="230" t="s">
        <v>356</v>
      </c>
      <c r="O89" s="222" t="s">
        <v>359</v>
      </c>
      <c r="P89" s="228"/>
      <c r="Q89" s="188"/>
      <c r="R89" s="189"/>
      <c r="S89" s="189"/>
      <c r="T89" s="190"/>
      <c r="U89" s="191"/>
      <c r="V89" s="189"/>
      <c r="W89" s="189"/>
      <c r="X89" s="192"/>
      <c r="Y89" s="191"/>
      <c r="Z89" s="189"/>
      <c r="AA89" s="189"/>
      <c r="AB89" s="192"/>
      <c r="AC89" s="191"/>
      <c r="AD89" s="189">
        <v>8</v>
      </c>
      <c r="AE89" s="189"/>
      <c r="AF89" s="192"/>
      <c r="AG89" s="193"/>
      <c r="AH89" s="194"/>
      <c r="AI89" s="194"/>
      <c r="AJ89" s="195"/>
      <c r="AK89" s="193"/>
      <c r="AL89" s="194"/>
      <c r="AM89" s="194"/>
      <c r="AN89" s="195"/>
      <c r="AO89" s="193"/>
      <c r="AP89" s="194"/>
      <c r="AQ89" s="194"/>
      <c r="AR89" s="195"/>
      <c r="AS89" s="193"/>
      <c r="AT89" s="194"/>
      <c r="AU89" s="194"/>
      <c r="AV89" s="195"/>
      <c r="AW89" s="193"/>
      <c r="AX89" s="194"/>
      <c r="AY89" s="194"/>
      <c r="AZ89" s="195"/>
      <c r="BA89" s="191"/>
      <c r="BB89" s="189"/>
      <c r="BC89" s="189"/>
      <c r="BD89" s="192"/>
      <c r="BE89" s="191"/>
      <c r="BF89" s="189"/>
      <c r="BG89" s="189"/>
      <c r="BH89" s="192"/>
      <c r="BI89" s="191"/>
      <c r="BJ89" s="189"/>
      <c r="BK89" s="189"/>
      <c r="BL89" s="196"/>
      <c r="BM89" s="243">
        <f t="shared" si="6"/>
        <v>8</v>
      </c>
      <c r="BN89" s="246">
        <f t="shared" si="7"/>
        <v>0</v>
      </c>
      <c r="BO89" s="197"/>
      <c r="BP89" s="197"/>
      <c r="BQ89" s="2" t="s">
        <v>480</v>
      </c>
    </row>
    <row r="90" spans="1:69" s="2" customFormat="1" ht="15" customHeight="1" x14ac:dyDescent="0.25">
      <c r="A90" s="220" t="s">
        <v>129</v>
      </c>
      <c r="B90" s="221" t="s">
        <v>159</v>
      </c>
      <c r="C90" s="222" t="s">
        <v>136</v>
      </c>
      <c r="D90" s="222" t="s">
        <v>165</v>
      </c>
      <c r="E90" s="231" t="s">
        <v>142</v>
      </c>
      <c r="F90" s="223" t="s">
        <v>63</v>
      </c>
      <c r="G90" s="224"/>
      <c r="H90" s="224" t="s">
        <v>236</v>
      </c>
      <c r="I90" s="225" t="s">
        <v>248</v>
      </c>
      <c r="J90" s="226" t="s">
        <v>273</v>
      </c>
      <c r="K90" s="227">
        <v>5</v>
      </c>
      <c r="L90" s="228">
        <v>5</v>
      </c>
      <c r="M90" s="229" t="s">
        <v>253</v>
      </c>
      <c r="N90" s="230" t="s">
        <v>356</v>
      </c>
      <c r="O90" s="224"/>
      <c r="P90" s="228"/>
      <c r="Q90" s="188"/>
      <c r="R90" s="189"/>
      <c r="S90" s="189"/>
      <c r="T90" s="190"/>
      <c r="U90" s="191"/>
      <c r="V90" s="189"/>
      <c r="W90" s="189"/>
      <c r="X90" s="192"/>
      <c r="Y90" s="191"/>
      <c r="Z90" s="189">
        <v>1</v>
      </c>
      <c r="AA90" s="189"/>
      <c r="AB90" s="192"/>
      <c r="AC90" s="191"/>
      <c r="AD90" s="189">
        <v>1</v>
      </c>
      <c r="AE90" s="189"/>
      <c r="AF90" s="192"/>
      <c r="AG90" s="193"/>
      <c r="AH90" s="194"/>
      <c r="AI90" s="194"/>
      <c r="AJ90" s="195"/>
      <c r="AK90" s="193"/>
      <c r="AL90" s="194"/>
      <c r="AM90" s="194"/>
      <c r="AN90" s="195"/>
      <c r="AO90" s="193"/>
      <c r="AP90" s="194"/>
      <c r="AQ90" s="194">
        <v>1</v>
      </c>
      <c r="AR90" s="195"/>
      <c r="AS90" s="193">
        <v>1</v>
      </c>
      <c r="AT90" s="194"/>
      <c r="AU90" s="194">
        <v>1</v>
      </c>
      <c r="AV90" s="195"/>
      <c r="AW90" s="193"/>
      <c r="AX90" s="194"/>
      <c r="AY90" s="194"/>
      <c r="AZ90" s="195"/>
      <c r="BA90" s="191"/>
      <c r="BB90" s="189"/>
      <c r="BC90" s="189"/>
      <c r="BD90" s="192"/>
      <c r="BE90" s="191"/>
      <c r="BF90" s="189"/>
      <c r="BG90" s="189"/>
      <c r="BH90" s="192"/>
      <c r="BI90" s="191"/>
      <c r="BJ90" s="189"/>
      <c r="BK90" s="189"/>
      <c r="BL90" s="196"/>
      <c r="BM90" s="243">
        <f t="shared" si="6"/>
        <v>5</v>
      </c>
      <c r="BN90" s="246">
        <f t="shared" si="7"/>
        <v>0</v>
      </c>
      <c r="BO90" s="197"/>
      <c r="BP90" s="197"/>
    </row>
    <row r="91" spans="1:69" s="2" customFormat="1" ht="15" customHeight="1" x14ac:dyDescent="0.25">
      <c r="A91" s="220" t="s">
        <v>129</v>
      </c>
      <c r="B91" s="221" t="s">
        <v>159</v>
      </c>
      <c r="C91" s="222" t="s">
        <v>136</v>
      </c>
      <c r="D91" s="222" t="s">
        <v>165</v>
      </c>
      <c r="E91" s="231" t="s">
        <v>142</v>
      </c>
      <c r="F91" s="223" t="s">
        <v>63</v>
      </c>
      <c r="G91" s="224"/>
      <c r="H91" s="224" t="s">
        <v>236</v>
      </c>
      <c r="I91" s="225" t="s">
        <v>248</v>
      </c>
      <c r="J91" s="226" t="s">
        <v>30</v>
      </c>
      <c r="K91" s="227">
        <v>5</v>
      </c>
      <c r="L91" s="228">
        <v>5</v>
      </c>
      <c r="M91" s="229" t="s">
        <v>253</v>
      </c>
      <c r="N91" s="230" t="s">
        <v>356</v>
      </c>
      <c r="O91" s="224"/>
      <c r="P91" s="228"/>
      <c r="Q91" s="188"/>
      <c r="R91" s="189"/>
      <c r="S91" s="189"/>
      <c r="T91" s="190"/>
      <c r="U91" s="191"/>
      <c r="V91" s="189"/>
      <c r="W91" s="189"/>
      <c r="X91" s="192"/>
      <c r="Y91" s="191"/>
      <c r="Z91" s="189">
        <v>1</v>
      </c>
      <c r="AA91" s="189"/>
      <c r="AB91" s="192"/>
      <c r="AC91" s="191"/>
      <c r="AD91" s="189" t="s">
        <v>354</v>
      </c>
      <c r="AE91" s="189">
        <v>1</v>
      </c>
      <c r="AF91" s="192"/>
      <c r="AG91" s="193"/>
      <c r="AH91" s="194"/>
      <c r="AI91" s="194"/>
      <c r="AJ91" s="195"/>
      <c r="AK91" s="193"/>
      <c r="AL91" s="194"/>
      <c r="AM91" s="194"/>
      <c r="AN91" s="195"/>
      <c r="AO91" s="193"/>
      <c r="AP91" s="194"/>
      <c r="AQ91" s="194">
        <v>1</v>
      </c>
      <c r="AR91" s="195"/>
      <c r="AS91" s="193">
        <v>1</v>
      </c>
      <c r="AT91" s="194"/>
      <c r="AU91" s="194">
        <v>1</v>
      </c>
      <c r="AV91" s="195"/>
      <c r="AW91" s="193"/>
      <c r="AX91" s="194"/>
      <c r="AY91" s="194"/>
      <c r="AZ91" s="195"/>
      <c r="BA91" s="191"/>
      <c r="BB91" s="189"/>
      <c r="BC91" s="189"/>
      <c r="BD91" s="192"/>
      <c r="BE91" s="191"/>
      <c r="BF91" s="189"/>
      <c r="BG91" s="189"/>
      <c r="BH91" s="192"/>
      <c r="BI91" s="191"/>
      <c r="BJ91" s="189"/>
      <c r="BK91" s="189"/>
      <c r="BL91" s="196"/>
      <c r="BM91" s="243">
        <f t="shared" si="6"/>
        <v>5</v>
      </c>
      <c r="BN91" s="246">
        <f t="shared" si="7"/>
        <v>0</v>
      </c>
      <c r="BO91" s="197" t="s">
        <v>466</v>
      </c>
      <c r="BP91" s="197"/>
    </row>
    <row r="92" spans="1:69" s="2" customFormat="1" ht="15" customHeight="1" x14ac:dyDescent="0.25">
      <c r="A92" s="220" t="s">
        <v>129</v>
      </c>
      <c r="B92" s="221" t="s">
        <v>159</v>
      </c>
      <c r="C92" s="222" t="s">
        <v>136</v>
      </c>
      <c r="D92" s="222" t="s">
        <v>165</v>
      </c>
      <c r="E92" s="231" t="s">
        <v>142</v>
      </c>
      <c r="F92" s="223" t="s">
        <v>63</v>
      </c>
      <c r="G92" s="224"/>
      <c r="H92" s="224" t="s">
        <v>236</v>
      </c>
      <c r="I92" s="225" t="s">
        <v>248</v>
      </c>
      <c r="J92" s="226" t="s">
        <v>32</v>
      </c>
      <c r="K92" s="227">
        <v>1</v>
      </c>
      <c r="L92" s="228">
        <v>1</v>
      </c>
      <c r="M92" s="229" t="s">
        <v>256</v>
      </c>
      <c r="N92" s="230" t="s">
        <v>356</v>
      </c>
      <c r="O92" s="224"/>
      <c r="P92" s="228"/>
      <c r="Q92" s="188"/>
      <c r="R92" s="189"/>
      <c r="S92" s="189"/>
      <c r="T92" s="190"/>
      <c r="U92" s="191"/>
      <c r="V92" s="189"/>
      <c r="W92" s="189"/>
      <c r="X92" s="192"/>
      <c r="Y92" s="191"/>
      <c r="Z92" s="189"/>
      <c r="AA92" s="189"/>
      <c r="AB92" s="192"/>
      <c r="AC92" s="191"/>
      <c r="AD92" s="189"/>
      <c r="AE92" s="189"/>
      <c r="AF92" s="192"/>
      <c r="AG92" s="193"/>
      <c r="AH92" s="194"/>
      <c r="AI92" s="194"/>
      <c r="AJ92" s="195"/>
      <c r="AK92" s="193"/>
      <c r="AL92" s="194"/>
      <c r="AM92" s="194"/>
      <c r="AN92" s="195"/>
      <c r="AO92" s="193"/>
      <c r="AP92" s="194"/>
      <c r="AQ92" s="194"/>
      <c r="AR92" s="195"/>
      <c r="AS92" s="193"/>
      <c r="AT92" s="194"/>
      <c r="AU92" s="194"/>
      <c r="AV92" s="195"/>
      <c r="AW92" s="193"/>
      <c r="AX92" s="194"/>
      <c r="AY92" s="194"/>
      <c r="AZ92" s="195"/>
      <c r="BA92" s="191"/>
      <c r="BB92" s="189"/>
      <c r="BC92" s="189"/>
      <c r="BD92" s="192"/>
      <c r="BE92" s="191"/>
      <c r="BF92" s="189"/>
      <c r="BG92" s="189"/>
      <c r="BH92" s="192">
        <v>1</v>
      </c>
      <c r="BI92" s="191"/>
      <c r="BJ92" s="189"/>
      <c r="BK92" s="189"/>
      <c r="BL92" s="196"/>
      <c r="BM92" s="243">
        <f t="shared" si="6"/>
        <v>1</v>
      </c>
      <c r="BN92" s="246">
        <f t="shared" si="7"/>
        <v>0</v>
      </c>
      <c r="BO92" s="197"/>
      <c r="BP92" s="197"/>
    </row>
    <row r="93" spans="1:69" s="2" customFormat="1" ht="15" customHeight="1" x14ac:dyDescent="0.25">
      <c r="A93" s="220" t="s">
        <v>129</v>
      </c>
      <c r="B93" s="221" t="s">
        <v>159</v>
      </c>
      <c r="C93" s="222" t="s">
        <v>136</v>
      </c>
      <c r="D93" s="222" t="s">
        <v>165</v>
      </c>
      <c r="E93" s="231" t="s">
        <v>142</v>
      </c>
      <c r="F93" s="223" t="s">
        <v>63</v>
      </c>
      <c r="G93" s="224"/>
      <c r="H93" s="224" t="s">
        <v>236</v>
      </c>
      <c r="I93" s="225" t="s">
        <v>248</v>
      </c>
      <c r="J93" s="226" t="s">
        <v>357</v>
      </c>
      <c r="K93" s="227">
        <v>6</v>
      </c>
      <c r="L93" s="228">
        <v>8</v>
      </c>
      <c r="M93" s="229" t="s">
        <v>358</v>
      </c>
      <c r="N93" s="230" t="s">
        <v>356</v>
      </c>
      <c r="O93" s="222" t="s">
        <v>359</v>
      </c>
      <c r="P93" s="228"/>
      <c r="Q93" s="188"/>
      <c r="R93" s="189"/>
      <c r="S93" s="189"/>
      <c r="T93" s="190"/>
      <c r="U93" s="191"/>
      <c r="V93" s="189"/>
      <c r="W93" s="189"/>
      <c r="X93" s="192"/>
      <c r="Y93" s="191"/>
      <c r="Z93" s="189"/>
      <c r="AA93" s="189"/>
      <c r="AB93" s="192"/>
      <c r="AC93" s="191"/>
      <c r="AD93" s="189">
        <v>8</v>
      </c>
      <c r="AE93" s="189"/>
      <c r="AF93" s="192"/>
      <c r="AG93" s="193"/>
      <c r="AH93" s="194"/>
      <c r="AI93" s="194"/>
      <c r="AJ93" s="195"/>
      <c r="AK93" s="193"/>
      <c r="AL93" s="194"/>
      <c r="AM93" s="194"/>
      <c r="AN93" s="195"/>
      <c r="AO93" s="193"/>
      <c r="AP93" s="194"/>
      <c r="AQ93" s="194"/>
      <c r="AR93" s="195"/>
      <c r="AS93" s="193"/>
      <c r="AT93" s="194"/>
      <c r="AU93" s="194"/>
      <c r="AV93" s="195"/>
      <c r="AW93" s="193"/>
      <c r="AX93" s="194"/>
      <c r="AY93" s="194"/>
      <c r="AZ93" s="195"/>
      <c r="BA93" s="191"/>
      <c r="BB93" s="189"/>
      <c r="BC93" s="189"/>
      <c r="BD93" s="192"/>
      <c r="BE93" s="191"/>
      <c r="BF93" s="189"/>
      <c r="BG93" s="189"/>
      <c r="BH93" s="192"/>
      <c r="BI93" s="191"/>
      <c r="BJ93" s="189"/>
      <c r="BK93" s="189"/>
      <c r="BL93" s="196"/>
      <c r="BM93" s="243">
        <f t="shared" si="6"/>
        <v>8</v>
      </c>
      <c r="BN93" s="246">
        <f t="shared" si="7"/>
        <v>0</v>
      </c>
      <c r="BO93" s="197"/>
      <c r="BP93" s="197"/>
      <c r="BQ93" s="2" t="s">
        <v>480</v>
      </c>
    </row>
    <row r="94" spans="1:69" s="2" customFormat="1" ht="15" customHeight="1" x14ac:dyDescent="0.25">
      <c r="A94" s="220" t="s">
        <v>129</v>
      </c>
      <c r="B94" s="221" t="s">
        <v>159</v>
      </c>
      <c r="C94" s="222" t="s">
        <v>136</v>
      </c>
      <c r="D94" s="222" t="s">
        <v>165</v>
      </c>
      <c r="E94" s="231" t="s">
        <v>142</v>
      </c>
      <c r="F94" s="223" t="s">
        <v>63</v>
      </c>
      <c r="G94" s="224"/>
      <c r="H94" s="224" t="s">
        <v>236</v>
      </c>
      <c r="I94" s="225" t="s">
        <v>248</v>
      </c>
      <c r="J94" s="226" t="s">
        <v>31</v>
      </c>
      <c r="K94" s="227">
        <v>1</v>
      </c>
      <c r="L94" s="228">
        <v>1</v>
      </c>
      <c r="M94" s="229" t="s">
        <v>256</v>
      </c>
      <c r="N94" s="230" t="s">
        <v>356</v>
      </c>
      <c r="O94" s="224"/>
      <c r="P94" s="228"/>
      <c r="Q94" s="188"/>
      <c r="R94" s="189"/>
      <c r="S94" s="189"/>
      <c r="T94" s="190"/>
      <c r="U94" s="191"/>
      <c r="V94" s="189"/>
      <c r="W94" s="189"/>
      <c r="X94" s="192"/>
      <c r="Y94" s="191"/>
      <c r="Z94" s="189"/>
      <c r="AA94" s="189"/>
      <c r="AB94" s="192"/>
      <c r="AC94" s="191"/>
      <c r="AD94" s="189"/>
      <c r="AE94" s="189"/>
      <c r="AF94" s="192"/>
      <c r="AG94" s="193"/>
      <c r="AH94" s="194"/>
      <c r="AI94" s="194"/>
      <c r="AJ94" s="195"/>
      <c r="AK94" s="193"/>
      <c r="AL94" s="194"/>
      <c r="AM94" s="194"/>
      <c r="AN94" s="195"/>
      <c r="AO94" s="193"/>
      <c r="AP94" s="194"/>
      <c r="AQ94" s="194"/>
      <c r="AR94" s="195"/>
      <c r="AS94" s="193"/>
      <c r="AT94" s="194"/>
      <c r="AU94" s="194"/>
      <c r="AV94" s="195"/>
      <c r="AW94" s="193"/>
      <c r="AX94" s="194"/>
      <c r="AY94" s="194"/>
      <c r="AZ94" s="195"/>
      <c r="BA94" s="191"/>
      <c r="BB94" s="189"/>
      <c r="BC94" s="189"/>
      <c r="BD94" s="192"/>
      <c r="BE94" s="191"/>
      <c r="BF94" s="189"/>
      <c r="BG94" s="189"/>
      <c r="BH94" s="192">
        <v>1</v>
      </c>
      <c r="BI94" s="191"/>
      <c r="BJ94" s="189"/>
      <c r="BK94" s="189"/>
      <c r="BL94" s="196"/>
      <c r="BM94" s="243">
        <f t="shared" si="6"/>
        <v>1</v>
      </c>
      <c r="BN94" s="246">
        <f t="shared" si="7"/>
        <v>0</v>
      </c>
      <c r="BO94" s="197"/>
      <c r="BP94" s="197"/>
    </row>
    <row r="95" spans="1:69" s="2" customFormat="1" ht="15" customHeight="1" x14ac:dyDescent="0.25">
      <c r="A95" s="220" t="s">
        <v>129</v>
      </c>
      <c r="B95" s="221" t="s">
        <v>159</v>
      </c>
      <c r="C95" s="222" t="s">
        <v>166</v>
      </c>
      <c r="D95" s="222" t="s">
        <v>165</v>
      </c>
      <c r="E95" s="231" t="s">
        <v>142</v>
      </c>
      <c r="F95" s="223" t="s">
        <v>64</v>
      </c>
      <c r="G95" s="224" t="s">
        <v>249</v>
      </c>
      <c r="H95" s="224" t="s">
        <v>239</v>
      </c>
      <c r="I95" s="225" t="s">
        <v>241</v>
      </c>
      <c r="J95" s="226" t="s">
        <v>271</v>
      </c>
      <c r="K95" s="227">
        <v>5</v>
      </c>
      <c r="L95" s="228">
        <v>5</v>
      </c>
      <c r="M95" s="229" t="s">
        <v>253</v>
      </c>
      <c r="N95" s="230" t="s">
        <v>356</v>
      </c>
      <c r="O95" s="224"/>
      <c r="P95" s="228"/>
      <c r="Q95" s="188"/>
      <c r="R95" s="189"/>
      <c r="S95" s="189"/>
      <c r="T95" s="190"/>
      <c r="U95" s="191"/>
      <c r="V95" s="189"/>
      <c r="W95" s="189"/>
      <c r="X95" s="192"/>
      <c r="Y95" s="191"/>
      <c r="Z95" s="189">
        <v>1</v>
      </c>
      <c r="AA95" s="189"/>
      <c r="AB95" s="192"/>
      <c r="AC95" s="191"/>
      <c r="AD95" s="189"/>
      <c r="AE95" s="189"/>
      <c r="AF95" s="192">
        <v>1</v>
      </c>
      <c r="AG95" s="193"/>
      <c r="AH95" s="194"/>
      <c r="AI95" s="194"/>
      <c r="AJ95" s="195"/>
      <c r="AK95" s="193">
        <v>1</v>
      </c>
      <c r="AL95" s="194"/>
      <c r="AM95" s="194"/>
      <c r="AN95" s="195"/>
      <c r="AO95" s="193"/>
      <c r="AP95" s="194"/>
      <c r="AQ95" s="194"/>
      <c r="AR95" s="195"/>
      <c r="AS95" s="193">
        <v>1</v>
      </c>
      <c r="AT95" s="194"/>
      <c r="AU95" s="194"/>
      <c r="AV95" s="195"/>
      <c r="AW95" s="193">
        <v>1</v>
      </c>
      <c r="AX95" s="194"/>
      <c r="AY95" s="194"/>
      <c r="AZ95" s="195"/>
      <c r="BA95" s="191"/>
      <c r="BB95" s="189"/>
      <c r="BC95" s="189"/>
      <c r="BD95" s="192"/>
      <c r="BE95" s="191"/>
      <c r="BF95" s="189"/>
      <c r="BG95" s="189"/>
      <c r="BH95" s="192"/>
      <c r="BI95" s="191"/>
      <c r="BJ95" s="189"/>
      <c r="BK95" s="189"/>
      <c r="BL95" s="196"/>
      <c r="BM95" s="243">
        <f t="shared" si="6"/>
        <v>5</v>
      </c>
      <c r="BN95" s="246">
        <f t="shared" si="7"/>
        <v>0</v>
      </c>
      <c r="BO95" s="197"/>
      <c r="BP95" s="197"/>
    </row>
    <row r="96" spans="1:69" s="2" customFormat="1" ht="15" customHeight="1" x14ac:dyDescent="0.25">
      <c r="A96" s="220" t="s">
        <v>129</v>
      </c>
      <c r="B96" s="221" t="s">
        <v>159</v>
      </c>
      <c r="C96" s="222" t="s">
        <v>166</v>
      </c>
      <c r="D96" s="222" t="s">
        <v>165</v>
      </c>
      <c r="E96" s="231" t="s">
        <v>142</v>
      </c>
      <c r="F96" s="223" t="s">
        <v>64</v>
      </c>
      <c r="G96" s="224" t="s">
        <v>249</v>
      </c>
      <c r="H96" s="224" t="s">
        <v>239</v>
      </c>
      <c r="I96" s="225" t="s">
        <v>241</v>
      </c>
      <c r="J96" s="226" t="s">
        <v>41</v>
      </c>
      <c r="K96" s="227">
        <v>5</v>
      </c>
      <c r="L96" s="228">
        <v>5</v>
      </c>
      <c r="M96" s="229" t="s">
        <v>253</v>
      </c>
      <c r="N96" s="230" t="s">
        <v>356</v>
      </c>
      <c r="O96" s="224"/>
      <c r="P96" s="228"/>
      <c r="Q96" s="188"/>
      <c r="R96" s="189"/>
      <c r="S96" s="189"/>
      <c r="T96" s="190"/>
      <c r="U96" s="191"/>
      <c r="V96" s="189"/>
      <c r="W96" s="189"/>
      <c r="X96" s="192"/>
      <c r="Y96" s="191"/>
      <c r="Z96" s="189">
        <v>1</v>
      </c>
      <c r="AA96" s="189"/>
      <c r="AB96" s="192"/>
      <c r="AC96" s="191"/>
      <c r="AD96" s="189"/>
      <c r="AE96" s="189"/>
      <c r="AF96" s="192">
        <v>1</v>
      </c>
      <c r="AG96" s="193"/>
      <c r="AH96" s="194"/>
      <c r="AI96" s="194"/>
      <c r="AJ96" s="195"/>
      <c r="AK96" s="193">
        <v>1</v>
      </c>
      <c r="AL96" s="194"/>
      <c r="AM96" s="194"/>
      <c r="AN96" s="195"/>
      <c r="AO96" s="193"/>
      <c r="AP96" s="194"/>
      <c r="AQ96" s="194"/>
      <c r="AR96" s="195"/>
      <c r="AS96" s="193">
        <v>1</v>
      </c>
      <c r="AT96" s="194"/>
      <c r="AU96" s="194"/>
      <c r="AV96" s="195"/>
      <c r="AW96" s="193">
        <v>1</v>
      </c>
      <c r="AX96" s="194"/>
      <c r="AY96" s="194"/>
      <c r="AZ96" s="195"/>
      <c r="BA96" s="191"/>
      <c r="BB96" s="189"/>
      <c r="BC96" s="189"/>
      <c r="BD96" s="192"/>
      <c r="BE96" s="191"/>
      <c r="BF96" s="189"/>
      <c r="BG96" s="189"/>
      <c r="BH96" s="192"/>
      <c r="BI96" s="191"/>
      <c r="BJ96" s="189"/>
      <c r="BK96" s="189"/>
      <c r="BL96" s="196"/>
      <c r="BM96" s="243">
        <f t="shared" si="6"/>
        <v>5</v>
      </c>
      <c r="BN96" s="246">
        <f t="shared" si="7"/>
        <v>0</v>
      </c>
      <c r="BO96" s="197"/>
      <c r="BP96" s="197"/>
    </row>
    <row r="97" spans="1:69" s="2" customFormat="1" ht="15" customHeight="1" x14ac:dyDescent="0.25">
      <c r="A97" s="220" t="s">
        <v>129</v>
      </c>
      <c r="B97" s="221" t="s">
        <v>159</v>
      </c>
      <c r="C97" s="222" t="s">
        <v>166</v>
      </c>
      <c r="D97" s="222" t="s">
        <v>165</v>
      </c>
      <c r="E97" s="231" t="s">
        <v>142</v>
      </c>
      <c r="F97" s="223" t="s">
        <v>64</v>
      </c>
      <c r="G97" s="224" t="s">
        <v>249</v>
      </c>
      <c r="H97" s="224" t="s">
        <v>239</v>
      </c>
      <c r="I97" s="225" t="s">
        <v>241</v>
      </c>
      <c r="J97" s="226" t="s">
        <v>357</v>
      </c>
      <c r="K97" s="227">
        <v>4</v>
      </c>
      <c r="L97" s="228">
        <v>4</v>
      </c>
      <c r="M97" s="229" t="s">
        <v>360</v>
      </c>
      <c r="N97" s="230" t="s">
        <v>356</v>
      </c>
      <c r="O97" s="222" t="s">
        <v>361</v>
      </c>
      <c r="P97" s="228"/>
      <c r="Q97" s="188"/>
      <c r="R97" s="189"/>
      <c r="S97" s="189"/>
      <c r="T97" s="190"/>
      <c r="U97" s="191"/>
      <c r="V97" s="189"/>
      <c r="W97" s="189"/>
      <c r="X97" s="192"/>
      <c r="Y97" s="191"/>
      <c r="Z97" s="189"/>
      <c r="AA97" s="189"/>
      <c r="AB97" s="192">
        <v>4</v>
      </c>
      <c r="AC97" s="191"/>
      <c r="AD97" s="189"/>
      <c r="AE97" s="189"/>
      <c r="AF97" s="192"/>
      <c r="AG97" s="193"/>
      <c r="AH97" s="194"/>
      <c r="AI97" s="194"/>
      <c r="AJ97" s="195"/>
      <c r="AK97" s="193"/>
      <c r="AL97" s="194"/>
      <c r="AM97" s="194"/>
      <c r="AN97" s="195"/>
      <c r="AO97" s="193"/>
      <c r="AP97" s="194"/>
      <c r="AQ97" s="194"/>
      <c r="AR97" s="195"/>
      <c r="AS97" s="193"/>
      <c r="AT97" s="194"/>
      <c r="AU97" s="194"/>
      <c r="AV97" s="195"/>
      <c r="AW97" s="193"/>
      <c r="AX97" s="194"/>
      <c r="AY97" s="194"/>
      <c r="AZ97" s="195"/>
      <c r="BA97" s="191"/>
      <c r="BB97" s="189"/>
      <c r="BC97" s="189"/>
      <c r="BD97" s="192"/>
      <c r="BE97" s="191"/>
      <c r="BF97" s="189"/>
      <c r="BG97" s="189"/>
      <c r="BH97" s="192"/>
      <c r="BI97" s="191"/>
      <c r="BJ97" s="189"/>
      <c r="BK97" s="189"/>
      <c r="BL97" s="196"/>
      <c r="BM97" s="243">
        <f t="shared" si="6"/>
        <v>4</v>
      </c>
      <c r="BN97" s="246">
        <f t="shared" si="7"/>
        <v>0</v>
      </c>
      <c r="BO97" s="197"/>
      <c r="BP97" s="197"/>
      <c r="BQ97" s="2" t="s">
        <v>480</v>
      </c>
    </row>
    <row r="98" spans="1:69" s="2" customFormat="1" ht="15" customHeight="1" x14ac:dyDescent="0.25">
      <c r="A98" s="220" t="s">
        <v>129</v>
      </c>
      <c r="B98" s="221" t="s">
        <v>159</v>
      </c>
      <c r="C98" s="222" t="s">
        <v>136</v>
      </c>
      <c r="D98" s="222" t="s">
        <v>165</v>
      </c>
      <c r="E98" s="231" t="s">
        <v>142</v>
      </c>
      <c r="F98" s="223" t="s">
        <v>65</v>
      </c>
      <c r="G98" s="224"/>
      <c r="H98" s="224" t="s">
        <v>236</v>
      </c>
      <c r="I98" s="225" t="s">
        <v>237</v>
      </c>
      <c r="J98" s="226" t="s">
        <v>273</v>
      </c>
      <c r="K98" s="227">
        <v>5</v>
      </c>
      <c r="L98" s="228">
        <v>6</v>
      </c>
      <c r="M98" s="229" t="s">
        <v>253</v>
      </c>
      <c r="N98" s="230" t="s">
        <v>356</v>
      </c>
      <c r="O98" s="224"/>
      <c r="P98" s="228"/>
      <c r="Q98" s="188"/>
      <c r="R98" s="189"/>
      <c r="S98" s="189"/>
      <c r="T98" s="190"/>
      <c r="U98" s="191"/>
      <c r="V98" s="189"/>
      <c r="W98" s="189"/>
      <c r="X98" s="192"/>
      <c r="Y98" s="191"/>
      <c r="Z98" s="189" t="s">
        <v>456</v>
      </c>
      <c r="AA98" s="189"/>
      <c r="AB98" s="192"/>
      <c r="AC98" s="191"/>
      <c r="AD98" s="189">
        <v>1</v>
      </c>
      <c r="AE98" s="189"/>
      <c r="AF98" s="192"/>
      <c r="AG98" s="193"/>
      <c r="AH98" s="194"/>
      <c r="AI98" s="194"/>
      <c r="AJ98" s="195"/>
      <c r="AK98" s="193"/>
      <c r="AL98" s="194"/>
      <c r="AM98" s="194"/>
      <c r="AN98" s="195"/>
      <c r="AO98" s="193"/>
      <c r="AP98" s="194"/>
      <c r="AQ98" s="194">
        <v>1</v>
      </c>
      <c r="AR98" s="195"/>
      <c r="AS98" s="193">
        <v>1</v>
      </c>
      <c r="AT98" s="194"/>
      <c r="AU98" s="194">
        <v>1</v>
      </c>
      <c r="AV98" s="195"/>
      <c r="AW98" s="193"/>
      <c r="AX98" s="194">
        <v>1</v>
      </c>
      <c r="AY98" s="194"/>
      <c r="AZ98" s="195"/>
      <c r="BA98" s="191"/>
      <c r="BB98" s="189"/>
      <c r="BC98" s="189"/>
      <c r="BD98" s="192"/>
      <c r="BE98" s="191"/>
      <c r="BF98" s="189">
        <v>1</v>
      </c>
      <c r="BG98" s="189"/>
      <c r="BH98" s="192"/>
      <c r="BI98" s="191"/>
      <c r="BJ98" s="189"/>
      <c r="BK98" s="189"/>
      <c r="BL98" s="196"/>
      <c r="BM98" s="243">
        <f t="shared" si="6"/>
        <v>6</v>
      </c>
      <c r="BN98" s="246">
        <f t="shared" si="7"/>
        <v>0</v>
      </c>
      <c r="BO98" s="197" t="s">
        <v>511</v>
      </c>
      <c r="BP98" s="197"/>
    </row>
    <row r="99" spans="1:69" s="2" customFormat="1" ht="15" customHeight="1" x14ac:dyDescent="0.25">
      <c r="A99" s="220" t="s">
        <v>129</v>
      </c>
      <c r="B99" s="221" t="s">
        <v>159</v>
      </c>
      <c r="C99" s="222" t="s">
        <v>136</v>
      </c>
      <c r="D99" s="222" t="s">
        <v>165</v>
      </c>
      <c r="E99" s="231" t="s">
        <v>142</v>
      </c>
      <c r="F99" s="223" t="s">
        <v>65</v>
      </c>
      <c r="G99" s="224"/>
      <c r="H99" s="224" t="s">
        <v>236</v>
      </c>
      <c r="I99" s="225" t="s">
        <v>237</v>
      </c>
      <c r="J99" s="226" t="s">
        <v>30</v>
      </c>
      <c r="K99" s="227">
        <v>5</v>
      </c>
      <c r="L99" s="228">
        <v>6</v>
      </c>
      <c r="M99" s="229" t="s">
        <v>253</v>
      </c>
      <c r="N99" s="230" t="s">
        <v>356</v>
      </c>
      <c r="O99" s="224"/>
      <c r="P99" s="228"/>
      <c r="Q99" s="188"/>
      <c r="R99" s="189"/>
      <c r="S99" s="189"/>
      <c r="T99" s="190"/>
      <c r="U99" s="191"/>
      <c r="V99" s="189"/>
      <c r="W99" s="189"/>
      <c r="X99" s="192"/>
      <c r="Y99" s="191"/>
      <c r="Z99" s="189" t="s">
        <v>456</v>
      </c>
      <c r="AA99" s="189"/>
      <c r="AB99" s="192"/>
      <c r="AC99" s="191"/>
      <c r="AD99" s="189" t="s">
        <v>354</v>
      </c>
      <c r="AE99" s="189">
        <v>1</v>
      </c>
      <c r="AF99" s="192"/>
      <c r="AG99" s="193"/>
      <c r="AH99" s="194"/>
      <c r="AI99" s="194"/>
      <c r="AJ99" s="195"/>
      <c r="AK99" s="193"/>
      <c r="AL99" s="194"/>
      <c r="AM99" s="194"/>
      <c r="AN99" s="195"/>
      <c r="AO99" s="193"/>
      <c r="AP99" s="194"/>
      <c r="AQ99" s="194">
        <v>1</v>
      </c>
      <c r="AR99" s="195"/>
      <c r="AS99" s="193">
        <v>1</v>
      </c>
      <c r="AT99" s="194"/>
      <c r="AU99" s="194">
        <v>1</v>
      </c>
      <c r="AV99" s="195"/>
      <c r="AW99" s="193"/>
      <c r="AX99" s="194">
        <v>1</v>
      </c>
      <c r="AY99" s="194"/>
      <c r="AZ99" s="195"/>
      <c r="BA99" s="191"/>
      <c r="BB99" s="189"/>
      <c r="BC99" s="189"/>
      <c r="BD99" s="192"/>
      <c r="BE99" s="191"/>
      <c r="BF99" s="189">
        <v>1</v>
      </c>
      <c r="BG99" s="189"/>
      <c r="BH99" s="192"/>
      <c r="BI99" s="191"/>
      <c r="BJ99" s="189"/>
      <c r="BK99" s="189"/>
      <c r="BL99" s="196"/>
      <c r="BM99" s="243">
        <f t="shared" si="6"/>
        <v>6</v>
      </c>
      <c r="BN99" s="246">
        <f t="shared" si="7"/>
        <v>0</v>
      </c>
      <c r="BO99" s="197" t="s">
        <v>511</v>
      </c>
      <c r="BP99" s="197"/>
    </row>
    <row r="100" spans="1:69" s="2" customFormat="1" ht="15" customHeight="1" x14ac:dyDescent="0.25">
      <c r="A100" s="220" t="s">
        <v>129</v>
      </c>
      <c r="B100" s="221" t="s">
        <v>159</v>
      </c>
      <c r="C100" s="222" t="s">
        <v>136</v>
      </c>
      <c r="D100" s="222" t="s">
        <v>165</v>
      </c>
      <c r="E100" s="231" t="s">
        <v>142</v>
      </c>
      <c r="F100" s="223" t="s">
        <v>65</v>
      </c>
      <c r="G100" s="224"/>
      <c r="H100" s="224" t="s">
        <v>236</v>
      </c>
      <c r="I100" s="225" t="s">
        <v>237</v>
      </c>
      <c r="J100" s="226" t="s">
        <v>32</v>
      </c>
      <c r="K100" s="227">
        <v>1</v>
      </c>
      <c r="L100" s="228">
        <v>1</v>
      </c>
      <c r="M100" s="269" t="s">
        <v>476</v>
      </c>
      <c r="N100" s="230" t="s">
        <v>356</v>
      </c>
      <c r="O100" s="224"/>
      <c r="P100" s="228"/>
      <c r="Q100" s="188"/>
      <c r="R100" s="189"/>
      <c r="S100" s="189"/>
      <c r="T100" s="190"/>
      <c r="U100" s="191"/>
      <c r="V100" s="189"/>
      <c r="W100" s="189"/>
      <c r="X100" s="192"/>
      <c r="Y100" s="191"/>
      <c r="Z100" s="189"/>
      <c r="AA100" s="189"/>
      <c r="AB100" s="192"/>
      <c r="AC100" s="191"/>
      <c r="AD100" s="189"/>
      <c r="AE100" s="189"/>
      <c r="AF100" s="192"/>
      <c r="AG100" s="193"/>
      <c r="AH100" s="194"/>
      <c r="AI100" s="194"/>
      <c r="AJ100" s="195"/>
      <c r="AK100" s="193"/>
      <c r="AL100" s="194"/>
      <c r="AM100" s="194"/>
      <c r="AN100" s="195"/>
      <c r="AO100" s="193"/>
      <c r="AP100" s="194"/>
      <c r="AQ100" s="194"/>
      <c r="AR100" s="195"/>
      <c r="AS100" s="193"/>
      <c r="AT100" s="194"/>
      <c r="AU100" s="194"/>
      <c r="AV100" s="195"/>
      <c r="AW100" s="193"/>
      <c r="AX100" s="194"/>
      <c r="AY100" s="194"/>
      <c r="AZ100" s="195"/>
      <c r="BA100" s="191"/>
      <c r="BB100" s="189"/>
      <c r="BC100" s="189"/>
      <c r="BD100" s="192"/>
      <c r="BE100" s="191"/>
      <c r="BF100" s="189"/>
      <c r="BG100" s="189"/>
      <c r="BH100" s="192"/>
      <c r="BI100" s="191"/>
      <c r="BJ100" s="189"/>
      <c r="BK100" s="189"/>
      <c r="BL100" s="196"/>
      <c r="BM100" s="243">
        <f t="shared" si="6"/>
        <v>0</v>
      </c>
      <c r="BN100" s="246">
        <f t="shared" si="7"/>
        <v>1</v>
      </c>
      <c r="BO100" s="269" t="s">
        <v>476</v>
      </c>
      <c r="BP100" s="197"/>
    </row>
    <row r="101" spans="1:69" s="2" customFormat="1" ht="15" customHeight="1" x14ac:dyDescent="0.25">
      <c r="A101" s="220" t="s">
        <v>129</v>
      </c>
      <c r="B101" s="221" t="s">
        <v>159</v>
      </c>
      <c r="C101" s="222" t="s">
        <v>136</v>
      </c>
      <c r="D101" s="222" t="s">
        <v>165</v>
      </c>
      <c r="E101" s="231" t="s">
        <v>142</v>
      </c>
      <c r="F101" s="223" t="s">
        <v>65</v>
      </c>
      <c r="G101" s="224"/>
      <c r="H101" s="224" t="s">
        <v>236</v>
      </c>
      <c r="I101" s="225" t="s">
        <v>237</v>
      </c>
      <c r="J101" s="226" t="s">
        <v>357</v>
      </c>
      <c r="K101" s="227">
        <v>6</v>
      </c>
      <c r="L101" s="228">
        <v>8</v>
      </c>
      <c r="M101" s="229" t="s">
        <v>358</v>
      </c>
      <c r="N101" s="230" t="s">
        <v>356</v>
      </c>
      <c r="O101" s="222" t="s">
        <v>359</v>
      </c>
      <c r="P101" s="228"/>
      <c r="Q101" s="188"/>
      <c r="R101" s="189"/>
      <c r="S101" s="189"/>
      <c r="T101" s="190"/>
      <c r="U101" s="191"/>
      <c r="V101" s="189"/>
      <c r="W101" s="189"/>
      <c r="X101" s="192"/>
      <c r="Y101" s="191"/>
      <c r="Z101" s="189"/>
      <c r="AA101" s="189"/>
      <c r="AB101" s="192"/>
      <c r="AC101" s="191"/>
      <c r="AD101" s="189">
        <v>8</v>
      </c>
      <c r="AE101" s="189"/>
      <c r="AF101" s="192"/>
      <c r="AG101" s="193"/>
      <c r="AH101" s="194"/>
      <c r="AI101" s="194"/>
      <c r="AJ101" s="195"/>
      <c r="AK101" s="193"/>
      <c r="AL101" s="194"/>
      <c r="AM101" s="194"/>
      <c r="AN101" s="195"/>
      <c r="AO101" s="193"/>
      <c r="AP101" s="194"/>
      <c r="AQ101" s="194"/>
      <c r="AR101" s="195"/>
      <c r="AS101" s="193"/>
      <c r="AT101" s="194"/>
      <c r="AU101" s="194"/>
      <c r="AV101" s="195"/>
      <c r="AW101" s="193"/>
      <c r="AX101" s="194"/>
      <c r="AY101" s="194"/>
      <c r="AZ101" s="195"/>
      <c r="BA101" s="191"/>
      <c r="BB101" s="189"/>
      <c r="BC101" s="189"/>
      <c r="BD101" s="192"/>
      <c r="BE101" s="191"/>
      <c r="BF101" s="189"/>
      <c r="BG101" s="189"/>
      <c r="BH101" s="192"/>
      <c r="BI101" s="191"/>
      <c r="BJ101" s="189"/>
      <c r="BK101" s="189"/>
      <c r="BL101" s="196"/>
      <c r="BM101" s="243">
        <f t="shared" si="6"/>
        <v>8</v>
      </c>
      <c r="BN101" s="246">
        <f t="shared" si="7"/>
        <v>0</v>
      </c>
      <c r="BO101" s="197" t="s">
        <v>501</v>
      </c>
      <c r="BP101" s="197"/>
      <c r="BQ101" s="2" t="s">
        <v>480</v>
      </c>
    </row>
    <row r="102" spans="1:69" s="2" customFormat="1" ht="15" customHeight="1" x14ac:dyDescent="0.25">
      <c r="A102" s="220" t="s">
        <v>129</v>
      </c>
      <c r="B102" s="221" t="s">
        <v>159</v>
      </c>
      <c r="C102" s="222" t="s">
        <v>136</v>
      </c>
      <c r="D102" s="222" t="s">
        <v>165</v>
      </c>
      <c r="E102" s="231" t="s">
        <v>142</v>
      </c>
      <c r="F102" s="223" t="s">
        <v>65</v>
      </c>
      <c r="G102" s="224"/>
      <c r="H102" s="224" t="s">
        <v>236</v>
      </c>
      <c r="I102" s="225" t="s">
        <v>237</v>
      </c>
      <c r="J102" s="226" t="s">
        <v>31</v>
      </c>
      <c r="K102" s="227">
        <v>1</v>
      </c>
      <c r="L102" s="228">
        <v>1</v>
      </c>
      <c r="M102" s="269" t="s">
        <v>477</v>
      </c>
      <c r="N102" s="230" t="s">
        <v>356</v>
      </c>
      <c r="O102" s="224"/>
      <c r="P102" s="228"/>
      <c r="Q102" s="188"/>
      <c r="R102" s="189"/>
      <c r="S102" s="189"/>
      <c r="T102" s="190"/>
      <c r="U102" s="191"/>
      <c r="V102" s="189"/>
      <c r="W102" s="189"/>
      <c r="X102" s="192"/>
      <c r="Y102" s="191"/>
      <c r="Z102" s="189"/>
      <c r="AA102" s="189"/>
      <c r="AB102" s="192"/>
      <c r="AC102" s="191"/>
      <c r="AD102" s="189"/>
      <c r="AE102" s="189"/>
      <c r="AF102" s="192"/>
      <c r="AG102" s="193"/>
      <c r="AH102" s="194"/>
      <c r="AI102" s="194"/>
      <c r="AJ102" s="195"/>
      <c r="AK102" s="193"/>
      <c r="AL102" s="194"/>
      <c r="AM102" s="194"/>
      <c r="AN102" s="195"/>
      <c r="AO102" s="193"/>
      <c r="AP102" s="194"/>
      <c r="AQ102" s="194"/>
      <c r="AR102" s="195"/>
      <c r="AS102" s="193"/>
      <c r="AT102" s="194"/>
      <c r="AU102" s="194"/>
      <c r="AV102" s="195"/>
      <c r="AW102" s="193"/>
      <c r="AX102" s="194"/>
      <c r="AY102" s="194"/>
      <c r="AZ102" s="195"/>
      <c r="BA102" s="191"/>
      <c r="BB102" s="189"/>
      <c r="BC102" s="189"/>
      <c r="BD102" s="192"/>
      <c r="BE102" s="191"/>
      <c r="BF102" s="189"/>
      <c r="BG102" s="189"/>
      <c r="BH102" s="192"/>
      <c r="BI102" s="191"/>
      <c r="BJ102" s="189"/>
      <c r="BK102" s="189"/>
      <c r="BL102" s="196"/>
      <c r="BM102" s="243">
        <f t="shared" si="6"/>
        <v>0</v>
      </c>
      <c r="BN102" s="246">
        <f t="shared" si="7"/>
        <v>1</v>
      </c>
      <c r="BO102" s="269" t="s">
        <v>477</v>
      </c>
      <c r="BP102" s="197"/>
    </row>
    <row r="103" spans="1:69" s="2" customFormat="1" ht="15" customHeight="1" x14ac:dyDescent="0.25">
      <c r="A103" s="220" t="s">
        <v>129</v>
      </c>
      <c r="B103" s="221" t="s">
        <v>159</v>
      </c>
      <c r="C103" s="222" t="s">
        <v>136</v>
      </c>
      <c r="D103" s="222" t="s">
        <v>165</v>
      </c>
      <c r="E103" s="231" t="s">
        <v>142</v>
      </c>
      <c r="F103" s="223" t="s">
        <v>65</v>
      </c>
      <c r="G103" s="224"/>
      <c r="H103" s="224" t="s">
        <v>236</v>
      </c>
      <c r="I103" s="225" t="s">
        <v>237</v>
      </c>
      <c r="J103" s="226" t="s">
        <v>34</v>
      </c>
      <c r="K103" s="227">
        <v>1</v>
      </c>
      <c r="L103" s="228">
        <v>1</v>
      </c>
      <c r="M103" s="229" t="s">
        <v>256</v>
      </c>
      <c r="N103" s="230" t="s">
        <v>356</v>
      </c>
      <c r="O103" s="224"/>
      <c r="P103" s="228"/>
      <c r="Q103" s="188"/>
      <c r="R103" s="189"/>
      <c r="S103" s="189"/>
      <c r="T103" s="190"/>
      <c r="U103" s="191"/>
      <c r="V103" s="189"/>
      <c r="W103" s="189"/>
      <c r="X103" s="192"/>
      <c r="Y103" s="191"/>
      <c r="Z103" s="189"/>
      <c r="AA103" s="189"/>
      <c r="AB103" s="192"/>
      <c r="AC103" s="191"/>
      <c r="AD103" s="189"/>
      <c r="AE103" s="189"/>
      <c r="AF103" s="192"/>
      <c r="AG103" s="193"/>
      <c r="AH103" s="194"/>
      <c r="AI103" s="194"/>
      <c r="AJ103" s="195"/>
      <c r="AK103" s="193"/>
      <c r="AL103" s="194"/>
      <c r="AM103" s="194"/>
      <c r="AN103" s="195"/>
      <c r="AO103" s="193"/>
      <c r="AP103" s="194"/>
      <c r="AQ103" s="194"/>
      <c r="AR103" s="195"/>
      <c r="AS103" s="193"/>
      <c r="AT103" s="194"/>
      <c r="AU103" s="194"/>
      <c r="AV103" s="195"/>
      <c r="AW103" s="193"/>
      <c r="AX103" s="194"/>
      <c r="AY103" s="194"/>
      <c r="AZ103" s="195"/>
      <c r="BA103" s="191"/>
      <c r="BB103" s="189"/>
      <c r="BC103" s="189"/>
      <c r="BD103" s="192"/>
      <c r="BE103" s="191"/>
      <c r="BF103" s="189"/>
      <c r="BG103" s="189"/>
      <c r="BH103" s="192"/>
      <c r="BI103" s="191"/>
      <c r="BJ103" s="189"/>
      <c r="BK103" s="189"/>
      <c r="BL103" s="196"/>
      <c r="BM103" s="243">
        <f t="shared" si="6"/>
        <v>0</v>
      </c>
      <c r="BN103" s="246">
        <f t="shared" si="7"/>
        <v>1</v>
      </c>
      <c r="BO103" s="197"/>
      <c r="BP103" s="197"/>
    </row>
    <row r="104" spans="1:69" s="2" customFormat="1" ht="15" customHeight="1" x14ac:dyDescent="0.25">
      <c r="A104" s="220" t="s">
        <v>129</v>
      </c>
      <c r="B104" s="221" t="s">
        <v>159</v>
      </c>
      <c r="C104" s="222" t="s">
        <v>167</v>
      </c>
      <c r="D104" s="222" t="s">
        <v>165</v>
      </c>
      <c r="E104" s="231" t="s">
        <v>142</v>
      </c>
      <c r="F104" s="223" t="s">
        <v>66</v>
      </c>
      <c r="G104" s="224"/>
      <c r="H104" s="224" t="s">
        <v>236</v>
      </c>
      <c r="I104" s="225" t="s">
        <v>237</v>
      </c>
      <c r="J104" s="226" t="s">
        <v>273</v>
      </c>
      <c r="K104" s="227">
        <v>1</v>
      </c>
      <c r="L104" s="228">
        <v>1</v>
      </c>
      <c r="M104" s="229" t="s">
        <v>252</v>
      </c>
      <c r="N104" s="230" t="s">
        <v>356</v>
      </c>
      <c r="O104" s="224"/>
      <c r="P104" s="228"/>
      <c r="Q104" s="188"/>
      <c r="R104" s="189"/>
      <c r="S104" s="189"/>
      <c r="T104" s="190"/>
      <c r="U104" s="191"/>
      <c r="V104" s="189"/>
      <c r="W104" s="189"/>
      <c r="X104" s="192"/>
      <c r="Y104" s="191"/>
      <c r="Z104" s="189"/>
      <c r="AA104" s="189"/>
      <c r="AB104" s="192"/>
      <c r="AC104" s="191"/>
      <c r="AD104" s="189"/>
      <c r="AE104" s="189"/>
      <c r="AF104" s="192"/>
      <c r="AG104" s="193"/>
      <c r="AH104" s="194"/>
      <c r="AI104" s="194"/>
      <c r="AJ104" s="195"/>
      <c r="AK104" s="193"/>
      <c r="AL104" s="194"/>
      <c r="AM104" s="194"/>
      <c r="AN104" s="195"/>
      <c r="AO104" s="193"/>
      <c r="AP104" s="194"/>
      <c r="AQ104" s="194"/>
      <c r="AR104" s="195"/>
      <c r="AS104" s="193"/>
      <c r="AT104" s="194"/>
      <c r="AU104" s="194"/>
      <c r="AV104" s="195"/>
      <c r="AW104" s="193"/>
      <c r="AX104" s="194">
        <v>1</v>
      </c>
      <c r="AY104" s="194"/>
      <c r="AZ104" s="195"/>
      <c r="BA104" s="191"/>
      <c r="BB104" s="189"/>
      <c r="BC104" s="189"/>
      <c r="BD104" s="192"/>
      <c r="BE104" s="191"/>
      <c r="BF104" s="189"/>
      <c r="BG104" s="189"/>
      <c r="BH104" s="192"/>
      <c r="BI104" s="191"/>
      <c r="BJ104" s="189"/>
      <c r="BK104" s="189"/>
      <c r="BL104" s="196"/>
      <c r="BM104" s="243">
        <f t="shared" si="6"/>
        <v>1</v>
      </c>
      <c r="BN104" s="246">
        <f t="shared" si="7"/>
        <v>0</v>
      </c>
      <c r="BO104" s="197"/>
      <c r="BP104" s="197"/>
    </row>
    <row r="105" spans="1:69" s="2" customFormat="1" ht="15" customHeight="1" x14ac:dyDescent="0.25">
      <c r="A105" s="220" t="s">
        <v>129</v>
      </c>
      <c r="B105" s="221" t="s">
        <v>159</v>
      </c>
      <c r="C105" s="222" t="s">
        <v>167</v>
      </c>
      <c r="D105" s="222" t="s">
        <v>165</v>
      </c>
      <c r="E105" s="231" t="s">
        <v>142</v>
      </c>
      <c r="F105" s="223" t="s">
        <v>66</v>
      </c>
      <c r="G105" s="224"/>
      <c r="H105" s="224" t="s">
        <v>236</v>
      </c>
      <c r="I105" s="225" t="s">
        <v>237</v>
      </c>
      <c r="J105" s="226" t="s">
        <v>30</v>
      </c>
      <c r="K105" s="227">
        <v>1</v>
      </c>
      <c r="L105" s="228">
        <v>2</v>
      </c>
      <c r="M105" s="229" t="s">
        <v>252</v>
      </c>
      <c r="N105" s="230" t="s">
        <v>356</v>
      </c>
      <c r="O105" s="224"/>
      <c r="P105" s="228"/>
      <c r="Q105" s="188"/>
      <c r="R105" s="189"/>
      <c r="S105" s="189"/>
      <c r="T105" s="190"/>
      <c r="U105" s="191"/>
      <c r="V105" s="189"/>
      <c r="W105" s="189"/>
      <c r="X105" s="192"/>
      <c r="Y105" s="191"/>
      <c r="Z105" s="189"/>
      <c r="AA105" s="189"/>
      <c r="AB105" s="192"/>
      <c r="AC105" s="191"/>
      <c r="AD105" s="189"/>
      <c r="AE105" s="189">
        <v>1</v>
      </c>
      <c r="AF105" s="192"/>
      <c r="AG105" s="193"/>
      <c r="AH105" s="194"/>
      <c r="AI105" s="194"/>
      <c r="AJ105" s="195"/>
      <c r="AK105" s="193"/>
      <c r="AL105" s="194"/>
      <c r="AM105" s="194"/>
      <c r="AN105" s="195"/>
      <c r="AO105" s="193"/>
      <c r="AP105" s="194"/>
      <c r="AQ105" s="194"/>
      <c r="AR105" s="195"/>
      <c r="AS105" s="193"/>
      <c r="AT105" s="194"/>
      <c r="AU105" s="194"/>
      <c r="AV105" s="195"/>
      <c r="AW105" s="193"/>
      <c r="AX105" s="194"/>
      <c r="AY105" s="194"/>
      <c r="AZ105" s="195"/>
      <c r="BA105" s="191"/>
      <c r="BB105" s="189"/>
      <c r="BC105" s="189">
        <v>1</v>
      </c>
      <c r="BD105" s="192"/>
      <c r="BE105" s="191"/>
      <c r="BF105" s="189"/>
      <c r="BG105" s="189"/>
      <c r="BH105" s="192"/>
      <c r="BI105" s="191"/>
      <c r="BJ105" s="189"/>
      <c r="BK105" s="189"/>
      <c r="BL105" s="196"/>
      <c r="BM105" s="243">
        <f t="shared" si="6"/>
        <v>2</v>
      </c>
      <c r="BN105" s="246">
        <f t="shared" si="7"/>
        <v>0</v>
      </c>
      <c r="BO105" s="197"/>
      <c r="BP105" s="197"/>
    </row>
    <row r="106" spans="1:69" s="2" customFormat="1" ht="15" customHeight="1" x14ac:dyDescent="0.25">
      <c r="A106" s="220" t="s">
        <v>129</v>
      </c>
      <c r="B106" s="221" t="s">
        <v>159</v>
      </c>
      <c r="C106" s="222" t="s">
        <v>167</v>
      </c>
      <c r="D106" s="222" t="s">
        <v>165</v>
      </c>
      <c r="E106" s="231" t="s">
        <v>142</v>
      </c>
      <c r="F106" s="223" t="s">
        <v>66</v>
      </c>
      <c r="G106" s="224"/>
      <c r="H106" s="224" t="s">
        <v>236</v>
      </c>
      <c r="I106" s="225" t="s">
        <v>237</v>
      </c>
      <c r="J106" s="226" t="s">
        <v>32</v>
      </c>
      <c r="K106" s="227">
        <v>1</v>
      </c>
      <c r="L106" s="228">
        <v>2</v>
      </c>
      <c r="M106" s="229" t="s">
        <v>256</v>
      </c>
      <c r="N106" s="230" t="s">
        <v>356</v>
      </c>
      <c r="O106" s="224"/>
      <c r="P106" s="228"/>
      <c r="Q106" s="188"/>
      <c r="R106" s="189"/>
      <c r="S106" s="189"/>
      <c r="T106" s="190"/>
      <c r="U106" s="191"/>
      <c r="V106" s="189"/>
      <c r="W106" s="189"/>
      <c r="X106" s="192"/>
      <c r="Y106" s="191"/>
      <c r="Z106" s="189"/>
      <c r="AA106" s="189"/>
      <c r="AB106" s="192"/>
      <c r="AC106" s="191"/>
      <c r="AD106" s="189"/>
      <c r="AE106" s="189">
        <v>1</v>
      </c>
      <c r="AF106" s="192"/>
      <c r="AG106" s="193"/>
      <c r="AH106" s="194"/>
      <c r="AI106" s="194"/>
      <c r="AJ106" s="195"/>
      <c r="AK106" s="193"/>
      <c r="AL106" s="194"/>
      <c r="AM106" s="194"/>
      <c r="AN106" s="195"/>
      <c r="AO106" s="193"/>
      <c r="AP106" s="194"/>
      <c r="AQ106" s="194"/>
      <c r="AR106" s="195"/>
      <c r="AS106" s="193"/>
      <c r="AT106" s="194"/>
      <c r="AU106" s="194"/>
      <c r="AV106" s="195"/>
      <c r="AW106" s="193"/>
      <c r="AX106" s="194"/>
      <c r="AY106" s="194"/>
      <c r="AZ106" s="195"/>
      <c r="BA106" s="191"/>
      <c r="BB106" s="189"/>
      <c r="BC106" s="189">
        <v>1</v>
      </c>
      <c r="BD106" s="192"/>
      <c r="BE106" s="191"/>
      <c r="BF106" s="189"/>
      <c r="BG106" s="189"/>
      <c r="BH106" s="192"/>
      <c r="BI106" s="191"/>
      <c r="BJ106" s="189"/>
      <c r="BK106" s="189"/>
      <c r="BL106" s="196"/>
      <c r="BM106" s="243">
        <f t="shared" si="6"/>
        <v>2</v>
      </c>
      <c r="BN106" s="246">
        <f t="shared" si="7"/>
        <v>0</v>
      </c>
      <c r="BO106" s="197"/>
      <c r="BP106" s="197"/>
    </row>
    <row r="107" spans="1:69" s="2" customFormat="1" ht="15" customHeight="1" x14ac:dyDescent="0.25">
      <c r="A107" s="220" t="s">
        <v>129</v>
      </c>
      <c r="B107" s="221" t="s">
        <v>159</v>
      </c>
      <c r="C107" s="222" t="s">
        <v>167</v>
      </c>
      <c r="D107" s="222" t="s">
        <v>165</v>
      </c>
      <c r="E107" s="231" t="s">
        <v>142</v>
      </c>
      <c r="F107" s="223" t="s">
        <v>66</v>
      </c>
      <c r="G107" s="224"/>
      <c r="H107" s="224" t="s">
        <v>236</v>
      </c>
      <c r="I107" s="225" t="s">
        <v>237</v>
      </c>
      <c r="J107" s="226" t="s">
        <v>357</v>
      </c>
      <c r="K107" s="227">
        <v>6</v>
      </c>
      <c r="L107" s="228">
        <v>6</v>
      </c>
      <c r="M107" s="229" t="s">
        <v>358</v>
      </c>
      <c r="N107" s="230" t="s">
        <v>356</v>
      </c>
      <c r="O107" s="222" t="s">
        <v>359</v>
      </c>
      <c r="P107" s="228"/>
      <c r="Q107" s="188"/>
      <c r="R107" s="189"/>
      <c r="S107" s="189"/>
      <c r="T107" s="190"/>
      <c r="U107" s="191"/>
      <c r="V107" s="189"/>
      <c r="W107" s="189"/>
      <c r="X107" s="192"/>
      <c r="Y107" s="191"/>
      <c r="Z107" s="189"/>
      <c r="AA107" s="189"/>
      <c r="AB107" s="192"/>
      <c r="AC107" s="191"/>
      <c r="AD107" s="189"/>
      <c r="AE107" s="189">
        <v>6</v>
      </c>
      <c r="AF107" s="192"/>
      <c r="AG107" s="193"/>
      <c r="AH107" s="194"/>
      <c r="AI107" s="194"/>
      <c r="AJ107" s="195"/>
      <c r="AK107" s="193"/>
      <c r="AL107" s="194"/>
      <c r="AM107" s="194"/>
      <c r="AN107" s="195"/>
      <c r="AO107" s="193"/>
      <c r="AP107" s="194"/>
      <c r="AQ107" s="194"/>
      <c r="AR107" s="195"/>
      <c r="AS107" s="193"/>
      <c r="AT107" s="194"/>
      <c r="AU107" s="194"/>
      <c r="AV107" s="195"/>
      <c r="AW107" s="193"/>
      <c r="AX107" s="194"/>
      <c r="AY107" s="194"/>
      <c r="AZ107" s="195"/>
      <c r="BA107" s="191"/>
      <c r="BB107" s="189"/>
      <c r="BC107" s="189"/>
      <c r="BD107" s="192"/>
      <c r="BE107" s="191"/>
      <c r="BF107" s="189"/>
      <c r="BG107" s="189"/>
      <c r="BH107" s="192"/>
      <c r="BI107" s="191"/>
      <c r="BJ107" s="189"/>
      <c r="BK107" s="189"/>
      <c r="BL107" s="196"/>
      <c r="BM107" s="243">
        <f t="shared" si="6"/>
        <v>6</v>
      </c>
      <c r="BN107" s="246">
        <f t="shared" si="7"/>
        <v>0</v>
      </c>
      <c r="BO107" s="197"/>
      <c r="BP107" s="197"/>
      <c r="BQ107" s="2" t="s">
        <v>480</v>
      </c>
    </row>
    <row r="108" spans="1:69" s="2" customFormat="1" ht="15" customHeight="1" x14ac:dyDescent="0.25">
      <c r="A108" s="220" t="s">
        <v>129</v>
      </c>
      <c r="B108" s="221" t="s">
        <v>159</v>
      </c>
      <c r="C108" s="222" t="s">
        <v>167</v>
      </c>
      <c r="D108" s="222" t="s">
        <v>165</v>
      </c>
      <c r="E108" s="231" t="s">
        <v>142</v>
      </c>
      <c r="F108" s="223" t="s">
        <v>66</v>
      </c>
      <c r="G108" s="224"/>
      <c r="H108" s="224" t="s">
        <v>236</v>
      </c>
      <c r="I108" s="225" t="s">
        <v>237</v>
      </c>
      <c r="J108" s="226" t="s">
        <v>31</v>
      </c>
      <c r="K108" s="227">
        <v>1</v>
      </c>
      <c r="L108" s="228">
        <v>2</v>
      </c>
      <c r="M108" s="229" t="s">
        <v>256</v>
      </c>
      <c r="N108" s="230" t="s">
        <v>356</v>
      </c>
      <c r="O108" s="224"/>
      <c r="P108" s="228"/>
      <c r="Q108" s="188"/>
      <c r="R108" s="189"/>
      <c r="S108" s="189"/>
      <c r="T108" s="190"/>
      <c r="U108" s="191"/>
      <c r="V108" s="189"/>
      <c r="W108" s="189"/>
      <c r="X108" s="192"/>
      <c r="Y108" s="191"/>
      <c r="Z108" s="189"/>
      <c r="AA108" s="189"/>
      <c r="AB108" s="192"/>
      <c r="AC108" s="191"/>
      <c r="AD108" s="189"/>
      <c r="AE108" s="189">
        <v>1</v>
      </c>
      <c r="AF108" s="192"/>
      <c r="AG108" s="193"/>
      <c r="AH108" s="194"/>
      <c r="AI108" s="194"/>
      <c r="AJ108" s="195"/>
      <c r="AK108" s="193"/>
      <c r="AL108" s="194"/>
      <c r="AM108" s="194"/>
      <c r="AN108" s="195"/>
      <c r="AO108" s="193"/>
      <c r="AP108" s="194"/>
      <c r="AQ108" s="194"/>
      <c r="AR108" s="195"/>
      <c r="AS108" s="193"/>
      <c r="AT108" s="194"/>
      <c r="AU108" s="194"/>
      <c r="AV108" s="195"/>
      <c r="AW108" s="193"/>
      <c r="AX108" s="194"/>
      <c r="AY108" s="194"/>
      <c r="AZ108" s="195"/>
      <c r="BA108" s="191"/>
      <c r="BB108" s="189"/>
      <c r="BC108" s="189">
        <v>1</v>
      </c>
      <c r="BD108" s="192"/>
      <c r="BE108" s="191"/>
      <c r="BF108" s="189"/>
      <c r="BG108" s="189"/>
      <c r="BH108" s="192"/>
      <c r="BI108" s="191"/>
      <c r="BJ108" s="189"/>
      <c r="BK108" s="189"/>
      <c r="BL108" s="196"/>
      <c r="BM108" s="243">
        <f t="shared" si="6"/>
        <v>2</v>
      </c>
      <c r="BN108" s="246">
        <f t="shared" si="7"/>
        <v>0</v>
      </c>
      <c r="BO108" s="197"/>
      <c r="BP108" s="197"/>
    </row>
    <row r="109" spans="1:69" s="2" customFormat="1" ht="15" customHeight="1" x14ac:dyDescent="0.25">
      <c r="A109" s="220" t="s">
        <v>129</v>
      </c>
      <c r="B109" s="221" t="s">
        <v>159</v>
      </c>
      <c r="C109" s="222" t="s">
        <v>167</v>
      </c>
      <c r="D109" s="222" t="s">
        <v>165</v>
      </c>
      <c r="E109" s="231" t="s">
        <v>142</v>
      </c>
      <c r="F109" s="223" t="s">
        <v>66</v>
      </c>
      <c r="G109" s="224"/>
      <c r="H109" s="224" t="s">
        <v>236</v>
      </c>
      <c r="I109" s="225" t="s">
        <v>237</v>
      </c>
      <c r="J109" s="226" t="s">
        <v>34</v>
      </c>
      <c r="K109" s="227">
        <v>1</v>
      </c>
      <c r="L109" s="228">
        <v>1</v>
      </c>
      <c r="M109" s="229" t="s">
        <v>256</v>
      </c>
      <c r="N109" s="230" t="s">
        <v>356</v>
      </c>
      <c r="O109" s="224"/>
      <c r="P109" s="228"/>
      <c r="Q109" s="188"/>
      <c r="R109" s="189"/>
      <c r="S109" s="189"/>
      <c r="T109" s="190"/>
      <c r="U109" s="191"/>
      <c r="V109" s="189"/>
      <c r="W109" s="189"/>
      <c r="X109" s="192"/>
      <c r="Y109" s="191"/>
      <c r="Z109" s="189"/>
      <c r="AA109" s="189"/>
      <c r="AB109" s="192"/>
      <c r="AC109" s="191"/>
      <c r="AD109" s="189"/>
      <c r="AE109" s="189"/>
      <c r="AF109" s="192"/>
      <c r="AG109" s="193"/>
      <c r="AH109" s="194"/>
      <c r="AI109" s="194"/>
      <c r="AJ109" s="195"/>
      <c r="AK109" s="193"/>
      <c r="AL109" s="194"/>
      <c r="AM109" s="194"/>
      <c r="AN109" s="195"/>
      <c r="AO109" s="193"/>
      <c r="AP109" s="194"/>
      <c r="AQ109" s="194"/>
      <c r="AR109" s="195"/>
      <c r="AS109" s="193"/>
      <c r="AT109" s="194"/>
      <c r="AU109" s="194"/>
      <c r="AV109" s="195"/>
      <c r="AW109" s="193"/>
      <c r="AX109" s="194"/>
      <c r="AY109" s="194"/>
      <c r="AZ109" s="195"/>
      <c r="BA109" s="191"/>
      <c r="BB109" s="189"/>
      <c r="BC109" s="189"/>
      <c r="BD109" s="192"/>
      <c r="BE109" s="191"/>
      <c r="BF109" s="189"/>
      <c r="BG109" s="189"/>
      <c r="BH109" s="192"/>
      <c r="BI109" s="191"/>
      <c r="BJ109" s="189"/>
      <c r="BK109" s="189"/>
      <c r="BL109" s="196"/>
      <c r="BM109" s="243">
        <f t="shared" si="6"/>
        <v>0</v>
      </c>
      <c r="BN109" s="246">
        <f t="shared" si="7"/>
        <v>1</v>
      </c>
      <c r="BO109" s="274" t="s">
        <v>506</v>
      </c>
      <c r="BP109" s="197"/>
    </row>
    <row r="110" spans="1:69" s="2" customFormat="1" ht="15" customHeight="1" x14ac:dyDescent="0.25">
      <c r="A110" s="220" t="s">
        <v>129</v>
      </c>
      <c r="B110" s="221" t="s">
        <v>159</v>
      </c>
      <c r="C110" s="222" t="s">
        <v>168</v>
      </c>
      <c r="D110" s="222" t="s">
        <v>144</v>
      </c>
      <c r="E110" s="231" t="s">
        <v>142</v>
      </c>
      <c r="F110" s="223" t="s">
        <v>67</v>
      </c>
      <c r="G110" s="224"/>
      <c r="H110" s="224" t="s">
        <v>236</v>
      </c>
      <c r="I110" s="225" t="s">
        <v>237</v>
      </c>
      <c r="J110" s="226" t="s">
        <v>273</v>
      </c>
      <c r="K110" s="227">
        <v>1</v>
      </c>
      <c r="L110" s="228">
        <v>1</v>
      </c>
      <c r="M110" s="229" t="s">
        <v>252</v>
      </c>
      <c r="N110" s="230" t="s">
        <v>356</v>
      </c>
      <c r="O110" s="224"/>
      <c r="P110" s="228"/>
      <c r="Q110" s="188"/>
      <c r="R110" s="189"/>
      <c r="S110" s="189">
        <v>1</v>
      </c>
      <c r="T110" s="190"/>
      <c r="U110" s="191"/>
      <c r="V110" s="189"/>
      <c r="W110" s="189"/>
      <c r="X110" s="192"/>
      <c r="Y110" s="191"/>
      <c r="Z110" s="189"/>
      <c r="AA110" s="189"/>
      <c r="AB110" s="192"/>
      <c r="AC110" s="191"/>
      <c r="AD110" s="189"/>
      <c r="AE110" s="189"/>
      <c r="AF110" s="192"/>
      <c r="AG110" s="193"/>
      <c r="AH110" s="194"/>
      <c r="AI110" s="194"/>
      <c r="AJ110" s="195"/>
      <c r="AK110" s="193"/>
      <c r="AL110" s="194"/>
      <c r="AM110" s="194"/>
      <c r="AN110" s="195"/>
      <c r="AO110" s="193"/>
      <c r="AP110" s="194"/>
      <c r="AQ110" s="194"/>
      <c r="AR110" s="195"/>
      <c r="AS110" s="193"/>
      <c r="AT110" s="194"/>
      <c r="AU110" s="194"/>
      <c r="AV110" s="195"/>
      <c r="AW110" s="193"/>
      <c r="AX110" s="194"/>
      <c r="AY110" s="194"/>
      <c r="AZ110" s="195"/>
      <c r="BA110" s="191"/>
      <c r="BB110" s="189"/>
      <c r="BC110" s="189"/>
      <c r="BD110" s="192"/>
      <c r="BE110" s="191"/>
      <c r="BF110" s="189"/>
      <c r="BG110" s="189"/>
      <c r="BH110" s="192"/>
      <c r="BI110" s="191"/>
      <c r="BJ110" s="189"/>
      <c r="BK110" s="189"/>
      <c r="BL110" s="196"/>
      <c r="BM110" s="243">
        <f t="shared" si="6"/>
        <v>1</v>
      </c>
      <c r="BN110" s="246">
        <f t="shared" si="7"/>
        <v>0</v>
      </c>
      <c r="BO110" s="197"/>
      <c r="BP110" s="197"/>
    </row>
    <row r="111" spans="1:69" s="2" customFormat="1" ht="15" customHeight="1" x14ac:dyDescent="0.25">
      <c r="A111" s="220" t="s">
        <v>129</v>
      </c>
      <c r="B111" s="221" t="s">
        <v>159</v>
      </c>
      <c r="C111" s="222" t="s">
        <v>168</v>
      </c>
      <c r="D111" s="222" t="s">
        <v>144</v>
      </c>
      <c r="E111" s="231" t="s">
        <v>142</v>
      </c>
      <c r="F111" s="223" t="s">
        <v>67</v>
      </c>
      <c r="G111" s="224"/>
      <c r="H111" s="224" t="s">
        <v>236</v>
      </c>
      <c r="I111" s="225" t="s">
        <v>237</v>
      </c>
      <c r="J111" s="226" t="s">
        <v>30</v>
      </c>
      <c r="K111" s="227">
        <v>1</v>
      </c>
      <c r="L111" s="228">
        <v>1</v>
      </c>
      <c r="M111" s="229" t="s">
        <v>252</v>
      </c>
      <c r="N111" s="230" t="s">
        <v>356</v>
      </c>
      <c r="O111" s="224"/>
      <c r="P111" s="228"/>
      <c r="Q111" s="188"/>
      <c r="R111" s="189"/>
      <c r="S111" s="189">
        <v>1</v>
      </c>
      <c r="T111" s="190"/>
      <c r="U111" s="191"/>
      <c r="V111" s="189"/>
      <c r="W111" s="189"/>
      <c r="X111" s="192"/>
      <c r="Y111" s="191"/>
      <c r="Z111" s="189"/>
      <c r="AA111" s="189"/>
      <c r="AB111" s="192"/>
      <c r="AC111" s="191"/>
      <c r="AD111" s="189"/>
      <c r="AE111" s="189"/>
      <c r="AF111" s="192"/>
      <c r="AG111" s="193"/>
      <c r="AH111" s="194"/>
      <c r="AI111" s="194"/>
      <c r="AJ111" s="195"/>
      <c r="AK111" s="193"/>
      <c r="AL111" s="194"/>
      <c r="AM111" s="194"/>
      <c r="AN111" s="195"/>
      <c r="AO111" s="193"/>
      <c r="AP111" s="194"/>
      <c r="AQ111" s="194"/>
      <c r="AR111" s="195"/>
      <c r="AS111" s="193"/>
      <c r="AT111" s="194"/>
      <c r="AU111" s="194"/>
      <c r="AV111" s="195"/>
      <c r="AW111" s="193"/>
      <c r="AX111" s="194"/>
      <c r="AY111" s="194"/>
      <c r="AZ111" s="195"/>
      <c r="BA111" s="191"/>
      <c r="BB111" s="189"/>
      <c r="BC111" s="189"/>
      <c r="BD111" s="192"/>
      <c r="BE111" s="191"/>
      <c r="BF111" s="189"/>
      <c r="BG111" s="189"/>
      <c r="BH111" s="192"/>
      <c r="BI111" s="191"/>
      <c r="BJ111" s="189"/>
      <c r="BK111" s="189"/>
      <c r="BL111" s="196"/>
      <c r="BM111" s="243">
        <f t="shared" si="6"/>
        <v>1</v>
      </c>
      <c r="BN111" s="246">
        <f t="shared" si="7"/>
        <v>0</v>
      </c>
      <c r="BO111" s="197"/>
      <c r="BP111" s="197"/>
    </row>
    <row r="112" spans="1:69" s="2" customFormat="1" ht="15" customHeight="1" x14ac:dyDescent="0.25">
      <c r="A112" s="220" t="s">
        <v>129</v>
      </c>
      <c r="B112" s="221" t="s">
        <v>159</v>
      </c>
      <c r="C112" s="222" t="s">
        <v>168</v>
      </c>
      <c r="D112" s="222" t="s">
        <v>144</v>
      </c>
      <c r="E112" s="231" t="s">
        <v>142</v>
      </c>
      <c r="F112" s="223" t="s">
        <v>67</v>
      </c>
      <c r="G112" s="224"/>
      <c r="H112" s="224" t="s">
        <v>236</v>
      </c>
      <c r="I112" s="225" t="s">
        <v>237</v>
      </c>
      <c r="J112" s="226" t="s">
        <v>32</v>
      </c>
      <c r="K112" s="227">
        <v>1</v>
      </c>
      <c r="L112" s="228">
        <v>1</v>
      </c>
      <c r="M112" s="229" t="s">
        <v>256</v>
      </c>
      <c r="N112" s="230" t="s">
        <v>356</v>
      </c>
      <c r="O112" s="224"/>
      <c r="P112" s="228"/>
      <c r="Q112" s="188"/>
      <c r="R112" s="189"/>
      <c r="S112" s="189">
        <v>1</v>
      </c>
      <c r="T112" s="190"/>
      <c r="U112" s="191"/>
      <c r="V112" s="189"/>
      <c r="W112" s="189"/>
      <c r="X112" s="192"/>
      <c r="Y112" s="191"/>
      <c r="Z112" s="189"/>
      <c r="AA112" s="189"/>
      <c r="AB112" s="192"/>
      <c r="AC112" s="191"/>
      <c r="AD112" s="189"/>
      <c r="AE112" s="189"/>
      <c r="AF112" s="192"/>
      <c r="AG112" s="193"/>
      <c r="AH112" s="194"/>
      <c r="AI112" s="194"/>
      <c r="AJ112" s="195"/>
      <c r="AK112" s="193"/>
      <c r="AL112" s="194"/>
      <c r="AM112" s="194"/>
      <c r="AN112" s="195"/>
      <c r="AO112" s="193"/>
      <c r="AP112" s="194"/>
      <c r="AQ112" s="194"/>
      <c r="AR112" s="195"/>
      <c r="AS112" s="193"/>
      <c r="AT112" s="194"/>
      <c r="AU112" s="194"/>
      <c r="AV112" s="195"/>
      <c r="AW112" s="193"/>
      <c r="AX112" s="194"/>
      <c r="AY112" s="194"/>
      <c r="AZ112" s="195"/>
      <c r="BA112" s="191"/>
      <c r="BB112" s="189"/>
      <c r="BC112" s="189"/>
      <c r="BD112" s="192"/>
      <c r="BE112" s="191"/>
      <c r="BF112" s="189"/>
      <c r="BG112" s="189"/>
      <c r="BH112" s="192"/>
      <c r="BI112" s="191"/>
      <c r="BJ112" s="189"/>
      <c r="BK112" s="189"/>
      <c r="BL112" s="196"/>
      <c r="BM112" s="243">
        <f t="shared" si="6"/>
        <v>1</v>
      </c>
      <c r="BN112" s="246">
        <f t="shared" si="7"/>
        <v>0</v>
      </c>
      <c r="BO112" s="197"/>
      <c r="BP112" s="197"/>
    </row>
    <row r="113" spans="1:69" s="2" customFormat="1" ht="15" customHeight="1" x14ac:dyDescent="0.25">
      <c r="A113" s="220" t="s">
        <v>129</v>
      </c>
      <c r="B113" s="221" t="s">
        <v>159</v>
      </c>
      <c r="C113" s="222" t="s">
        <v>168</v>
      </c>
      <c r="D113" s="222" t="s">
        <v>144</v>
      </c>
      <c r="E113" s="231" t="s">
        <v>142</v>
      </c>
      <c r="F113" s="223" t="s">
        <v>67</v>
      </c>
      <c r="G113" s="224"/>
      <c r="H113" s="224" t="s">
        <v>236</v>
      </c>
      <c r="I113" s="225" t="s">
        <v>237</v>
      </c>
      <c r="J113" s="226" t="s">
        <v>357</v>
      </c>
      <c r="K113" s="227">
        <v>6</v>
      </c>
      <c r="L113" s="228">
        <v>6</v>
      </c>
      <c r="M113" s="229" t="s">
        <v>358</v>
      </c>
      <c r="N113" s="230" t="s">
        <v>356</v>
      </c>
      <c r="O113" s="222" t="s">
        <v>359</v>
      </c>
      <c r="P113" s="228"/>
      <c r="Q113" s="188"/>
      <c r="R113" s="189"/>
      <c r="S113" s="189">
        <v>2</v>
      </c>
      <c r="T113" s="190"/>
      <c r="U113" s="191"/>
      <c r="V113" s="189"/>
      <c r="W113" s="189"/>
      <c r="X113" s="192"/>
      <c r="Y113" s="191"/>
      <c r="Z113" s="189"/>
      <c r="AA113" s="189"/>
      <c r="AB113" s="192"/>
      <c r="AC113" s="191"/>
      <c r="AD113" s="189"/>
      <c r="AE113" s="189"/>
      <c r="AF113" s="192"/>
      <c r="AG113" s="193"/>
      <c r="AH113" s="194"/>
      <c r="AI113" s="194"/>
      <c r="AJ113" s="195"/>
      <c r="AK113" s="193"/>
      <c r="AL113" s="194"/>
      <c r="AM113" s="194"/>
      <c r="AN113" s="195"/>
      <c r="AO113" s="193"/>
      <c r="AP113" s="194"/>
      <c r="AQ113" s="194"/>
      <c r="AR113" s="195"/>
      <c r="AS113" s="193"/>
      <c r="AT113" s="194"/>
      <c r="AU113" s="194"/>
      <c r="AV113" s="195"/>
      <c r="AW113" s="193"/>
      <c r="AX113" s="194"/>
      <c r="AY113" s="194"/>
      <c r="AZ113" s="195"/>
      <c r="BA113" s="191"/>
      <c r="BB113" s="189"/>
      <c r="BC113" s="189"/>
      <c r="BD113" s="192"/>
      <c r="BE113" s="191"/>
      <c r="BF113" s="189"/>
      <c r="BG113" s="189"/>
      <c r="BH113" s="192"/>
      <c r="BI113" s="191"/>
      <c r="BJ113" s="189"/>
      <c r="BK113" s="189"/>
      <c r="BL113" s="196"/>
      <c r="BM113" s="243">
        <f t="shared" si="6"/>
        <v>2</v>
      </c>
      <c r="BN113" s="246">
        <f t="shared" si="7"/>
        <v>4</v>
      </c>
      <c r="BO113" s="197"/>
      <c r="BP113" s="197"/>
      <c r="BQ113" s="2" t="s">
        <v>480</v>
      </c>
    </row>
    <row r="114" spans="1:69" s="2" customFormat="1" ht="15" customHeight="1" x14ac:dyDescent="0.25">
      <c r="A114" s="220" t="s">
        <v>129</v>
      </c>
      <c r="B114" s="221" t="s">
        <v>159</v>
      </c>
      <c r="C114" s="222" t="s">
        <v>168</v>
      </c>
      <c r="D114" s="222" t="s">
        <v>144</v>
      </c>
      <c r="E114" s="231" t="s">
        <v>142</v>
      </c>
      <c r="F114" s="223" t="s">
        <v>67</v>
      </c>
      <c r="G114" s="224"/>
      <c r="H114" s="224" t="s">
        <v>236</v>
      </c>
      <c r="I114" s="225" t="s">
        <v>237</v>
      </c>
      <c r="J114" s="226" t="s">
        <v>31</v>
      </c>
      <c r="K114" s="227">
        <v>1</v>
      </c>
      <c r="L114" s="228">
        <v>1</v>
      </c>
      <c r="M114" s="229" t="s">
        <v>256</v>
      </c>
      <c r="N114" s="230" t="s">
        <v>356</v>
      </c>
      <c r="O114" s="224"/>
      <c r="P114" s="228"/>
      <c r="Q114" s="188"/>
      <c r="R114" s="189"/>
      <c r="S114" s="189">
        <v>1</v>
      </c>
      <c r="T114" s="190"/>
      <c r="U114" s="191"/>
      <c r="V114" s="189"/>
      <c r="W114" s="189"/>
      <c r="X114" s="192"/>
      <c r="Y114" s="191"/>
      <c r="Z114" s="189"/>
      <c r="AA114" s="189"/>
      <c r="AB114" s="192"/>
      <c r="AC114" s="191"/>
      <c r="AD114" s="189"/>
      <c r="AE114" s="189"/>
      <c r="AF114" s="192"/>
      <c r="AG114" s="193"/>
      <c r="AH114" s="194"/>
      <c r="AI114" s="194"/>
      <c r="AJ114" s="195"/>
      <c r="AK114" s="193"/>
      <c r="AL114" s="194"/>
      <c r="AM114" s="194"/>
      <c r="AN114" s="195"/>
      <c r="AO114" s="193"/>
      <c r="AP114" s="194"/>
      <c r="AQ114" s="194"/>
      <c r="AR114" s="195"/>
      <c r="AS114" s="193"/>
      <c r="AT114" s="194"/>
      <c r="AU114" s="194"/>
      <c r="AV114" s="195"/>
      <c r="AW114" s="193"/>
      <c r="AX114" s="194"/>
      <c r="AY114" s="194"/>
      <c r="AZ114" s="195"/>
      <c r="BA114" s="191"/>
      <c r="BB114" s="189"/>
      <c r="BC114" s="189"/>
      <c r="BD114" s="192"/>
      <c r="BE114" s="191"/>
      <c r="BF114" s="189"/>
      <c r="BG114" s="189"/>
      <c r="BH114" s="192"/>
      <c r="BI114" s="191"/>
      <c r="BJ114" s="189"/>
      <c r="BK114" s="189"/>
      <c r="BL114" s="196"/>
      <c r="BM114" s="243">
        <f t="shared" si="6"/>
        <v>1</v>
      </c>
      <c r="BN114" s="246">
        <f t="shared" si="7"/>
        <v>0</v>
      </c>
      <c r="BO114" s="197"/>
      <c r="BP114" s="197"/>
    </row>
    <row r="115" spans="1:69" s="2" customFormat="1" ht="15" customHeight="1" x14ac:dyDescent="0.25">
      <c r="A115" s="220" t="s">
        <v>129</v>
      </c>
      <c r="B115" s="221" t="s">
        <v>159</v>
      </c>
      <c r="C115" s="222" t="s">
        <v>169</v>
      </c>
      <c r="D115" s="222" t="s">
        <v>144</v>
      </c>
      <c r="E115" s="231" t="s">
        <v>142</v>
      </c>
      <c r="F115" s="223" t="s">
        <v>68</v>
      </c>
      <c r="G115" s="224"/>
      <c r="H115" s="224" t="s">
        <v>238</v>
      </c>
      <c r="I115" s="225" t="s">
        <v>237</v>
      </c>
      <c r="J115" s="226" t="s">
        <v>273</v>
      </c>
      <c r="K115" s="227">
        <v>5</v>
      </c>
      <c r="L115" s="228">
        <v>0</v>
      </c>
      <c r="M115" s="229" t="s">
        <v>455</v>
      </c>
      <c r="N115" s="230" t="s">
        <v>356</v>
      </c>
      <c r="O115" s="224"/>
      <c r="P115" s="228"/>
      <c r="Q115" s="188"/>
      <c r="R115" s="189"/>
      <c r="S115" s="189"/>
      <c r="T115" s="190"/>
      <c r="U115" s="191"/>
      <c r="V115" s="189"/>
      <c r="W115" s="189"/>
      <c r="X115" s="192"/>
      <c r="Y115" s="191"/>
      <c r="Z115" s="189"/>
      <c r="AA115" s="189"/>
      <c r="AB115" s="192"/>
      <c r="AC115" s="191"/>
      <c r="AD115" s="189"/>
      <c r="AE115" s="189"/>
      <c r="AF115" s="192"/>
      <c r="AG115" s="193"/>
      <c r="AH115" s="194"/>
      <c r="AI115" s="194"/>
      <c r="AJ115" s="195"/>
      <c r="AK115" s="193"/>
      <c r="AL115" s="194"/>
      <c r="AM115" s="194"/>
      <c r="AN115" s="195"/>
      <c r="AO115" s="193"/>
      <c r="AP115" s="194"/>
      <c r="AQ115" s="194"/>
      <c r="AR115" s="195"/>
      <c r="AS115" s="193"/>
      <c r="AT115" s="194"/>
      <c r="AU115" s="194"/>
      <c r="AV115" s="195"/>
      <c r="AW115" s="193"/>
      <c r="AX115" s="194"/>
      <c r="AY115" s="194"/>
      <c r="AZ115" s="195"/>
      <c r="BA115" s="191"/>
      <c r="BB115" s="189"/>
      <c r="BC115" s="189"/>
      <c r="BD115" s="192"/>
      <c r="BE115" s="191"/>
      <c r="BF115" s="189"/>
      <c r="BG115" s="189"/>
      <c r="BH115" s="192"/>
      <c r="BI115" s="191"/>
      <c r="BJ115" s="189"/>
      <c r="BK115" s="189"/>
      <c r="BL115" s="196"/>
      <c r="BM115" s="243">
        <f t="shared" si="6"/>
        <v>0</v>
      </c>
      <c r="BN115" s="246">
        <f t="shared" si="7"/>
        <v>0</v>
      </c>
      <c r="BO115" s="197" t="s">
        <v>455</v>
      </c>
      <c r="BP115" s="197" t="s">
        <v>455</v>
      </c>
    </row>
    <row r="116" spans="1:69" s="2" customFormat="1" ht="15" customHeight="1" x14ac:dyDescent="0.25">
      <c r="A116" s="220" t="s">
        <v>129</v>
      </c>
      <c r="B116" s="221" t="s">
        <v>159</v>
      </c>
      <c r="C116" s="222" t="s">
        <v>169</v>
      </c>
      <c r="D116" s="222" t="s">
        <v>144</v>
      </c>
      <c r="E116" s="231" t="s">
        <v>142</v>
      </c>
      <c r="F116" s="223" t="s">
        <v>68</v>
      </c>
      <c r="G116" s="224"/>
      <c r="H116" s="224" t="s">
        <v>238</v>
      </c>
      <c r="I116" s="225" t="s">
        <v>237</v>
      </c>
      <c r="J116" s="226" t="s">
        <v>30</v>
      </c>
      <c r="K116" s="227">
        <v>5</v>
      </c>
      <c r="L116" s="228">
        <v>0</v>
      </c>
      <c r="M116" s="229" t="s">
        <v>455</v>
      </c>
      <c r="N116" s="230" t="s">
        <v>356</v>
      </c>
      <c r="O116" s="224"/>
      <c r="P116" s="228"/>
      <c r="Q116" s="188"/>
      <c r="R116" s="189"/>
      <c r="S116" s="189"/>
      <c r="T116" s="190"/>
      <c r="U116" s="191"/>
      <c r="V116" s="189"/>
      <c r="W116" s="189"/>
      <c r="X116" s="192"/>
      <c r="Y116" s="191"/>
      <c r="Z116" s="189"/>
      <c r="AA116" s="189"/>
      <c r="AB116" s="192"/>
      <c r="AC116" s="191"/>
      <c r="AD116" s="189"/>
      <c r="AE116" s="189"/>
      <c r="AF116" s="192"/>
      <c r="AG116" s="193"/>
      <c r="AH116" s="194"/>
      <c r="AI116" s="194"/>
      <c r="AJ116" s="195"/>
      <c r="AK116" s="193"/>
      <c r="AL116" s="194"/>
      <c r="AM116" s="194"/>
      <c r="AN116" s="195"/>
      <c r="AO116" s="193"/>
      <c r="AP116" s="194"/>
      <c r="AQ116" s="194"/>
      <c r="AR116" s="195"/>
      <c r="AS116" s="193"/>
      <c r="AT116" s="194"/>
      <c r="AU116" s="194"/>
      <c r="AV116" s="195"/>
      <c r="AW116" s="193"/>
      <c r="AX116" s="194"/>
      <c r="AY116" s="194"/>
      <c r="AZ116" s="195"/>
      <c r="BA116" s="191"/>
      <c r="BB116" s="189"/>
      <c r="BC116" s="189"/>
      <c r="BD116" s="192"/>
      <c r="BE116" s="191"/>
      <c r="BF116" s="189"/>
      <c r="BG116" s="189"/>
      <c r="BH116" s="192"/>
      <c r="BI116" s="191"/>
      <c r="BJ116" s="189"/>
      <c r="BK116" s="189"/>
      <c r="BL116" s="196"/>
      <c r="BM116" s="243">
        <f t="shared" si="6"/>
        <v>0</v>
      </c>
      <c r="BN116" s="246">
        <f t="shared" si="7"/>
        <v>0</v>
      </c>
      <c r="BO116" s="197" t="s">
        <v>455</v>
      </c>
      <c r="BP116" s="197" t="s">
        <v>455</v>
      </c>
    </row>
    <row r="117" spans="1:69" s="2" customFormat="1" ht="15" customHeight="1" x14ac:dyDescent="0.25">
      <c r="A117" s="220" t="s">
        <v>129</v>
      </c>
      <c r="B117" s="221" t="s">
        <v>159</v>
      </c>
      <c r="C117" s="222" t="s">
        <v>169</v>
      </c>
      <c r="D117" s="222" t="s">
        <v>144</v>
      </c>
      <c r="E117" s="231" t="s">
        <v>142</v>
      </c>
      <c r="F117" s="223" t="s">
        <v>68</v>
      </c>
      <c r="G117" s="224"/>
      <c r="H117" s="224" t="s">
        <v>238</v>
      </c>
      <c r="I117" s="225" t="s">
        <v>237</v>
      </c>
      <c r="J117" s="226" t="s">
        <v>357</v>
      </c>
      <c r="K117" s="227">
        <v>4</v>
      </c>
      <c r="L117" s="228">
        <v>0</v>
      </c>
      <c r="M117" s="229" t="s">
        <v>455</v>
      </c>
      <c r="N117" s="230" t="s">
        <v>356</v>
      </c>
      <c r="O117" s="222" t="s">
        <v>361</v>
      </c>
      <c r="P117" s="228"/>
      <c r="Q117" s="188"/>
      <c r="R117" s="189"/>
      <c r="S117" s="189"/>
      <c r="T117" s="190"/>
      <c r="U117" s="191"/>
      <c r="V117" s="189"/>
      <c r="W117" s="189"/>
      <c r="X117" s="192"/>
      <c r="Y117" s="191"/>
      <c r="Z117" s="189"/>
      <c r="AA117" s="189"/>
      <c r="AB117" s="192"/>
      <c r="AC117" s="191"/>
      <c r="AD117" s="189"/>
      <c r="AE117" s="189"/>
      <c r="AF117" s="192"/>
      <c r="AG117" s="193"/>
      <c r="AH117" s="194"/>
      <c r="AI117" s="194"/>
      <c r="AJ117" s="195"/>
      <c r="AK117" s="193"/>
      <c r="AL117" s="194"/>
      <c r="AM117" s="194"/>
      <c r="AN117" s="195"/>
      <c r="AO117" s="193"/>
      <c r="AP117" s="194"/>
      <c r="AQ117" s="194"/>
      <c r="AR117" s="195"/>
      <c r="AS117" s="193"/>
      <c r="AT117" s="194"/>
      <c r="AU117" s="194"/>
      <c r="AV117" s="195"/>
      <c r="AW117" s="193"/>
      <c r="AX117" s="194"/>
      <c r="AY117" s="194"/>
      <c r="AZ117" s="195"/>
      <c r="BA117" s="191"/>
      <c r="BB117" s="189"/>
      <c r="BC117" s="189"/>
      <c r="BD117" s="192"/>
      <c r="BE117" s="191"/>
      <c r="BF117" s="189"/>
      <c r="BG117" s="189"/>
      <c r="BH117" s="192"/>
      <c r="BI117" s="191"/>
      <c r="BJ117" s="189"/>
      <c r="BK117" s="189"/>
      <c r="BL117" s="196"/>
      <c r="BM117" s="243">
        <f t="shared" si="6"/>
        <v>0</v>
      </c>
      <c r="BN117" s="246">
        <f t="shared" si="7"/>
        <v>0</v>
      </c>
      <c r="BO117" s="197" t="s">
        <v>455</v>
      </c>
      <c r="BP117" s="197" t="s">
        <v>455</v>
      </c>
      <c r="BQ117" s="2" t="s">
        <v>480</v>
      </c>
    </row>
    <row r="118" spans="1:69" s="2" customFormat="1" ht="15" customHeight="1" x14ac:dyDescent="0.25">
      <c r="A118" s="220" t="s">
        <v>131</v>
      </c>
      <c r="B118" s="221" t="s">
        <v>170</v>
      </c>
      <c r="C118" s="222" t="s">
        <v>171</v>
      </c>
      <c r="D118" s="222" t="s">
        <v>172</v>
      </c>
      <c r="E118" s="231" t="s">
        <v>142</v>
      </c>
      <c r="F118" s="223" t="s">
        <v>69</v>
      </c>
      <c r="G118" s="224"/>
      <c r="H118" s="224" t="s">
        <v>236</v>
      </c>
      <c r="I118" s="225" t="s">
        <v>237</v>
      </c>
      <c r="J118" s="226" t="s">
        <v>273</v>
      </c>
      <c r="K118" s="227">
        <v>2</v>
      </c>
      <c r="L118" s="228">
        <v>0</v>
      </c>
      <c r="M118" s="229" t="s">
        <v>455</v>
      </c>
      <c r="N118" s="230" t="s">
        <v>356</v>
      </c>
      <c r="O118" s="224"/>
      <c r="P118" s="228"/>
      <c r="Q118" s="188"/>
      <c r="R118" s="189"/>
      <c r="S118" s="189"/>
      <c r="T118" s="190"/>
      <c r="U118" s="191"/>
      <c r="V118" s="189"/>
      <c r="W118" s="189"/>
      <c r="X118" s="192"/>
      <c r="Y118" s="191"/>
      <c r="Z118" s="189"/>
      <c r="AA118" s="189"/>
      <c r="AB118" s="192"/>
      <c r="AC118" s="191"/>
      <c r="AD118" s="189"/>
      <c r="AE118" s="189"/>
      <c r="AF118" s="192"/>
      <c r="AG118" s="193"/>
      <c r="AH118" s="194"/>
      <c r="AI118" s="194"/>
      <c r="AJ118" s="195"/>
      <c r="AK118" s="193"/>
      <c r="AL118" s="194"/>
      <c r="AM118" s="194"/>
      <c r="AN118" s="195"/>
      <c r="AO118" s="193"/>
      <c r="AP118" s="194"/>
      <c r="AQ118" s="194"/>
      <c r="AR118" s="195"/>
      <c r="AS118" s="193"/>
      <c r="AT118" s="194"/>
      <c r="AU118" s="194"/>
      <c r="AV118" s="195"/>
      <c r="AW118" s="193"/>
      <c r="AX118" s="194"/>
      <c r="AY118" s="194"/>
      <c r="AZ118" s="195"/>
      <c r="BA118" s="191"/>
      <c r="BB118" s="189"/>
      <c r="BC118" s="189"/>
      <c r="BD118" s="192"/>
      <c r="BE118" s="191"/>
      <c r="BF118" s="189"/>
      <c r="BG118" s="189"/>
      <c r="BH118" s="192"/>
      <c r="BI118" s="191"/>
      <c r="BJ118" s="189"/>
      <c r="BK118" s="189"/>
      <c r="BL118" s="196"/>
      <c r="BM118" s="243">
        <f t="shared" si="6"/>
        <v>0</v>
      </c>
      <c r="BN118" s="246">
        <f t="shared" si="7"/>
        <v>0</v>
      </c>
      <c r="BO118" s="197" t="s">
        <v>475</v>
      </c>
      <c r="BP118" s="197" t="s">
        <v>455</v>
      </c>
      <c r="BQ118" s="2" t="s">
        <v>455</v>
      </c>
    </row>
    <row r="119" spans="1:69" s="2" customFormat="1" ht="15" customHeight="1" x14ac:dyDescent="0.25">
      <c r="A119" s="220" t="s">
        <v>131</v>
      </c>
      <c r="B119" s="221" t="s">
        <v>170</v>
      </c>
      <c r="C119" s="222" t="s">
        <v>171</v>
      </c>
      <c r="D119" s="222" t="s">
        <v>172</v>
      </c>
      <c r="E119" s="231" t="s">
        <v>142</v>
      </c>
      <c r="F119" s="223" t="s">
        <v>69</v>
      </c>
      <c r="G119" s="224"/>
      <c r="H119" s="224" t="s">
        <v>236</v>
      </c>
      <c r="I119" s="225" t="s">
        <v>237</v>
      </c>
      <c r="J119" s="226" t="s">
        <v>30</v>
      </c>
      <c r="K119" s="227">
        <v>2</v>
      </c>
      <c r="L119" s="228">
        <v>0</v>
      </c>
      <c r="M119" s="229" t="s">
        <v>455</v>
      </c>
      <c r="N119" s="230" t="s">
        <v>356</v>
      </c>
      <c r="O119" s="224"/>
      <c r="P119" s="228"/>
      <c r="Q119" s="188"/>
      <c r="R119" s="189"/>
      <c r="S119" s="189"/>
      <c r="T119" s="190"/>
      <c r="U119" s="191"/>
      <c r="V119" s="189"/>
      <c r="W119" s="189"/>
      <c r="X119" s="192"/>
      <c r="Y119" s="191"/>
      <c r="Z119" s="189"/>
      <c r="AA119" s="189"/>
      <c r="AB119" s="192"/>
      <c r="AC119" s="191"/>
      <c r="AD119" s="189"/>
      <c r="AE119" s="189"/>
      <c r="AF119" s="192"/>
      <c r="AG119" s="193"/>
      <c r="AH119" s="194"/>
      <c r="AI119" s="194"/>
      <c r="AJ119" s="195"/>
      <c r="AK119" s="193"/>
      <c r="AL119" s="194"/>
      <c r="AM119" s="194"/>
      <c r="AN119" s="195"/>
      <c r="AO119" s="193"/>
      <c r="AP119" s="194"/>
      <c r="AQ119" s="194"/>
      <c r="AR119" s="195"/>
      <c r="AS119" s="193"/>
      <c r="AT119" s="194"/>
      <c r="AU119" s="194"/>
      <c r="AV119" s="195"/>
      <c r="AW119" s="193"/>
      <c r="AX119" s="194"/>
      <c r="AY119" s="194"/>
      <c r="AZ119" s="195"/>
      <c r="BA119" s="191"/>
      <c r="BB119" s="189"/>
      <c r="BC119" s="189"/>
      <c r="BD119" s="192"/>
      <c r="BE119" s="191"/>
      <c r="BF119" s="189"/>
      <c r="BG119" s="189"/>
      <c r="BH119" s="192"/>
      <c r="BI119" s="191"/>
      <c r="BJ119" s="189"/>
      <c r="BK119" s="189"/>
      <c r="BL119" s="196"/>
      <c r="BM119" s="243">
        <f t="shared" si="6"/>
        <v>0</v>
      </c>
      <c r="BN119" s="246">
        <f t="shared" si="7"/>
        <v>0</v>
      </c>
      <c r="BO119" s="197" t="s">
        <v>475</v>
      </c>
      <c r="BP119" s="197" t="s">
        <v>455</v>
      </c>
      <c r="BQ119" s="2" t="s">
        <v>455</v>
      </c>
    </row>
    <row r="120" spans="1:69" s="2" customFormat="1" ht="15" customHeight="1" x14ac:dyDescent="0.25">
      <c r="A120" s="220" t="s">
        <v>131</v>
      </c>
      <c r="B120" s="221" t="s">
        <v>170</v>
      </c>
      <c r="C120" s="222" t="s">
        <v>171</v>
      </c>
      <c r="D120" s="222" t="s">
        <v>172</v>
      </c>
      <c r="E120" s="231" t="s">
        <v>142</v>
      </c>
      <c r="F120" s="223" t="s">
        <v>69</v>
      </c>
      <c r="G120" s="224"/>
      <c r="H120" s="224" t="s">
        <v>236</v>
      </c>
      <c r="I120" s="225" t="s">
        <v>237</v>
      </c>
      <c r="J120" s="226" t="s">
        <v>32</v>
      </c>
      <c r="K120" s="227">
        <v>2</v>
      </c>
      <c r="L120" s="228">
        <v>0</v>
      </c>
      <c r="M120" s="229" t="s">
        <v>455</v>
      </c>
      <c r="N120" s="230" t="s">
        <v>356</v>
      </c>
      <c r="O120" s="224"/>
      <c r="P120" s="228"/>
      <c r="Q120" s="188"/>
      <c r="R120" s="189"/>
      <c r="S120" s="189"/>
      <c r="T120" s="190"/>
      <c r="U120" s="191"/>
      <c r="V120" s="189"/>
      <c r="W120" s="189"/>
      <c r="X120" s="192"/>
      <c r="Y120" s="191"/>
      <c r="Z120" s="189"/>
      <c r="AA120" s="189"/>
      <c r="AB120" s="192"/>
      <c r="AC120" s="191"/>
      <c r="AD120" s="189"/>
      <c r="AE120" s="189"/>
      <c r="AF120" s="192"/>
      <c r="AG120" s="193"/>
      <c r="AH120" s="194"/>
      <c r="AI120" s="194"/>
      <c r="AJ120" s="195"/>
      <c r="AK120" s="193"/>
      <c r="AL120" s="194"/>
      <c r="AM120" s="194"/>
      <c r="AN120" s="195"/>
      <c r="AO120" s="193"/>
      <c r="AP120" s="194"/>
      <c r="AQ120" s="194"/>
      <c r="AR120" s="195"/>
      <c r="AS120" s="193"/>
      <c r="AT120" s="194"/>
      <c r="AU120" s="194"/>
      <c r="AV120" s="195"/>
      <c r="AW120" s="193"/>
      <c r="AX120" s="194"/>
      <c r="AY120" s="194"/>
      <c r="AZ120" s="195"/>
      <c r="BA120" s="191"/>
      <c r="BB120" s="189"/>
      <c r="BC120" s="189"/>
      <c r="BD120" s="192"/>
      <c r="BE120" s="191"/>
      <c r="BF120" s="189"/>
      <c r="BG120" s="189"/>
      <c r="BH120" s="192"/>
      <c r="BI120" s="191"/>
      <c r="BJ120" s="189"/>
      <c r="BK120" s="189"/>
      <c r="BL120" s="196"/>
      <c r="BM120" s="243">
        <f t="shared" si="6"/>
        <v>0</v>
      </c>
      <c r="BN120" s="246">
        <f t="shared" si="7"/>
        <v>0</v>
      </c>
      <c r="BO120" s="197" t="s">
        <v>475</v>
      </c>
      <c r="BP120" s="197" t="s">
        <v>455</v>
      </c>
      <c r="BQ120" s="2" t="s">
        <v>455</v>
      </c>
    </row>
    <row r="121" spans="1:69" s="2" customFormat="1" ht="15" customHeight="1" x14ac:dyDescent="0.25">
      <c r="A121" s="220" t="s">
        <v>131</v>
      </c>
      <c r="B121" s="221" t="s">
        <v>170</v>
      </c>
      <c r="C121" s="222" t="s">
        <v>171</v>
      </c>
      <c r="D121" s="222" t="s">
        <v>172</v>
      </c>
      <c r="E121" s="231" t="s">
        <v>142</v>
      </c>
      <c r="F121" s="223" t="s">
        <v>69</v>
      </c>
      <c r="G121" s="224"/>
      <c r="H121" s="224" t="s">
        <v>236</v>
      </c>
      <c r="I121" s="225" t="s">
        <v>237</v>
      </c>
      <c r="J121" s="226" t="s">
        <v>357</v>
      </c>
      <c r="K121" s="227">
        <v>6</v>
      </c>
      <c r="L121" s="228">
        <v>0</v>
      </c>
      <c r="M121" s="229" t="s">
        <v>455</v>
      </c>
      <c r="N121" s="230" t="s">
        <v>356</v>
      </c>
      <c r="O121" s="222" t="s">
        <v>359</v>
      </c>
      <c r="P121" s="228"/>
      <c r="Q121" s="188"/>
      <c r="R121" s="189"/>
      <c r="S121" s="189"/>
      <c r="T121" s="190"/>
      <c r="U121" s="191"/>
      <c r="V121" s="189"/>
      <c r="W121" s="189"/>
      <c r="X121" s="192"/>
      <c r="Y121" s="191"/>
      <c r="Z121" s="189"/>
      <c r="AA121" s="189"/>
      <c r="AB121" s="192"/>
      <c r="AC121" s="191"/>
      <c r="AD121" s="189"/>
      <c r="AE121" s="189"/>
      <c r="AF121" s="192"/>
      <c r="AG121" s="193"/>
      <c r="AH121" s="194"/>
      <c r="AI121" s="194"/>
      <c r="AJ121" s="195"/>
      <c r="AK121" s="193"/>
      <c r="AL121" s="194"/>
      <c r="AM121" s="194"/>
      <c r="AN121" s="195"/>
      <c r="AO121" s="193"/>
      <c r="AP121" s="194"/>
      <c r="AQ121" s="194"/>
      <c r="AR121" s="195"/>
      <c r="AS121" s="193"/>
      <c r="AT121" s="194"/>
      <c r="AU121" s="194"/>
      <c r="AV121" s="195"/>
      <c r="AW121" s="193"/>
      <c r="AX121" s="194"/>
      <c r="AY121" s="194"/>
      <c r="AZ121" s="195"/>
      <c r="BA121" s="191"/>
      <c r="BB121" s="189"/>
      <c r="BC121" s="189"/>
      <c r="BD121" s="192"/>
      <c r="BE121" s="191"/>
      <c r="BF121" s="189"/>
      <c r="BG121" s="189"/>
      <c r="BH121" s="192"/>
      <c r="BI121" s="191"/>
      <c r="BJ121" s="189"/>
      <c r="BK121" s="189"/>
      <c r="BL121" s="196"/>
      <c r="BM121" s="243">
        <f t="shared" si="6"/>
        <v>0</v>
      </c>
      <c r="BN121" s="246">
        <f t="shared" si="7"/>
        <v>0</v>
      </c>
      <c r="BO121" s="197" t="s">
        <v>475</v>
      </c>
      <c r="BP121" s="197" t="s">
        <v>455</v>
      </c>
      <c r="BQ121" s="2" t="s">
        <v>455</v>
      </c>
    </row>
    <row r="122" spans="1:69" s="2" customFormat="1" ht="15" customHeight="1" x14ac:dyDescent="0.25">
      <c r="A122" s="220" t="s">
        <v>131</v>
      </c>
      <c r="B122" s="221" t="s">
        <v>170</v>
      </c>
      <c r="C122" s="222" t="s">
        <v>171</v>
      </c>
      <c r="D122" s="222" t="s">
        <v>172</v>
      </c>
      <c r="E122" s="231" t="s">
        <v>142</v>
      </c>
      <c r="F122" s="223" t="s">
        <v>69</v>
      </c>
      <c r="G122" s="224"/>
      <c r="H122" s="224" t="s">
        <v>236</v>
      </c>
      <c r="I122" s="225" t="s">
        <v>237</v>
      </c>
      <c r="J122" s="226" t="s">
        <v>31</v>
      </c>
      <c r="K122" s="227">
        <v>2</v>
      </c>
      <c r="L122" s="228">
        <v>0</v>
      </c>
      <c r="M122" s="229" t="s">
        <v>455</v>
      </c>
      <c r="N122" s="230" t="s">
        <v>356</v>
      </c>
      <c r="O122" s="224"/>
      <c r="P122" s="228"/>
      <c r="Q122" s="188"/>
      <c r="R122" s="189"/>
      <c r="S122" s="189"/>
      <c r="T122" s="190"/>
      <c r="U122" s="191"/>
      <c r="V122" s="189"/>
      <c r="W122" s="189"/>
      <c r="X122" s="192"/>
      <c r="Y122" s="191"/>
      <c r="Z122" s="189"/>
      <c r="AA122" s="189"/>
      <c r="AB122" s="192"/>
      <c r="AC122" s="191"/>
      <c r="AD122" s="189"/>
      <c r="AE122" s="189"/>
      <c r="AF122" s="192"/>
      <c r="AG122" s="193"/>
      <c r="AH122" s="194"/>
      <c r="AI122" s="194"/>
      <c r="AJ122" s="195"/>
      <c r="AK122" s="193"/>
      <c r="AL122" s="194"/>
      <c r="AM122" s="194"/>
      <c r="AN122" s="195"/>
      <c r="AO122" s="193"/>
      <c r="AP122" s="194"/>
      <c r="AQ122" s="194"/>
      <c r="AR122" s="195"/>
      <c r="AS122" s="193"/>
      <c r="AT122" s="194"/>
      <c r="AU122" s="194"/>
      <c r="AV122" s="195"/>
      <c r="AW122" s="193"/>
      <c r="AX122" s="194"/>
      <c r="AY122" s="194"/>
      <c r="AZ122" s="195"/>
      <c r="BA122" s="191"/>
      <c r="BB122" s="189"/>
      <c r="BC122" s="189"/>
      <c r="BD122" s="192"/>
      <c r="BE122" s="191"/>
      <c r="BF122" s="189"/>
      <c r="BG122" s="189"/>
      <c r="BH122" s="192"/>
      <c r="BI122" s="191"/>
      <c r="BJ122" s="189"/>
      <c r="BK122" s="189"/>
      <c r="BL122" s="196"/>
      <c r="BM122" s="243">
        <f t="shared" si="6"/>
        <v>0</v>
      </c>
      <c r="BN122" s="246">
        <f t="shared" si="7"/>
        <v>0</v>
      </c>
      <c r="BO122" s="197" t="s">
        <v>475</v>
      </c>
      <c r="BP122" s="197" t="s">
        <v>455</v>
      </c>
      <c r="BQ122" s="2" t="s">
        <v>455</v>
      </c>
    </row>
    <row r="123" spans="1:69" s="2" customFormat="1" ht="15" customHeight="1" x14ac:dyDescent="0.25">
      <c r="A123" s="220" t="s">
        <v>131</v>
      </c>
      <c r="B123" s="221" t="s">
        <v>170</v>
      </c>
      <c r="C123" s="222" t="s">
        <v>171</v>
      </c>
      <c r="D123" s="222" t="s">
        <v>172</v>
      </c>
      <c r="E123" s="231" t="s">
        <v>142</v>
      </c>
      <c r="F123" s="223" t="s">
        <v>69</v>
      </c>
      <c r="G123" s="224"/>
      <c r="H123" s="224" t="s">
        <v>236</v>
      </c>
      <c r="I123" s="225" t="s">
        <v>237</v>
      </c>
      <c r="J123" s="226" t="s">
        <v>34</v>
      </c>
      <c r="K123" s="227">
        <v>2</v>
      </c>
      <c r="L123" s="228">
        <v>0</v>
      </c>
      <c r="M123" s="229" t="s">
        <v>455</v>
      </c>
      <c r="N123" s="230" t="s">
        <v>356</v>
      </c>
      <c r="O123" s="224"/>
      <c r="P123" s="228"/>
      <c r="Q123" s="188"/>
      <c r="R123" s="189"/>
      <c r="S123" s="189"/>
      <c r="T123" s="190"/>
      <c r="U123" s="191"/>
      <c r="V123" s="189"/>
      <c r="W123" s="189"/>
      <c r="X123" s="192"/>
      <c r="Y123" s="191"/>
      <c r="Z123" s="189"/>
      <c r="AA123" s="189"/>
      <c r="AB123" s="192"/>
      <c r="AC123" s="191"/>
      <c r="AD123" s="189"/>
      <c r="AE123" s="189"/>
      <c r="AF123" s="192"/>
      <c r="AG123" s="193"/>
      <c r="AH123" s="194"/>
      <c r="AI123" s="194"/>
      <c r="AJ123" s="195"/>
      <c r="AK123" s="193"/>
      <c r="AL123" s="194"/>
      <c r="AM123" s="194"/>
      <c r="AN123" s="195"/>
      <c r="AO123" s="193"/>
      <c r="AP123" s="194"/>
      <c r="AQ123" s="194"/>
      <c r="AR123" s="195"/>
      <c r="AS123" s="193"/>
      <c r="AT123" s="194"/>
      <c r="AU123" s="194"/>
      <c r="AV123" s="195"/>
      <c r="AW123" s="193"/>
      <c r="AX123" s="194"/>
      <c r="AY123" s="194"/>
      <c r="AZ123" s="195"/>
      <c r="BA123" s="191"/>
      <c r="BB123" s="189"/>
      <c r="BC123" s="189"/>
      <c r="BD123" s="192"/>
      <c r="BE123" s="191"/>
      <c r="BF123" s="189"/>
      <c r="BG123" s="189"/>
      <c r="BH123" s="192"/>
      <c r="BI123" s="191"/>
      <c r="BJ123" s="189"/>
      <c r="BK123" s="189"/>
      <c r="BL123" s="196"/>
      <c r="BM123" s="243">
        <f t="shared" si="6"/>
        <v>0</v>
      </c>
      <c r="BN123" s="246">
        <f t="shared" si="7"/>
        <v>0</v>
      </c>
      <c r="BO123" s="197" t="s">
        <v>475</v>
      </c>
      <c r="BP123" s="197" t="s">
        <v>455</v>
      </c>
      <c r="BQ123" s="2" t="s">
        <v>455</v>
      </c>
    </row>
    <row r="124" spans="1:69" s="2" customFormat="1" ht="15" customHeight="1" x14ac:dyDescent="0.25">
      <c r="A124" s="220" t="s">
        <v>131</v>
      </c>
      <c r="B124" s="221" t="s">
        <v>170</v>
      </c>
      <c r="C124" s="222" t="s">
        <v>173</v>
      </c>
      <c r="D124" s="222" t="s">
        <v>174</v>
      </c>
      <c r="E124" s="231" t="s">
        <v>142</v>
      </c>
      <c r="F124" s="223" t="s">
        <v>70</v>
      </c>
      <c r="G124" s="224"/>
      <c r="H124" s="224" t="s">
        <v>236</v>
      </c>
      <c r="I124" s="225" t="s">
        <v>237</v>
      </c>
      <c r="J124" s="226" t="s">
        <v>273</v>
      </c>
      <c r="K124" s="227">
        <v>5</v>
      </c>
      <c r="L124" s="228">
        <v>5</v>
      </c>
      <c r="M124" s="229" t="s">
        <v>253</v>
      </c>
      <c r="N124" s="230" t="s">
        <v>356</v>
      </c>
      <c r="O124" s="224"/>
      <c r="P124" s="228"/>
      <c r="Q124" s="188"/>
      <c r="R124" s="189"/>
      <c r="S124" s="189"/>
      <c r="T124" s="190">
        <v>1</v>
      </c>
      <c r="U124" s="191"/>
      <c r="V124" s="189"/>
      <c r="W124" s="189"/>
      <c r="X124" s="192"/>
      <c r="Y124" s="191"/>
      <c r="Z124" s="189">
        <v>1</v>
      </c>
      <c r="AA124" s="189"/>
      <c r="AB124" s="192"/>
      <c r="AC124" s="191"/>
      <c r="AD124" s="189">
        <v>1</v>
      </c>
      <c r="AE124" s="189"/>
      <c r="AF124" s="192"/>
      <c r="AG124" s="193"/>
      <c r="AH124" s="194"/>
      <c r="AI124" s="194"/>
      <c r="AJ124" s="195"/>
      <c r="AK124" s="193"/>
      <c r="AL124" s="194"/>
      <c r="AM124" s="194"/>
      <c r="AN124" s="195"/>
      <c r="AO124" s="193"/>
      <c r="AP124" s="194"/>
      <c r="AQ124" s="194"/>
      <c r="AR124" s="195"/>
      <c r="AS124" s="193"/>
      <c r="AT124" s="194"/>
      <c r="AU124" s="194"/>
      <c r="AV124" s="195"/>
      <c r="AW124" s="193"/>
      <c r="AX124" s="194"/>
      <c r="AY124" s="194"/>
      <c r="AZ124" s="195"/>
      <c r="BA124" s="191"/>
      <c r="BB124" s="189"/>
      <c r="BC124" s="189"/>
      <c r="BD124" s="192"/>
      <c r="BE124" s="191"/>
      <c r="BF124" s="189"/>
      <c r="BG124" s="189"/>
      <c r="BH124" s="192"/>
      <c r="BI124" s="191"/>
      <c r="BJ124" s="189"/>
      <c r="BK124" s="189"/>
      <c r="BL124" s="196"/>
      <c r="BM124" s="243">
        <f t="shared" si="6"/>
        <v>3</v>
      </c>
      <c r="BN124" s="246">
        <f t="shared" si="7"/>
        <v>2</v>
      </c>
      <c r="BO124" s="197"/>
      <c r="BP124" s="197"/>
    </row>
    <row r="125" spans="1:69" s="2" customFormat="1" ht="15" customHeight="1" x14ac:dyDescent="0.25">
      <c r="A125" s="220" t="s">
        <v>131</v>
      </c>
      <c r="B125" s="221" t="s">
        <v>170</v>
      </c>
      <c r="C125" s="222" t="s">
        <v>173</v>
      </c>
      <c r="D125" s="222" t="s">
        <v>174</v>
      </c>
      <c r="E125" s="231" t="s">
        <v>142</v>
      </c>
      <c r="F125" s="223" t="s">
        <v>70</v>
      </c>
      <c r="G125" s="224"/>
      <c r="H125" s="224" t="s">
        <v>236</v>
      </c>
      <c r="I125" s="225" t="s">
        <v>237</v>
      </c>
      <c r="J125" s="226" t="s">
        <v>30</v>
      </c>
      <c r="K125" s="227">
        <v>5</v>
      </c>
      <c r="L125" s="228">
        <v>5</v>
      </c>
      <c r="M125" s="229" t="s">
        <v>253</v>
      </c>
      <c r="N125" s="230" t="s">
        <v>356</v>
      </c>
      <c r="O125" s="224"/>
      <c r="P125" s="228"/>
      <c r="Q125" s="188"/>
      <c r="R125" s="189"/>
      <c r="S125" s="189"/>
      <c r="T125" s="190">
        <v>1</v>
      </c>
      <c r="U125" s="191"/>
      <c r="V125" s="189"/>
      <c r="W125" s="189"/>
      <c r="X125" s="192"/>
      <c r="Y125" s="191"/>
      <c r="Z125" s="189">
        <v>1</v>
      </c>
      <c r="AA125" s="189"/>
      <c r="AB125" s="192"/>
      <c r="AC125" s="191"/>
      <c r="AD125" s="189">
        <v>1</v>
      </c>
      <c r="AE125" s="189"/>
      <c r="AF125" s="192"/>
      <c r="AG125" s="193"/>
      <c r="AH125" s="194"/>
      <c r="AI125" s="194"/>
      <c r="AJ125" s="195"/>
      <c r="AK125" s="193"/>
      <c r="AL125" s="194"/>
      <c r="AM125" s="194"/>
      <c r="AN125" s="195"/>
      <c r="AO125" s="193"/>
      <c r="AP125" s="194"/>
      <c r="AQ125" s="194"/>
      <c r="AR125" s="195"/>
      <c r="AS125" s="193"/>
      <c r="AT125" s="194"/>
      <c r="AU125" s="194"/>
      <c r="AV125" s="195"/>
      <c r="AW125" s="193"/>
      <c r="AX125" s="194"/>
      <c r="AY125" s="194"/>
      <c r="AZ125" s="195"/>
      <c r="BA125" s="191"/>
      <c r="BB125" s="189"/>
      <c r="BC125" s="189"/>
      <c r="BD125" s="192"/>
      <c r="BE125" s="191"/>
      <c r="BF125" s="189"/>
      <c r="BG125" s="189"/>
      <c r="BH125" s="192"/>
      <c r="BI125" s="191"/>
      <c r="BJ125" s="189"/>
      <c r="BK125" s="189"/>
      <c r="BL125" s="196"/>
      <c r="BM125" s="243">
        <f t="shared" si="6"/>
        <v>3</v>
      </c>
      <c r="BN125" s="246">
        <f t="shared" si="7"/>
        <v>2</v>
      </c>
      <c r="BO125" s="197"/>
      <c r="BP125" s="197"/>
    </row>
    <row r="126" spans="1:69" s="2" customFormat="1" ht="15" customHeight="1" x14ac:dyDescent="0.25">
      <c r="A126" s="220" t="s">
        <v>131</v>
      </c>
      <c r="B126" s="221" t="s">
        <v>170</v>
      </c>
      <c r="C126" s="222" t="s">
        <v>173</v>
      </c>
      <c r="D126" s="222" t="s">
        <v>174</v>
      </c>
      <c r="E126" s="231" t="s">
        <v>142</v>
      </c>
      <c r="F126" s="223" t="s">
        <v>70</v>
      </c>
      <c r="G126" s="224"/>
      <c r="H126" s="224" t="s">
        <v>236</v>
      </c>
      <c r="I126" s="225" t="s">
        <v>237</v>
      </c>
      <c r="J126" s="226" t="s">
        <v>32</v>
      </c>
      <c r="K126" s="227">
        <v>1</v>
      </c>
      <c r="L126" s="228">
        <v>1</v>
      </c>
      <c r="M126" s="229" t="s">
        <v>256</v>
      </c>
      <c r="N126" s="230" t="s">
        <v>356</v>
      </c>
      <c r="O126" s="224"/>
      <c r="P126" s="228"/>
      <c r="Q126" s="188"/>
      <c r="R126" s="189"/>
      <c r="S126" s="189"/>
      <c r="T126" s="190"/>
      <c r="U126" s="191"/>
      <c r="V126" s="189"/>
      <c r="W126" s="189"/>
      <c r="X126" s="192"/>
      <c r="Y126" s="191"/>
      <c r="Z126" s="189"/>
      <c r="AA126" s="189"/>
      <c r="AB126" s="192"/>
      <c r="AC126" s="191"/>
      <c r="AD126" s="189"/>
      <c r="AE126" s="189"/>
      <c r="AF126" s="192"/>
      <c r="AG126" s="193"/>
      <c r="AH126" s="194"/>
      <c r="AI126" s="194"/>
      <c r="AJ126" s="195"/>
      <c r="AK126" s="193"/>
      <c r="AL126" s="194"/>
      <c r="AM126" s="194"/>
      <c r="AN126" s="195"/>
      <c r="AO126" s="193"/>
      <c r="AP126" s="194"/>
      <c r="AQ126" s="194"/>
      <c r="AR126" s="195"/>
      <c r="AS126" s="193"/>
      <c r="AT126" s="194"/>
      <c r="AU126" s="194"/>
      <c r="AV126" s="195"/>
      <c r="AW126" s="193"/>
      <c r="AX126" s="194"/>
      <c r="AY126" s="194"/>
      <c r="AZ126" s="195"/>
      <c r="BA126" s="191"/>
      <c r="BB126" s="189"/>
      <c r="BC126" s="189"/>
      <c r="BD126" s="192"/>
      <c r="BE126" s="191"/>
      <c r="BF126" s="189"/>
      <c r="BG126" s="189"/>
      <c r="BH126" s="192"/>
      <c r="BI126" s="191"/>
      <c r="BJ126" s="189"/>
      <c r="BK126" s="189"/>
      <c r="BL126" s="196"/>
      <c r="BM126" s="243">
        <f t="shared" si="6"/>
        <v>0</v>
      </c>
      <c r="BN126" s="246">
        <f t="shared" si="7"/>
        <v>1</v>
      </c>
      <c r="BO126" s="197"/>
      <c r="BP126" s="197"/>
    </row>
    <row r="127" spans="1:69" s="2" customFormat="1" ht="15" customHeight="1" x14ac:dyDescent="0.25">
      <c r="A127" s="220" t="s">
        <v>131</v>
      </c>
      <c r="B127" s="221" t="s">
        <v>170</v>
      </c>
      <c r="C127" s="222" t="s">
        <v>173</v>
      </c>
      <c r="D127" s="222" t="s">
        <v>174</v>
      </c>
      <c r="E127" s="231" t="s">
        <v>142</v>
      </c>
      <c r="F127" s="223" t="s">
        <v>70</v>
      </c>
      <c r="G127" s="224"/>
      <c r="H127" s="224" t="s">
        <v>236</v>
      </c>
      <c r="I127" s="225" t="s">
        <v>237</v>
      </c>
      <c r="J127" s="226" t="s">
        <v>357</v>
      </c>
      <c r="K127" s="227">
        <v>6</v>
      </c>
      <c r="L127" s="228">
        <v>6</v>
      </c>
      <c r="M127" s="229" t="s">
        <v>358</v>
      </c>
      <c r="N127" s="230" t="s">
        <v>356</v>
      </c>
      <c r="O127" s="222" t="s">
        <v>359</v>
      </c>
      <c r="P127" s="228"/>
      <c r="Q127" s="188"/>
      <c r="R127" s="189"/>
      <c r="S127" s="189"/>
      <c r="T127" s="190">
        <v>2</v>
      </c>
      <c r="U127" s="191"/>
      <c r="V127" s="189"/>
      <c r="W127" s="189"/>
      <c r="X127" s="192"/>
      <c r="Y127" s="191"/>
      <c r="Z127" s="189">
        <v>2</v>
      </c>
      <c r="AA127" s="189"/>
      <c r="AB127" s="192"/>
      <c r="AC127" s="191"/>
      <c r="AD127" s="189"/>
      <c r="AE127" s="189"/>
      <c r="AF127" s="192"/>
      <c r="AG127" s="193"/>
      <c r="AH127" s="194"/>
      <c r="AI127" s="194"/>
      <c r="AJ127" s="195"/>
      <c r="AK127" s="193"/>
      <c r="AL127" s="194"/>
      <c r="AM127" s="194"/>
      <c r="AN127" s="195"/>
      <c r="AO127" s="193"/>
      <c r="AP127" s="194"/>
      <c r="AQ127" s="194"/>
      <c r="AR127" s="195"/>
      <c r="AS127" s="193"/>
      <c r="AT127" s="194"/>
      <c r="AU127" s="194"/>
      <c r="AV127" s="195"/>
      <c r="AW127" s="193"/>
      <c r="AX127" s="194"/>
      <c r="AY127" s="194"/>
      <c r="AZ127" s="195"/>
      <c r="BA127" s="191"/>
      <c r="BB127" s="189"/>
      <c r="BC127" s="189"/>
      <c r="BD127" s="192"/>
      <c r="BE127" s="191"/>
      <c r="BF127" s="189"/>
      <c r="BG127" s="189"/>
      <c r="BH127" s="192"/>
      <c r="BI127" s="191"/>
      <c r="BJ127" s="189"/>
      <c r="BK127" s="189"/>
      <c r="BL127" s="196"/>
      <c r="BM127" s="243">
        <f t="shared" si="6"/>
        <v>4</v>
      </c>
      <c r="BN127" s="246">
        <f t="shared" si="7"/>
        <v>2</v>
      </c>
      <c r="BO127" s="197"/>
      <c r="BP127" s="197"/>
      <c r="BQ127" s="2" t="s">
        <v>480</v>
      </c>
    </row>
    <row r="128" spans="1:69" s="2" customFormat="1" ht="15" customHeight="1" x14ac:dyDescent="0.25">
      <c r="A128" s="220" t="s">
        <v>131</v>
      </c>
      <c r="B128" s="221" t="s">
        <v>170</v>
      </c>
      <c r="C128" s="222" t="s">
        <v>173</v>
      </c>
      <c r="D128" s="222" t="s">
        <v>174</v>
      </c>
      <c r="E128" s="231" t="s">
        <v>142</v>
      </c>
      <c r="F128" s="223" t="s">
        <v>70</v>
      </c>
      <c r="G128" s="224"/>
      <c r="H128" s="224" t="s">
        <v>236</v>
      </c>
      <c r="I128" s="225" t="s">
        <v>237</v>
      </c>
      <c r="J128" s="226" t="s">
        <v>31</v>
      </c>
      <c r="K128" s="227">
        <v>1</v>
      </c>
      <c r="L128" s="228">
        <v>1</v>
      </c>
      <c r="M128" s="229" t="s">
        <v>256</v>
      </c>
      <c r="N128" s="230" t="s">
        <v>356</v>
      </c>
      <c r="O128" s="224"/>
      <c r="P128" s="228"/>
      <c r="Q128" s="188"/>
      <c r="R128" s="189"/>
      <c r="S128" s="189"/>
      <c r="T128" s="190"/>
      <c r="U128" s="191"/>
      <c r="V128" s="189"/>
      <c r="W128" s="189"/>
      <c r="X128" s="192"/>
      <c r="Y128" s="191"/>
      <c r="Z128" s="189"/>
      <c r="AA128" s="189"/>
      <c r="AB128" s="192"/>
      <c r="AC128" s="191"/>
      <c r="AD128" s="189"/>
      <c r="AE128" s="189"/>
      <c r="AF128" s="192"/>
      <c r="AG128" s="193"/>
      <c r="AH128" s="194"/>
      <c r="AI128" s="194"/>
      <c r="AJ128" s="195"/>
      <c r="AK128" s="193"/>
      <c r="AL128" s="194"/>
      <c r="AM128" s="194"/>
      <c r="AN128" s="195"/>
      <c r="AO128" s="193"/>
      <c r="AP128" s="194"/>
      <c r="AQ128" s="194"/>
      <c r="AR128" s="195"/>
      <c r="AS128" s="193"/>
      <c r="AT128" s="194"/>
      <c r="AU128" s="194"/>
      <c r="AV128" s="195"/>
      <c r="AW128" s="193"/>
      <c r="AX128" s="194"/>
      <c r="AY128" s="194"/>
      <c r="AZ128" s="195"/>
      <c r="BA128" s="191"/>
      <c r="BB128" s="189"/>
      <c r="BC128" s="189"/>
      <c r="BD128" s="192"/>
      <c r="BE128" s="191"/>
      <c r="BF128" s="189"/>
      <c r="BG128" s="189"/>
      <c r="BH128" s="192"/>
      <c r="BI128" s="191"/>
      <c r="BJ128" s="189"/>
      <c r="BK128" s="189"/>
      <c r="BL128" s="196"/>
      <c r="BM128" s="243">
        <f t="shared" si="6"/>
        <v>0</v>
      </c>
      <c r="BN128" s="246">
        <f t="shared" si="7"/>
        <v>1</v>
      </c>
      <c r="BO128" s="197"/>
      <c r="BP128" s="197"/>
    </row>
    <row r="129" spans="1:69" s="2" customFormat="1" ht="15" customHeight="1" x14ac:dyDescent="0.25">
      <c r="A129" s="220" t="s">
        <v>131</v>
      </c>
      <c r="B129" s="221" t="s">
        <v>170</v>
      </c>
      <c r="C129" s="222" t="s">
        <v>175</v>
      </c>
      <c r="D129" s="222" t="s">
        <v>161</v>
      </c>
      <c r="E129" s="231" t="s">
        <v>142</v>
      </c>
      <c r="F129" s="223" t="s">
        <v>71</v>
      </c>
      <c r="G129" s="224"/>
      <c r="H129" s="224" t="s">
        <v>239</v>
      </c>
      <c r="I129" s="225" t="s">
        <v>240</v>
      </c>
      <c r="J129" s="226" t="s">
        <v>272</v>
      </c>
      <c r="K129" s="227">
        <v>5</v>
      </c>
      <c r="L129" s="228">
        <v>4</v>
      </c>
      <c r="M129" s="229" t="s">
        <v>441</v>
      </c>
      <c r="N129" s="230" t="s">
        <v>356</v>
      </c>
      <c r="O129" s="224"/>
      <c r="P129" s="228"/>
      <c r="Q129" s="188"/>
      <c r="R129" s="189"/>
      <c r="S129" s="189"/>
      <c r="T129" s="190"/>
      <c r="U129" s="191"/>
      <c r="V129" s="189"/>
      <c r="W129" s="189"/>
      <c r="X129" s="192"/>
      <c r="Y129" s="191"/>
      <c r="Z129" s="189"/>
      <c r="AA129" s="189"/>
      <c r="AB129" s="192"/>
      <c r="AC129" s="191">
        <v>1</v>
      </c>
      <c r="AD129" s="189"/>
      <c r="AE129" s="189"/>
      <c r="AF129" s="192"/>
      <c r="AG129" s="193">
        <v>1</v>
      </c>
      <c r="AH129" s="194"/>
      <c r="AI129" s="194"/>
      <c r="AJ129" s="195"/>
      <c r="AK129" s="193"/>
      <c r="AL129" s="194"/>
      <c r="AM129" s="194"/>
      <c r="AN129" s="195"/>
      <c r="AO129" s="193"/>
      <c r="AP129" s="194"/>
      <c r="AQ129" s="194"/>
      <c r="AR129" s="195">
        <v>1</v>
      </c>
      <c r="AS129" s="193"/>
      <c r="AT129" s="194">
        <v>1</v>
      </c>
      <c r="AU129" s="194"/>
      <c r="AV129" s="195"/>
      <c r="AW129" s="193"/>
      <c r="AX129" s="194"/>
      <c r="AY129" s="194"/>
      <c r="AZ129" s="195"/>
      <c r="BA129" s="191"/>
      <c r="BB129" s="189"/>
      <c r="BC129" s="189"/>
      <c r="BD129" s="192"/>
      <c r="BE129" s="191"/>
      <c r="BF129" s="189"/>
      <c r="BG129" s="189"/>
      <c r="BH129" s="192"/>
      <c r="BI129" s="191"/>
      <c r="BJ129" s="189"/>
      <c r="BK129" s="189"/>
      <c r="BL129" s="196"/>
      <c r="BM129" s="243">
        <f t="shared" si="6"/>
        <v>4</v>
      </c>
      <c r="BN129" s="246">
        <f t="shared" si="7"/>
        <v>0</v>
      </c>
      <c r="BO129" s="197"/>
      <c r="BP129" s="197"/>
    </row>
    <row r="130" spans="1:69" s="2" customFormat="1" ht="15" customHeight="1" x14ac:dyDescent="0.25">
      <c r="A130" s="253" t="s">
        <v>131</v>
      </c>
      <c r="B130" s="254" t="s">
        <v>170</v>
      </c>
      <c r="C130" s="255" t="s">
        <v>175</v>
      </c>
      <c r="D130" s="255" t="s">
        <v>161</v>
      </c>
      <c r="E130" s="256" t="s">
        <v>142</v>
      </c>
      <c r="F130" s="257" t="s">
        <v>71</v>
      </c>
      <c r="G130" s="258"/>
      <c r="H130" s="258" t="s">
        <v>239</v>
      </c>
      <c r="I130" s="259" t="s">
        <v>240</v>
      </c>
      <c r="J130" s="260" t="s">
        <v>273</v>
      </c>
      <c r="K130" s="261">
        <v>0</v>
      </c>
      <c r="L130" s="228">
        <v>1</v>
      </c>
      <c r="M130" s="229" t="s">
        <v>455</v>
      </c>
      <c r="N130" s="230" t="s">
        <v>356</v>
      </c>
      <c r="O130" s="224"/>
      <c r="P130" s="228"/>
      <c r="Q130" s="188"/>
      <c r="R130" s="189"/>
      <c r="S130" s="189"/>
      <c r="T130" s="190"/>
      <c r="U130" s="191"/>
      <c r="V130" s="189">
        <v>1</v>
      </c>
      <c r="W130" s="189"/>
      <c r="X130" s="192"/>
      <c r="Y130" s="191"/>
      <c r="Z130" s="189"/>
      <c r="AA130" s="189"/>
      <c r="AB130" s="192"/>
      <c r="AC130" s="191"/>
      <c r="AD130" s="189"/>
      <c r="AE130" s="189"/>
      <c r="AF130" s="192"/>
      <c r="AG130" s="193"/>
      <c r="AH130" s="194"/>
      <c r="AI130" s="194"/>
      <c r="AJ130" s="195"/>
      <c r="AK130" s="193"/>
      <c r="AL130" s="194"/>
      <c r="AM130" s="194"/>
      <c r="AN130" s="195"/>
      <c r="AO130" s="193"/>
      <c r="AP130" s="194"/>
      <c r="AQ130" s="194"/>
      <c r="AR130" s="195"/>
      <c r="AS130" s="193"/>
      <c r="AT130" s="194"/>
      <c r="AU130" s="194"/>
      <c r="AV130" s="195"/>
      <c r="AW130" s="193"/>
      <c r="AX130" s="194"/>
      <c r="AY130" s="194"/>
      <c r="AZ130" s="195"/>
      <c r="BA130" s="191"/>
      <c r="BB130" s="189"/>
      <c r="BC130" s="189"/>
      <c r="BD130" s="192"/>
      <c r="BE130" s="191"/>
      <c r="BF130" s="189"/>
      <c r="BG130" s="189"/>
      <c r="BH130" s="192"/>
      <c r="BI130" s="191"/>
      <c r="BJ130" s="189"/>
      <c r="BK130" s="189"/>
      <c r="BL130" s="196"/>
      <c r="BM130" s="243">
        <f t="shared" si="6"/>
        <v>1</v>
      </c>
      <c r="BN130" s="246">
        <f t="shared" si="7"/>
        <v>0</v>
      </c>
      <c r="BO130" s="197" t="s">
        <v>467</v>
      </c>
      <c r="BP130" s="197"/>
      <c r="BQ130" s="2" t="s">
        <v>455</v>
      </c>
    </row>
    <row r="131" spans="1:69" s="2" customFormat="1" ht="15" customHeight="1" x14ac:dyDescent="0.25">
      <c r="A131" s="220" t="s">
        <v>131</v>
      </c>
      <c r="B131" s="221" t="s">
        <v>170</v>
      </c>
      <c r="C131" s="222" t="s">
        <v>175</v>
      </c>
      <c r="D131" s="222" t="s">
        <v>161</v>
      </c>
      <c r="E131" s="231" t="s">
        <v>142</v>
      </c>
      <c r="F131" s="223" t="s">
        <v>71</v>
      </c>
      <c r="G131" s="224"/>
      <c r="H131" s="224" t="s">
        <v>239</v>
      </c>
      <c r="I131" s="225" t="s">
        <v>240</v>
      </c>
      <c r="J131" s="226" t="s">
        <v>36</v>
      </c>
      <c r="K131" s="227">
        <v>5</v>
      </c>
      <c r="L131" s="228">
        <v>5</v>
      </c>
      <c r="M131" s="229" t="s">
        <v>441</v>
      </c>
      <c r="N131" s="230" t="s">
        <v>356</v>
      </c>
      <c r="O131" s="224"/>
      <c r="P131" s="228"/>
      <c r="Q131" s="188"/>
      <c r="R131" s="189"/>
      <c r="S131" s="189"/>
      <c r="T131" s="190"/>
      <c r="U131" s="191"/>
      <c r="V131" s="189">
        <v>1</v>
      </c>
      <c r="W131" s="189"/>
      <c r="X131" s="192"/>
      <c r="Y131" s="191"/>
      <c r="Z131" s="189"/>
      <c r="AA131" s="189"/>
      <c r="AB131" s="192"/>
      <c r="AC131" s="191">
        <v>1</v>
      </c>
      <c r="AD131" s="189"/>
      <c r="AE131" s="189"/>
      <c r="AF131" s="192"/>
      <c r="AG131" s="193">
        <v>1</v>
      </c>
      <c r="AH131" s="194"/>
      <c r="AI131" s="194"/>
      <c r="AJ131" s="195"/>
      <c r="AK131" s="193"/>
      <c r="AL131" s="194"/>
      <c r="AM131" s="194"/>
      <c r="AN131" s="195"/>
      <c r="AO131" s="193"/>
      <c r="AP131" s="194"/>
      <c r="AQ131" s="194"/>
      <c r="AR131" s="195">
        <v>1</v>
      </c>
      <c r="AS131" s="193"/>
      <c r="AT131" s="194">
        <v>1</v>
      </c>
      <c r="AU131" s="194"/>
      <c r="AV131" s="195"/>
      <c r="AW131" s="193"/>
      <c r="AX131" s="194"/>
      <c r="AY131" s="194"/>
      <c r="AZ131" s="195"/>
      <c r="BA131" s="191"/>
      <c r="BB131" s="189"/>
      <c r="BC131" s="189"/>
      <c r="BD131" s="192"/>
      <c r="BE131" s="191"/>
      <c r="BF131" s="189"/>
      <c r="BG131" s="189"/>
      <c r="BH131" s="192"/>
      <c r="BI131" s="191"/>
      <c r="BJ131" s="189"/>
      <c r="BK131" s="189"/>
      <c r="BL131" s="196"/>
      <c r="BM131" s="243">
        <f t="shared" si="6"/>
        <v>5</v>
      </c>
      <c r="BN131" s="246">
        <f t="shared" si="7"/>
        <v>0</v>
      </c>
      <c r="BO131" s="197"/>
      <c r="BP131" s="197"/>
    </row>
    <row r="132" spans="1:69" s="2" customFormat="1" ht="15" customHeight="1" x14ac:dyDescent="0.25">
      <c r="A132" s="220" t="s">
        <v>131</v>
      </c>
      <c r="B132" s="221" t="s">
        <v>170</v>
      </c>
      <c r="C132" s="222" t="s">
        <v>175</v>
      </c>
      <c r="D132" s="222" t="s">
        <v>161</v>
      </c>
      <c r="E132" s="231" t="s">
        <v>142</v>
      </c>
      <c r="F132" s="223" t="s">
        <v>71</v>
      </c>
      <c r="G132" s="224"/>
      <c r="H132" s="224" t="s">
        <v>239</v>
      </c>
      <c r="I132" s="225" t="s">
        <v>240</v>
      </c>
      <c r="J132" s="226" t="s">
        <v>357</v>
      </c>
      <c r="K132" s="227">
        <v>4</v>
      </c>
      <c r="L132" s="228">
        <v>6</v>
      </c>
      <c r="M132" s="229" t="s">
        <v>360</v>
      </c>
      <c r="N132" s="230" t="s">
        <v>356</v>
      </c>
      <c r="O132" s="222" t="s">
        <v>361</v>
      </c>
      <c r="P132" s="228"/>
      <c r="Q132" s="188"/>
      <c r="R132" s="189"/>
      <c r="S132" s="189"/>
      <c r="T132" s="190"/>
      <c r="U132" s="191"/>
      <c r="V132" s="189"/>
      <c r="W132" s="189"/>
      <c r="X132" s="192"/>
      <c r="Y132" s="191"/>
      <c r="Z132" s="189"/>
      <c r="AA132" s="189"/>
      <c r="AB132" s="192"/>
      <c r="AC132" s="191">
        <v>6</v>
      </c>
      <c r="AD132" s="189"/>
      <c r="AE132" s="189"/>
      <c r="AF132" s="192"/>
      <c r="AG132" s="193"/>
      <c r="AH132" s="194"/>
      <c r="AI132" s="194"/>
      <c r="AJ132" s="195"/>
      <c r="AK132" s="193"/>
      <c r="AL132" s="194"/>
      <c r="AM132" s="194"/>
      <c r="AN132" s="195"/>
      <c r="AO132" s="193"/>
      <c r="AP132" s="194"/>
      <c r="AQ132" s="194"/>
      <c r="AR132" s="195"/>
      <c r="AS132" s="193"/>
      <c r="AT132" s="194"/>
      <c r="AU132" s="194"/>
      <c r="AV132" s="195"/>
      <c r="AW132" s="193"/>
      <c r="AX132" s="194"/>
      <c r="AY132" s="194"/>
      <c r="AZ132" s="195"/>
      <c r="BA132" s="191"/>
      <c r="BB132" s="189"/>
      <c r="BC132" s="189"/>
      <c r="BD132" s="192"/>
      <c r="BE132" s="191"/>
      <c r="BF132" s="189"/>
      <c r="BG132" s="189"/>
      <c r="BH132" s="192"/>
      <c r="BI132" s="191"/>
      <c r="BJ132" s="189"/>
      <c r="BK132" s="189"/>
      <c r="BL132" s="196"/>
      <c r="BM132" s="243">
        <f t="shared" si="6"/>
        <v>6</v>
      </c>
      <c r="BN132" s="246">
        <f t="shared" si="7"/>
        <v>0</v>
      </c>
      <c r="BO132" s="197"/>
      <c r="BP132" s="197"/>
      <c r="BQ132" s="2" t="s">
        <v>480</v>
      </c>
    </row>
    <row r="133" spans="1:69" s="2" customFormat="1" ht="15" customHeight="1" x14ac:dyDescent="0.25">
      <c r="A133" s="220" t="s">
        <v>131</v>
      </c>
      <c r="B133" s="221" t="s">
        <v>170</v>
      </c>
      <c r="C133" s="222" t="s">
        <v>175</v>
      </c>
      <c r="D133" s="222" t="s">
        <v>161</v>
      </c>
      <c r="E133" s="231" t="s">
        <v>142</v>
      </c>
      <c r="F133" s="223" t="s">
        <v>71</v>
      </c>
      <c r="G133" s="224"/>
      <c r="H133" s="224" t="s">
        <v>239</v>
      </c>
      <c r="I133" s="225" t="s">
        <v>240</v>
      </c>
      <c r="J133" s="226" t="s">
        <v>35</v>
      </c>
      <c r="K133" s="227">
        <v>5</v>
      </c>
      <c r="L133" s="228">
        <v>5</v>
      </c>
      <c r="M133" s="229" t="s">
        <v>441</v>
      </c>
      <c r="N133" s="230" t="s">
        <v>356</v>
      </c>
      <c r="O133" s="224"/>
      <c r="P133" s="228"/>
      <c r="Q133" s="188"/>
      <c r="R133" s="189"/>
      <c r="S133" s="189"/>
      <c r="T133" s="190"/>
      <c r="U133" s="191"/>
      <c r="V133" s="189">
        <v>1</v>
      </c>
      <c r="W133" s="189"/>
      <c r="X133" s="192"/>
      <c r="Y133" s="191"/>
      <c r="Z133" s="189"/>
      <c r="AA133" s="189"/>
      <c r="AB133" s="192"/>
      <c r="AC133" s="191">
        <v>1</v>
      </c>
      <c r="AD133" s="189"/>
      <c r="AE133" s="189"/>
      <c r="AF133" s="192"/>
      <c r="AG133" s="193">
        <v>1</v>
      </c>
      <c r="AH133" s="194"/>
      <c r="AI133" s="194"/>
      <c r="AJ133" s="195"/>
      <c r="AK133" s="193"/>
      <c r="AL133" s="194"/>
      <c r="AM133" s="194"/>
      <c r="AN133" s="195"/>
      <c r="AO133" s="193"/>
      <c r="AP133" s="194"/>
      <c r="AQ133" s="194"/>
      <c r="AR133" s="195">
        <v>1</v>
      </c>
      <c r="AS133" s="193"/>
      <c r="AT133" s="194">
        <v>1</v>
      </c>
      <c r="AU133" s="194"/>
      <c r="AV133" s="195"/>
      <c r="AW133" s="193"/>
      <c r="AX133" s="194"/>
      <c r="AY133" s="194"/>
      <c r="AZ133" s="195"/>
      <c r="BA133" s="191"/>
      <c r="BB133" s="189"/>
      <c r="BC133" s="189"/>
      <c r="BD133" s="192"/>
      <c r="BE133" s="191"/>
      <c r="BF133" s="189"/>
      <c r="BG133" s="189"/>
      <c r="BH133" s="192"/>
      <c r="BI133" s="191"/>
      <c r="BJ133" s="189"/>
      <c r="BK133" s="189"/>
      <c r="BL133" s="196"/>
      <c r="BM133" s="243">
        <f t="shared" si="6"/>
        <v>5</v>
      </c>
      <c r="BN133" s="246">
        <f t="shared" si="7"/>
        <v>0</v>
      </c>
      <c r="BO133" s="197"/>
      <c r="BP133" s="197"/>
    </row>
    <row r="134" spans="1:69" s="2" customFormat="1" ht="15" customHeight="1" x14ac:dyDescent="0.25">
      <c r="A134" s="220" t="s">
        <v>131</v>
      </c>
      <c r="B134" s="221" t="s">
        <v>170</v>
      </c>
      <c r="C134" s="222" t="s">
        <v>176</v>
      </c>
      <c r="D134" s="222" t="s">
        <v>161</v>
      </c>
      <c r="E134" s="231" t="s">
        <v>142</v>
      </c>
      <c r="F134" s="223" t="s">
        <v>72</v>
      </c>
      <c r="G134" s="224"/>
      <c r="H134" s="224" t="s">
        <v>236</v>
      </c>
      <c r="I134" s="225" t="s">
        <v>237</v>
      </c>
      <c r="J134" s="226" t="s">
        <v>273</v>
      </c>
      <c r="K134" s="227">
        <v>5</v>
      </c>
      <c r="L134" s="228">
        <v>5</v>
      </c>
      <c r="M134" s="229" t="s">
        <v>441</v>
      </c>
      <c r="N134" s="230" t="s">
        <v>356</v>
      </c>
      <c r="O134" s="224"/>
      <c r="P134" s="228"/>
      <c r="Q134" s="188"/>
      <c r="R134" s="189"/>
      <c r="S134" s="189"/>
      <c r="T134" s="190"/>
      <c r="U134" s="191"/>
      <c r="V134" s="189">
        <v>1</v>
      </c>
      <c r="W134" s="189"/>
      <c r="X134" s="192"/>
      <c r="Y134" s="191"/>
      <c r="Z134" s="189"/>
      <c r="AA134" s="189"/>
      <c r="AB134" s="192"/>
      <c r="AC134" s="191">
        <v>1</v>
      </c>
      <c r="AD134" s="189"/>
      <c r="AE134" s="189"/>
      <c r="AF134" s="192"/>
      <c r="AG134" s="193">
        <v>1</v>
      </c>
      <c r="AH134" s="194"/>
      <c r="AI134" s="194"/>
      <c r="AJ134" s="195"/>
      <c r="AK134" s="193"/>
      <c r="AL134" s="194"/>
      <c r="AM134" s="194"/>
      <c r="AN134" s="195"/>
      <c r="AO134" s="193"/>
      <c r="AP134" s="194"/>
      <c r="AQ134" s="194"/>
      <c r="AR134" s="195">
        <v>1</v>
      </c>
      <c r="AS134" s="193"/>
      <c r="AT134" s="194">
        <v>1</v>
      </c>
      <c r="AU134" s="194"/>
      <c r="AV134" s="195"/>
      <c r="AW134" s="193"/>
      <c r="AX134" s="194"/>
      <c r="AY134" s="194"/>
      <c r="AZ134" s="195"/>
      <c r="BA134" s="191"/>
      <c r="BB134" s="189"/>
      <c r="BC134" s="189"/>
      <c r="BD134" s="192"/>
      <c r="BE134" s="191"/>
      <c r="BF134" s="189"/>
      <c r="BG134" s="189"/>
      <c r="BH134" s="192"/>
      <c r="BI134" s="191"/>
      <c r="BJ134" s="189"/>
      <c r="BK134" s="189"/>
      <c r="BL134" s="196"/>
      <c r="BM134" s="243">
        <f t="shared" ref="BM134:BM201" si="10">SUM(Q134:BL134)</f>
        <v>5</v>
      </c>
      <c r="BN134" s="246">
        <f t="shared" ref="BN134:BN201" si="11">L134-BM134</f>
        <v>0</v>
      </c>
      <c r="BO134" s="197"/>
      <c r="BP134" s="197"/>
    </row>
    <row r="135" spans="1:69" s="2" customFormat="1" ht="15" customHeight="1" x14ac:dyDescent="0.25">
      <c r="A135" s="220" t="s">
        <v>131</v>
      </c>
      <c r="B135" s="221" t="s">
        <v>170</v>
      </c>
      <c r="C135" s="222" t="s">
        <v>176</v>
      </c>
      <c r="D135" s="222" t="s">
        <v>161</v>
      </c>
      <c r="E135" s="231" t="s">
        <v>142</v>
      </c>
      <c r="F135" s="223" t="s">
        <v>72</v>
      </c>
      <c r="G135" s="224"/>
      <c r="H135" s="224" t="s">
        <v>236</v>
      </c>
      <c r="I135" s="225" t="s">
        <v>237</v>
      </c>
      <c r="J135" s="226" t="s">
        <v>36</v>
      </c>
      <c r="K135" s="227">
        <v>5</v>
      </c>
      <c r="L135" s="228">
        <v>5</v>
      </c>
      <c r="M135" s="229" t="s">
        <v>441</v>
      </c>
      <c r="N135" s="230" t="s">
        <v>356</v>
      </c>
      <c r="O135" s="224"/>
      <c r="P135" s="228"/>
      <c r="Q135" s="188"/>
      <c r="R135" s="189"/>
      <c r="S135" s="189"/>
      <c r="T135" s="190"/>
      <c r="U135" s="191"/>
      <c r="V135" s="189">
        <v>1</v>
      </c>
      <c r="W135" s="189"/>
      <c r="X135" s="192"/>
      <c r="Y135" s="191"/>
      <c r="Z135" s="189"/>
      <c r="AA135" s="189"/>
      <c r="AB135" s="192"/>
      <c r="AC135" s="191">
        <v>1</v>
      </c>
      <c r="AD135" s="189"/>
      <c r="AE135" s="189"/>
      <c r="AF135" s="192"/>
      <c r="AG135" s="193">
        <v>1</v>
      </c>
      <c r="AH135" s="194"/>
      <c r="AI135" s="194"/>
      <c r="AJ135" s="195"/>
      <c r="AK135" s="193"/>
      <c r="AL135" s="194"/>
      <c r="AM135" s="194"/>
      <c r="AN135" s="195"/>
      <c r="AO135" s="193"/>
      <c r="AP135" s="194"/>
      <c r="AQ135" s="194"/>
      <c r="AR135" s="195">
        <v>1</v>
      </c>
      <c r="AS135" s="193"/>
      <c r="AT135" s="194">
        <v>1</v>
      </c>
      <c r="AU135" s="194"/>
      <c r="AV135" s="195"/>
      <c r="AW135" s="193"/>
      <c r="AX135" s="194"/>
      <c r="AY135" s="194"/>
      <c r="AZ135" s="195"/>
      <c r="BA135" s="191"/>
      <c r="BB135" s="189"/>
      <c r="BC135" s="189"/>
      <c r="BD135" s="192"/>
      <c r="BE135" s="191"/>
      <c r="BF135" s="189"/>
      <c r="BG135" s="189"/>
      <c r="BH135" s="192"/>
      <c r="BI135" s="191"/>
      <c r="BJ135" s="189"/>
      <c r="BK135" s="189"/>
      <c r="BL135" s="196"/>
      <c r="BM135" s="243">
        <f t="shared" si="10"/>
        <v>5</v>
      </c>
      <c r="BN135" s="246">
        <f t="shared" si="11"/>
        <v>0</v>
      </c>
      <c r="BO135" s="197"/>
      <c r="BP135" s="197"/>
    </row>
    <row r="136" spans="1:69" s="2" customFormat="1" ht="15" customHeight="1" x14ac:dyDescent="0.25">
      <c r="A136" s="220" t="s">
        <v>131</v>
      </c>
      <c r="B136" s="221" t="s">
        <v>170</v>
      </c>
      <c r="C136" s="222" t="s">
        <v>176</v>
      </c>
      <c r="D136" s="222" t="s">
        <v>161</v>
      </c>
      <c r="E136" s="231" t="s">
        <v>142</v>
      </c>
      <c r="F136" s="223" t="s">
        <v>72</v>
      </c>
      <c r="G136" s="224"/>
      <c r="H136" s="224" t="s">
        <v>236</v>
      </c>
      <c r="I136" s="225" t="s">
        <v>237</v>
      </c>
      <c r="J136" s="226" t="s">
        <v>357</v>
      </c>
      <c r="K136" s="227">
        <v>6</v>
      </c>
      <c r="L136" s="228">
        <v>6</v>
      </c>
      <c r="M136" s="229" t="s">
        <v>358</v>
      </c>
      <c r="N136" s="230" t="s">
        <v>356</v>
      </c>
      <c r="O136" s="222" t="s">
        <v>359</v>
      </c>
      <c r="P136" s="228"/>
      <c r="Q136" s="188"/>
      <c r="R136" s="189"/>
      <c r="S136" s="189"/>
      <c r="T136" s="190"/>
      <c r="U136" s="191"/>
      <c r="V136" s="189"/>
      <c r="W136" s="189"/>
      <c r="X136" s="192"/>
      <c r="Y136" s="191"/>
      <c r="Z136" s="189"/>
      <c r="AA136" s="189"/>
      <c r="AB136" s="192"/>
      <c r="AC136" s="191"/>
      <c r="AD136" s="189"/>
      <c r="AE136" s="189"/>
      <c r="AF136" s="192"/>
      <c r="AG136" s="193">
        <v>6</v>
      </c>
      <c r="AH136" s="194"/>
      <c r="AI136" s="194"/>
      <c r="AJ136" s="195"/>
      <c r="AK136" s="193"/>
      <c r="AL136" s="194"/>
      <c r="AM136" s="194"/>
      <c r="AN136" s="195"/>
      <c r="AO136" s="193"/>
      <c r="AP136" s="194"/>
      <c r="AQ136" s="194"/>
      <c r="AR136" s="195"/>
      <c r="AS136" s="193"/>
      <c r="AT136" s="194"/>
      <c r="AU136" s="194"/>
      <c r="AV136" s="195"/>
      <c r="AW136" s="193"/>
      <c r="AX136" s="194"/>
      <c r="AY136" s="194"/>
      <c r="AZ136" s="195"/>
      <c r="BA136" s="191"/>
      <c r="BB136" s="189"/>
      <c r="BC136" s="189"/>
      <c r="BD136" s="192"/>
      <c r="BE136" s="191"/>
      <c r="BF136" s="189"/>
      <c r="BG136" s="189"/>
      <c r="BH136" s="192"/>
      <c r="BI136" s="191"/>
      <c r="BJ136" s="189"/>
      <c r="BK136" s="189"/>
      <c r="BL136" s="196"/>
      <c r="BM136" s="243">
        <f t="shared" si="10"/>
        <v>6</v>
      </c>
      <c r="BN136" s="246">
        <f t="shared" si="11"/>
        <v>0</v>
      </c>
      <c r="BO136" s="197"/>
      <c r="BP136" s="197"/>
      <c r="BQ136" s="2" t="s">
        <v>480</v>
      </c>
    </row>
    <row r="137" spans="1:69" s="2" customFormat="1" ht="15" customHeight="1" x14ac:dyDescent="0.25">
      <c r="A137" s="220" t="s">
        <v>131</v>
      </c>
      <c r="B137" s="221" t="s">
        <v>170</v>
      </c>
      <c r="C137" s="222" t="s">
        <v>176</v>
      </c>
      <c r="D137" s="222" t="s">
        <v>161</v>
      </c>
      <c r="E137" s="231" t="s">
        <v>142</v>
      </c>
      <c r="F137" s="223" t="s">
        <v>72</v>
      </c>
      <c r="G137" s="224"/>
      <c r="H137" s="224" t="s">
        <v>236</v>
      </c>
      <c r="I137" s="225" t="s">
        <v>237</v>
      </c>
      <c r="J137" s="226" t="s">
        <v>35</v>
      </c>
      <c r="K137" s="227">
        <v>5</v>
      </c>
      <c r="L137" s="228">
        <v>5</v>
      </c>
      <c r="M137" s="229" t="s">
        <v>441</v>
      </c>
      <c r="N137" s="230" t="s">
        <v>356</v>
      </c>
      <c r="O137" s="224"/>
      <c r="P137" s="228"/>
      <c r="Q137" s="188"/>
      <c r="R137" s="189"/>
      <c r="S137" s="189"/>
      <c r="T137" s="190"/>
      <c r="U137" s="191"/>
      <c r="V137" s="189">
        <v>1</v>
      </c>
      <c r="W137" s="189"/>
      <c r="X137" s="192"/>
      <c r="Y137" s="191"/>
      <c r="Z137" s="189"/>
      <c r="AA137" s="189"/>
      <c r="AB137" s="192"/>
      <c r="AC137" s="191">
        <v>1</v>
      </c>
      <c r="AD137" s="189"/>
      <c r="AE137" s="189"/>
      <c r="AF137" s="192"/>
      <c r="AG137" s="193">
        <v>1</v>
      </c>
      <c r="AH137" s="194"/>
      <c r="AI137" s="194"/>
      <c r="AJ137" s="195"/>
      <c r="AK137" s="193"/>
      <c r="AL137" s="194"/>
      <c r="AM137" s="194"/>
      <c r="AN137" s="195"/>
      <c r="AO137" s="193"/>
      <c r="AP137" s="194"/>
      <c r="AQ137" s="194"/>
      <c r="AR137" s="195">
        <v>1</v>
      </c>
      <c r="AS137" s="193"/>
      <c r="AT137" s="194">
        <v>1</v>
      </c>
      <c r="AU137" s="194"/>
      <c r="AV137" s="195"/>
      <c r="AW137" s="193"/>
      <c r="AX137" s="194"/>
      <c r="AY137" s="194"/>
      <c r="AZ137" s="195"/>
      <c r="BA137" s="191"/>
      <c r="BB137" s="189"/>
      <c r="BC137" s="189"/>
      <c r="BD137" s="192"/>
      <c r="BE137" s="191"/>
      <c r="BF137" s="189"/>
      <c r="BG137" s="189"/>
      <c r="BH137" s="192"/>
      <c r="BI137" s="191"/>
      <c r="BJ137" s="189"/>
      <c r="BK137" s="189"/>
      <c r="BL137" s="196"/>
      <c r="BM137" s="243">
        <f t="shared" si="10"/>
        <v>5</v>
      </c>
      <c r="BN137" s="246">
        <f t="shared" si="11"/>
        <v>0</v>
      </c>
      <c r="BO137" s="197"/>
      <c r="BP137" s="197"/>
    </row>
    <row r="138" spans="1:69" s="2" customFormat="1" ht="15" customHeight="1" x14ac:dyDescent="0.25">
      <c r="A138" s="220" t="s">
        <v>131</v>
      </c>
      <c r="B138" s="221" t="s">
        <v>170</v>
      </c>
      <c r="C138" s="222" t="s">
        <v>177</v>
      </c>
      <c r="D138" s="222" t="s">
        <v>178</v>
      </c>
      <c r="E138" s="231" t="s">
        <v>142</v>
      </c>
      <c r="F138" s="223" t="s">
        <v>73</v>
      </c>
      <c r="G138" s="224"/>
      <c r="H138" s="224" t="s">
        <v>236</v>
      </c>
      <c r="I138" s="225" t="s">
        <v>237</v>
      </c>
      <c r="J138" s="226" t="s">
        <v>273</v>
      </c>
      <c r="K138" s="227">
        <v>5</v>
      </c>
      <c r="L138" s="228">
        <v>5</v>
      </c>
      <c r="M138" s="229" t="s">
        <v>253</v>
      </c>
      <c r="N138" s="230" t="s">
        <v>356</v>
      </c>
      <c r="O138" s="224"/>
      <c r="P138" s="228"/>
      <c r="Q138" s="188"/>
      <c r="R138" s="189"/>
      <c r="S138" s="189"/>
      <c r="T138" s="190">
        <v>1</v>
      </c>
      <c r="U138" s="191"/>
      <c r="V138" s="189"/>
      <c r="W138" s="189"/>
      <c r="X138" s="192"/>
      <c r="Y138" s="191"/>
      <c r="Z138" s="189">
        <v>1</v>
      </c>
      <c r="AA138" s="189"/>
      <c r="AB138" s="192"/>
      <c r="AC138" s="191"/>
      <c r="AD138" s="189">
        <v>1</v>
      </c>
      <c r="AE138" s="189"/>
      <c r="AF138" s="192"/>
      <c r="AG138" s="193"/>
      <c r="AH138" s="194"/>
      <c r="AI138" s="194"/>
      <c r="AJ138" s="195"/>
      <c r="AK138" s="193"/>
      <c r="AL138" s="194">
        <v>1</v>
      </c>
      <c r="AM138" s="194"/>
      <c r="AN138" s="195">
        <v>1</v>
      </c>
      <c r="AO138" s="193"/>
      <c r="AP138" s="194"/>
      <c r="AQ138" s="194"/>
      <c r="AR138" s="195"/>
      <c r="AS138" s="193"/>
      <c r="AT138" s="194"/>
      <c r="AU138" s="194"/>
      <c r="AV138" s="195"/>
      <c r="AW138" s="193"/>
      <c r="AX138" s="194"/>
      <c r="AY138" s="194"/>
      <c r="AZ138" s="195"/>
      <c r="BA138" s="191"/>
      <c r="BB138" s="189"/>
      <c r="BC138" s="189"/>
      <c r="BD138" s="192"/>
      <c r="BE138" s="191"/>
      <c r="BF138" s="189"/>
      <c r="BG138" s="189"/>
      <c r="BH138" s="192"/>
      <c r="BI138" s="191"/>
      <c r="BJ138" s="189"/>
      <c r="BK138" s="189"/>
      <c r="BL138" s="196"/>
      <c r="BM138" s="243">
        <f t="shared" si="10"/>
        <v>5</v>
      </c>
      <c r="BN138" s="246">
        <f t="shared" si="11"/>
        <v>0</v>
      </c>
      <c r="BO138" s="197"/>
      <c r="BP138" s="197"/>
    </row>
    <row r="139" spans="1:69" s="2" customFormat="1" ht="15" customHeight="1" x14ac:dyDescent="0.25">
      <c r="A139" s="220" t="s">
        <v>131</v>
      </c>
      <c r="B139" s="221" t="s">
        <v>170</v>
      </c>
      <c r="C139" s="222" t="s">
        <v>177</v>
      </c>
      <c r="D139" s="222" t="s">
        <v>178</v>
      </c>
      <c r="E139" s="231" t="s">
        <v>142</v>
      </c>
      <c r="F139" s="223" t="s">
        <v>73</v>
      </c>
      <c r="G139" s="224"/>
      <c r="H139" s="224" t="s">
        <v>236</v>
      </c>
      <c r="I139" s="225" t="s">
        <v>237</v>
      </c>
      <c r="J139" s="226" t="s">
        <v>30</v>
      </c>
      <c r="K139" s="227">
        <v>5</v>
      </c>
      <c r="L139" s="228">
        <v>6</v>
      </c>
      <c r="M139" s="229" t="s">
        <v>253</v>
      </c>
      <c r="N139" s="230" t="s">
        <v>356</v>
      </c>
      <c r="O139" s="224"/>
      <c r="P139" s="228"/>
      <c r="Q139" s="188"/>
      <c r="R139" s="189"/>
      <c r="S139" s="189"/>
      <c r="T139" s="190">
        <v>1</v>
      </c>
      <c r="U139" s="191"/>
      <c r="V139" s="189"/>
      <c r="W139" s="189"/>
      <c r="X139" s="192"/>
      <c r="Y139" s="191"/>
      <c r="Z139" s="189">
        <v>1</v>
      </c>
      <c r="AA139" s="189"/>
      <c r="AB139" s="192"/>
      <c r="AC139" s="191"/>
      <c r="AD139" s="189">
        <v>1</v>
      </c>
      <c r="AE139" s="189"/>
      <c r="AF139" s="192"/>
      <c r="AG139" s="193"/>
      <c r="AH139" s="194"/>
      <c r="AI139" s="194"/>
      <c r="AJ139" s="195"/>
      <c r="AK139" s="193"/>
      <c r="AL139" s="194">
        <v>1</v>
      </c>
      <c r="AM139" s="194"/>
      <c r="AN139" s="195">
        <v>1</v>
      </c>
      <c r="AO139" s="193"/>
      <c r="AP139" s="194"/>
      <c r="AQ139" s="194"/>
      <c r="AR139" s="195"/>
      <c r="AS139" s="193"/>
      <c r="AT139" s="194"/>
      <c r="AU139" s="194"/>
      <c r="AV139" s="195"/>
      <c r="AW139" s="193"/>
      <c r="AX139" s="194"/>
      <c r="AY139" s="194"/>
      <c r="AZ139" s="195"/>
      <c r="BA139" s="191"/>
      <c r="BB139" s="189"/>
      <c r="BC139" s="189"/>
      <c r="BD139" s="192"/>
      <c r="BE139" s="191"/>
      <c r="BF139" s="189"/>
      <c r="BG139" s="189"/>
      <c r="BH139" s="192"/>
      <c r="BI139" s="191"/>
      <c r="BJ139" s="189"/>
      <c r="BK139" s="189">
        <v>1</v>
      </c>
      <c r="BL139" s="196"/>
      <c r="BM139" s="243">
        <f t="shared" si="10"/>
        <v>6</v>
      </c>
      <c r="BN139" s="246">
        <f t="shared" si="11"/>
        <v>0</v>
      </c>
      <c r="BO139" s="197"/>
      <c r="BP139" s="197"/>
    </row>
    <row r="140" spans="1:69" s="2" customFormat="1" ht="15" customHeight="1" x14ac:dyDescent="0.25">
      <c r="A140" s="220" t="s">
        <v>131</v>
      </c>
      <c r="B140" s="221" t="s">
        <v>170</v>
      </c>
      <c r="C140" s="222" t="s">
        <v>177</v>
      </c>
      <c r="D140" s="222" t="s">
        <v>178</v>
      </c>
      <c r="E140" s="231" t="s">
        <v>142</v>
      </c>
      <c r="F140" s="223" t="s">
        <v>73</v>
      </c>
      <c r="G140" s="224"/>
      <c r="H140" s="224" t="s">
        <v>236</v>
      </c>
      <c r="I140" s="225" t="s">
        <v>237</v>
      </c>
      <c r="J140" s="226" t="s">
        <v>32</v>
      </c>
      <c r="K140" s="227">
        <v>1</v>
      </c>
      <c r="L140" s="228">
        <v>1</v>
      </c>
      <c r="M140" s="229" t="s">
        <v>256</v>
      </c>
      <c r="N140" s="230" t="s">
        <v>356</v>
      </c>
      <c r="O140" s="224"/>
      <c r="P140" s="228"/>
      <c r="Q140" s="188"/>
      <c r="R140" s="189"/>
      <c r="S140" s="189"/>
      <c r="T140" s="190"/>
      <c r="U140" s="191"/>
      <c r="V140" s="189"/>
      <c r="W140" s="189"/>
      <c r="X140" s="192"/>
      <c r="Y140" s="191"/>
      <c r="Z140" s="189"/>
      <c r="AA140" s="189"/>
      <c r="AB140" s="192"/>
      <c r="AC140" s="191"/>
      <c r="AD140" s="189"/>
      <c r="AE140" s="189"/>
      <c r="AF140" s="192"/>
      <c r="AG140" s="193"/>
      <c r="AH140" s="194"/>
      <c r="AI140" s="194"/>
      <c r="AJ140" s="195"/>
      <c r="AK140" s="193"/>
      <c r="AL140" s="194"/>
      <c r="AM140" s="194"/>
      <c r="AN140" s="195"/>
      <c r="AO140" s="193"/>
      <c r="AP140" s="194"/>
      <c r="AQ140" s="194"/>
      <c r="AR140" s="195"/>
      <c r="AS140" s="193"/>
      <c r="AT140" s="194"/>
      <c r="AU140" s="194"/>
      <c r="AV140" s="195"/>
      <c r="AW140" s="193"/>
      <c r="AX140" s="194"/>
      <c r="AY140" s="194"/>
      <c r="AZ140" s="195"/>
      <c r="BA140" s="191"/>
      <c r="BB140" s="189"/>
      <c r="BC140" s="189"/>
      <c r="BD140" s="192"/>
      <c r="BE140" s="191"/>
      <c r="BF140" s="189"/>
      <c r="BG140" s="189"/>
      <c r="BH140" s="192"/>
      <c r="BI140" s="191"/>
      <c r="BJ140" s="189"/>
      <c r="BK140" s="189">
        <v>1</v>
      </c>
      <c r="BL140" s="196"/>
      <c r="BM140" s="243">
        <f t="shared" si="10"/>
        <v>1</v>
      </c>
      <c r="BN140" s="246">
        <f t="shared" si="11"/>
        <v>0</v>
      </c>
      <c r="BO140" s="197"/>
      <c r="BP140" s="197"/>
    </row>
    <row r="141" spans="1:69" s="2" customFormat="1" ht="15" customHeight="1" x14ac:dyDescent="0.25">
      <c r="A141" s="220" t="s">
        <v>131</v>
      </c>
      <c r="B141" s="221" t="s">
        <v>170</v>
      </c>
      <c r="C141" s="222" t="s">
        <v>177</v>
      </c>
      <c r="D141" s="222" t="s">
        <v>178</v>
      </c>
      <c r="E141" s="231" t="s">
        <v>142</v>
      </c>
      <c r="F141" s="223" t="s">
        <v>73</v>
      </c>
      <c r="G141" s="224"/>
      <c r="H141" s="224" t="s">
        <v>236</v>
      </c>
      <c r="I141" s="225" t="s">
        <v>237</v>
      </c>
      <c r="J141" s="226" t="s">
        <v>357</v>
      </c>
      <c r="K141" s="227">
        <v>6</v>
      </c>
      <c r="L141" s="228">
        <v>12</v>
      </c>
      <c r="M141" s="229" t="s">
        <v>358</v>
      </c>
      <c r="N141" s="230" t="s">
        <v>356</v>
      </c>
      <c r="O141" s="222" t="s">
        <v>359</v>
      </c>
      <c r="P141" s="228"/>
      <c r="Q141" s="188"/>
      <c r="R141" s="189"/>
      <c r="S141" s="189"/>
      <c r="T141" s="190">
        <v>2</v>
      </c>
      <c r="U141" s="191"/>
      <c r="V141" s="189"/>
      <c r="W141" s="189"/>
      <c r="X141" s="192"/>
      <c r="Y141" s="191"/>
      <c r="Z141" s="189">
        <v>2</v>
      </c>
      <c r="AA141" s="189"/>
      <c r="AB141" s="192"/>
      <c r="AC141" s="191"/>
      <c r="AD141" s="189"/>
      <c r="AE141" s="189"/>
      <c r="AF141" s="192"/>
      <c r="AG141" s="193"/>
      <c r="AH141" s="194"/>
      <c r="AI141" s="194"/>
      <c r="AJ141" s="195"/>
      <c r="AK141" s="193"/>
      <c r="AL141" s="194">
        <v>4</v>
      </c>
      <c r="AM141" s="194"/>
      <c r="AN141" s="195">
        <v>4</v>
      </c>
      <c r="AO141" s="193"/>
      <c r="AP141" s="194"/>
      <c r="AQ141" s="194"/>
      <c r="AR141" s="195"/>
      <c r="AS141" s="193"/>
      <c r="AT141" s="194"/>
      <c r="AU141" s="194"/>
      <c r="AV141" s="195"/>
      <c r="AW141" s="193"/>
      <c r="AX141" s="194"/>
      <c r="AY141" s="194"/>
      <c r="AZ141" s="195"/>
      <c r="BA141" s="191"/>
      <c r="BB141" s="189"/>
      <c r="BC141" s="189"/>
      <c r="BD141" s="192"/>
      <c r="BE141" s="191"/>
      <c r="BF141" s="189"/>
      <c r="BG141" s="189"/>
      <c r="BH141" s="192"/>
      <c r="BI141" s="191"/>
      <c r="BJ141" s="189"/>
      <c r="BK141" s="189"/>
      <c r="BL141" s="196"/>
      <c r="BM141" s="243">
        <f t="shared" si="10"/>
        <v>12</v>
      </c>
      <c r="BN141" s="246">
        <f t="shared" si="11"/>
        <v>0</v>
      </c>
      <c r="BO141" s="197"/>
      <c r="BP141" s="197"/>
      <c r="BQ141" s="2" t="s">
        <v>480</v>
      </c>
    </row>
    <row r="142" spans="1:69" s="2" customFormat="1" ht="15" customHeight="1" x14ac:dyDescent="0.25">
      <c r="A142" s="220" t="s">
        <v>131</v>
      </c>
      <c r="B142" s="221" t="s">
        <v>170</v>
      </c>
      <c r="C142" s="222" t="s">
        <v>177</v>
      </c>
      <c r="D142" s="222" t="s">
        <v>178</v>
      </c>
      <c r="E142" s="231" t="s">
        <v>142</v>
      </c>
      <c r="F142" s="223" t="s">
        <v>73</v>
      </c>
      <c r="G142" s="224"/>
      <c r="H142" s="224" t="s">
        <v>236</v>
      </c>
      <c r="I142" s="225" t="s">
        <v>237</v>
      </c>
      <c r="J142" s="226" t="s">
        <v>514</v>
      </c>
      <c r="K142" s="227">
        <v>0</v>
      </c>
      <c r="L142" s="228">
        <v>1</v>
      </c>
      <c r="M142" s="229" t="s">
        <v>356</v>
      </c>
      <c r="N142" s="230"/>
      <c r="O142" s="222"/>
      <c r="P142" s="228"/>
      <c r="Q142" s="188"/>
      <c r="R142" s="189"/>
      <c r="S142" s="189"/>
      <c r="T142" s="190"/>
      <c r="U142" s="191"/>
      <c r="V142" s="189"/>
      <c r="W142" s="189"/>
      <c r="X142" s="192"/>
      <c r="Y142" s="191"/>
      <c r="Z142" s="189"/>
      <c r="AA142" s="189"/>
      <c r="AB142" s="192"/>
      <c r="AC142" s="191"/>
      <c r="AD142" s="189"/>
      <c r="AE142" s="189"/>
      <c r="AF142" s="192"/>
      <c r="AG142" s="193"/>
      <c r="AH142" s="194"/>
      <c r="AI142" s="194"/>
      <c r="AJ142" s="195"/>
      <c r="AK142" s="193"/>
      <c r="AL142" s="194"/>
      <c r="AM142" s="194"/>
      <c r="AN142" s="195"/>
      <c r="AO142" s="193"/>
      <c r="AP142" s="194"/>
      <c r="AQ142" s="194"/>
      <c r="AR142" s="195"/>
      <c r="AS142" s="193"/>
      <c r="AT142" s="194"/>
      <c r="AU142" s="194"/>
      <c r="AV142" s="195"/>
      <c r="AW142" s="193"/>
      <c r="AX142" s="194"/>
      <c r="AY142" s="194"/>
      <c r="AZ142" s="195"/>
      <c r="BA142" s="191"/>
      <c r="BB142" s="189"/>
      <c r="BC142" s="189"/>
      <c r="BD142" s="192"/>
      <c r="BE142" s="191"/>
      <c r="BF142" s="189"/>
      <c r="BG142" s="189"/>
      <c r="BH142" s="192"/>
      <c r="BI142" s="191"/>
      <c r="BJ142" s="189"/>
      <c r="BK142" s="189">
        <v>1</v>
      </c>
      <c r="BL142" s="196"/>
      <c r="BM142" s="243">
        <f t="shared" ref="BM142" si="12">SUM(Q142:BL142)</f>
        <v>1</v>
      </c>
      <c r="BN142" s="246">
        <f t="shared" ref="BN142" si="13">L142-BM142</f>
        <v>0</v>
      </c>
      <c r="BO142" s="197"/>
      <c r="BP142" s="197"/>
    </row>
    <row r="143" spans="1:69" s="2" customFormat="1" ht="15" customHeight="1" x14ac:dyDescent="0.25">
      <c r="A143" s="220" t="s">
        <v>131</v>
      </c>
      <c r="B143" s="221" t="s">
        <v>170</v>
      </c>
      <c r="C143" s="222" t="s">
        <v>177</v>
      </c>
      <c r="D143" s="222" t="s">
        <v>178</v>
      </c>
      <c r="E143" s="231" t="s">
        <v>142</v>
      </c>
      <c r="F143" s="223" t="s">
        <v>73</v>
      </c>
      <c r="G143" s="224"/>
      <c r="H143" s="224" t="s">
        <v>236</v>
      </c>
      <c r="I143" s="225" t="s">
        <v>237</v>
      </c>
      <c r="J143" s="226" t="s">
        <v>31</v>
      </c>
      <c r="K143" s="227">
        <v>1</v>
      </c>
      <c r="L143" s="228">
        <v>1</v>
      </c>
      <c r="M143" s="229" t="s">
        <v>256</v>
      </c>
      <c r="N143" s="230" t="s">
        <v>356</v>
      </c>
      <c r="O143" s="224"/>
      <c r="P143" s="228"/>
      <c r="Q143" s="188"/>
      <c r="R143" s="189"/>
      <c r="S143" s="189"/>
      <c r="T143" s="190"/>
      <c r="U143" s="191"/>
      <c r="V143" s="189"/>
      <c r="W143" s="189"/>
      <c r="X143" s="192"/>
      <c r="Y143" s="191"/>
      <c r="Z143" s="189"/>
      <c r="AA143" s="189"/>
      <c r="AB143" s="192"/>
      <c r="AC143" s="191"/>
      <c r="AD143" s="189"/>
      <c r="AE143" s="189"/>
      <c r="AF143" s="192"/>
      <c r="AG143" s="193"/>
      <c r="AH143" s="194"/>
      <c r="AI143" s="194"/>
      <c r="AJ143" s="195"/>
      <c r="AK143" s="193"/>
      <c r="AL143" s="194"/>
      <c r="AM143" s="194"/>
      <c r="AN143" s="195"/>
      <c r="AO143" s="193"/>
      <c r="AP143" s="194"/>
      <c r="AQ143" s="194"/>
      <c r="AR143" s="195"/>
      <c r="AS143" s="193"/>
      <c r="AT143" s="194"/>
      <c r="AU143" s="194"/>
      <c r="AV143" s="195"/>
      <c r="AW143" s="193"/>
      <c r="AX143" s="194"/>
      <c r="AY143" s="194"/>
      <c r="AZ143" s="195"/>
      <c r="BA143" s="191"/>
      <c r="BB143" s="189"/>
      <c r="BC143" s="189"/>
      <c r="BD143" s="192"/>
      <c r="BE143" s="191"/>
      <c r="BF143" s="189"/>
      <c r="BG143" s="189"/>
      <c r="BH143" s="192"/>
      <c r="BI143" s="191"/>
      <c r="BJ143" s="189"/>
      <c r="BK143" s="189">
        <v>1</v>
      </c>
      <c r="BL143" s="196"/>
      <c r="BM143" s="243">
        <f t="shared" si="10"/>
        <v>1</v>
      </c>
      <c r="BN143" s="246">
        <f t="shared" si="11"/>
        <v>0</v>
      </c>
      <c r="BO143" s="197"/>
      <c r="BP143" s="197"/>
    </row>
    <row r="144" spans="1:69" s="2" customFormat="1" ht="15" customHeight="1" x14ac:dyDescent="0.25">
      <c r="A144" s="220" t="s">
        <v>131</v>
      </c>
      <c r="B144" s="221" t="s">
        <v>170</v>
      </c>
      <c r="C144" s="222" t="s">
        <v>177</v>
      </c>
      <c r="D144" s="222" t="s">
        <v>178</v>
      </c>
      <c r="E144" s="231" t="s">
        <v>142</v>
      </c>
      <c r="F144" s="223" t="s">
        <v>73</v>
      </c>
      <c r="G144" s="224"/>
      <c r="H144" s="224" t="s">
        <v>236</v>
      </c>
      <c r="I144" s="225" t="s">
        <v>237</v>
      </c>
      <c r="J144" s="226" t="s">
        <v>34</v>
      </c>
      <c r="K144" s="227">
        <v>1</v>
      </c>
      <c r="L144" s="228">
        <v>1</v>
      </c>
      <c r="M144" s="229" t="s">
        <v>256</v>
      </c>
      <c r="N144" s="230" t="s">
        <v>356</v>
      </c>
      <c r="O144" s="224"/>
      <c r="P144" s="228"/>
      <c r="Q144" s="188"/>
      <c r="R144" s="189"/>
      <c r="S144" s="189"/>
      <c r="T144" s="190"/>
      <c r="U144" s="191"/>
      <c r="V144" s="189"/>
      <c r="W144" s="189"/>
      <c r="X144" s="192"/>
      <c r="Y144" s="191"/>
      <c r="Z144" s="189"/>
      <c r="AA144" s="189"/>
      <c r="AB144" s="192"/>
      <c r="AC144" s="191"/>
      <c r="AD144" s="189"/>
      <c r="AE144" s="189"/>
      <c r="AF144" s="192"/>
      <c r="AG144" s="193"/>
      <c r="AH144" s="194"/>
      <c r="AI144" s="194"/>
      <c r="AJ144" s="195"/>
      <c r="AK144" s="193"/>
      <c r="AL144" s="194"/>
      <c r="AM144" s="194"/>
      <c r="AN144" s="195"/>
      <c r="AO144" s="193"/>
      <c r="AP144" s="194"/>
      <c r="AQ144" s="194"/>
      <c r="AR144" s="195"/>
      <c r="AS144" s="193"/>
      <c r="AT144" s="194"/>
      <c r="AU144" s="194"/>
      <c r="AV144" s="195"/>
      <c r="AW144" s="193"/>
      <c r="AX144" s="194"/>
      <c r="AY144" s="194"/>
      <c r="AZ144" s="195"/>
      <c r="BA144" s="191"/>
      <c r="BB144" s="189"/>
      <c r="BC144" s="189"/>
      <c r="BD144" s="192"/>
      <c r="BE144" s="191"/>
      <c r="BF144" s="189"/>
      <c r="BG144" s="189"/>
      <c r="BH144" s="192"/>
      <c r="BI144" s="191"/>
      <c r="BJ144" s="189"/>
      <c r="BK144" s="189">
        <v>1</v>
      </c>
      <c r="BL144" s="196"/>
      <c r="BM144" s="243">
        <f t="shared" si="10"/>
        <v>1</v>
      </c>
      <c r="BN144" s="246">
        <f t="shared" si="11"/>
        <v>0</v>
      </c>
      <c r="BO144" s="197"/>
      <c r="BP144" s="197"/>
    </row>
    <row r="145" spans="1:69" s="2" customFormat="1" ht="15" customHeight="1" x14ac:dyDescent="0.25">
      <c r="A145" s="253" t="s">
        <v>131</v>
      </c>
      <c r="B145" s="254" t="s">
        <v>170</v>
      </c>
      <c r="C145" s="255" t="s">
        <v>469</v>
      </c>
      <c r="D145" s="255"/>
      <c r="E145" s="256" t="s">
        <v>142</v>
      </c>
      <c r="F145" s="257" t="s">
        <v>468</v>
      </c>
      <c r="G145" s="258"/>
      <c r="H145" s="258" t="s">
        <v>239</v>
      </c>
      <c r="I145" s="259" t="s">
        <v>240</v>
      </c>
      <c r="J145" s="260" t="s">
        <v>273</v>
      </c>
      <c r="K145" s="261">
        <v>0</v>
      </c>
      <c r="L145" s="228">
        <v>1</v>
      </c>
      <c r="M145" s="229" t="s">
        <v>455</v>
      </c>
      <c r="N145" s="230" t="s">
        <v>356</v>
      </c>
      <c r="O145" s="224"/>
      <c r="P145" s="228"/>
      <c r="Q145" s="188"/>
      <c r="R145" s="189"/>
      <c r="S145" s="189"/>
      <c r="T145" s="190"/>
      <c r="U145" s="191"/>
      <c r="V145" s="189">
        <v>1</v>
      </c>
      <c r="W145" s="189"/>
      <c r="X145" s="192"/>
      <c r="Y145" s="191"/>
      <c r="Z145" s="189"/>
      <c r="AA145" s="189"/>
      <c r="AB145" s="192"/>
      <c r="AC145" s="191"/>
      <c r="AD145" s="189"/>
      <c r="AE145" s="189"/>
      <c r="AF145" s="192"/>
      <c r="AG145" s="193"/>
      <c r="AH145" s="194"/>
      <c r="AI145" s="194"/>
      <c r="AJ145" s="195"/>
      <c r="AK145" s="193"/>
      <c r="AL145" s="194"/>
      <c r="AM145" s="194"/>
      <c r="AN145" s="195"/>
      <c r="AO145" s="193"/>
      <c r="AP145" s="194"/>
      <c r="AQ145" s="194"/>
      <c r="AR145" s="195"/>
      <c r="AS145" s="193"/>
      <c r="AT145" s="194"/>
      <c r="AU145" s="194"/>
      <c r="AV145" s="195"/>
      <c r="AW145" s="193"/>
      <c r="AX145" s="194"/>
      <c r="AY145" s="194"/>
      <c r="AZ145" s="195"/>
      <c r="BA145" s="191"/>
      <c r="BB145" s="189"/>
      <c r="BC145" s="189"/>
      <c r="BD145" s="192"/>
      <c r="BE145" s="191"/>
      <c r="BF145" s="189"/>
      <c r="BG145" s="189"/>
      <c r="BH145" s="192"/>
      <c r="BI145" s="191"/>
      <c r="BJ145" s="189"/>
      <c r="BK145" s="189"/>
      <c r="BL145" s="196"/>
      <c r="BM145" s="243">
        <f t="shared" si="10"/>
        <v>1</v>
      </c>
      <c r="BN145" s="246">
        <f t="shared" si="11"/>
        <v>0</v>
      </c>
      <c r="BO145" s="197" t="s">
        <v>455</v>
      </c>
      <c r="BP145" s="197"/>
      <c r="BQ145" s="2" t="s">
        <v>455</v>
      </c>
    </row>
    <row r="146" spans="1:69" s="2" customFormat="1" ht="15" customHeight="1" x14ac:dyDescent="0.25">
      <c r="A146" s="253" t="s">
        <v>131</v>
      </c>
      <c r="B146" s="254" t="s">
        <v>170</v>
      </c>
      <c r="C146" s="255" t="s">
        <v>469</v>
      </c>
      <c r="D146" s="255"/>
      <c r="E146" s="256" t="s">
        <v>142</v>
      </c>
      <c r="F146" s="257" t="s">
        <v>468</v>
      </c>
      <c r="G146" s="258"/>
      <c r="H146" s="258" t="s">
        <v>239</v>
      </c>
      <c r="I146" s="259" t="s">
        <v>240</v>
      </c>
      <c r="J146" s="260" t="s">
        <v>35</v>
      </c>
      <c r="K146" s="261">
        <v>0</v>
      </c>
      <c r="L146" s="228">
        <v>1</v>
      </c>
      <c r="M146" s="229" t="s">
        <v>455</v>
      </c>
      <c r="N146" s="230" t="s">
        <v>356</v>
      </c>
      <c r="O146" s="224"/>
      <c r="P146" s="228"/>
      <c r="Q146" s="188"/>
      <c r="R146" s="189"/>
      <c r="S146" s="189"/>
      <c r="T146" s="190"/>
      <c r="U146" s="191"/>
      <c r="V146" s="189">
        <v>1</v>
      </c>
      <c r="W146" s="189"/>
      <c r="X146" s="192"/>
      <c r="Y146" s="191"/>
      <c r="Z146" s="189"/>
      <c r="AA146" s="189"/>
      <c r="AB146" s="192"/>
      <c r="AC146" s="191"/>
      <c r="AD146" s="189"/>
      <c r="AE146" s="189"/>
      <c r="AF146" s="192"/>
      <c r="AG146" s="193"/>
      <c r="AH146" s="194"/>
      <c r="AI146" s="194"/>
      <c r="AJ146" s="195"/>
      <c r="AK146" s="193"/>
      <c r="AL146" s="194"/>
      <c r="AM146" s="194"/>
      <c r="AN146" s="195"/>
      <c r="AO146" s="193"/>
      <c r="AP146" s="194"/>
      <c r="AQ146" s="194"/>
      <c r="AR146" s="195"/>
      <c r="AS146" s="193"/>
      <c r="AT146" s="194"/>
      <c r="AU146" s="194"/>
      <c r="AV146" s="195"/>
      <c r="AW146" s="193"/>
      <c r="AX146" s="194"/>
      <c r="AY146" s="194"/>
      <c r="AZ146" s="195"/>
      <c r="BA146" s="191"/>
      <c r="BB146" s="189"/>
      <c r="BC146" s="189"/>
      <c r="BD146" s="192"/>
      <c r="BE146" s="191"/>
      <c r="BF146" s="189"/>
      <c r="BG146" s="189"/>
      <c r="BH146" s="192"/>
      <c r="BI146" s="191"/>
      <c r="BJ146" s="189"/>
      <c r="BK146" s="189"/>
      <c r="BL146" s="196"/>
      <c r="BM146" s="243">
        <f t="shared" si="10"/>
        <v>1</v>
      </c>
      <c r="BN146" s="246">
        <f t="shared" si="11"/>
        <v>0</v>
      </c>
      <c r="BO146" s="197" t="s">
        <v>455</v>
      </c>
      <c r="BP146" s="197"/>
      <c r="BQ146" s="2" t="s">
        <v>455</v>
      </c>
    </row>
    <row r="147" spans="1:69" s="2" customFormat="1" ht="15" customHeight="1" x14ac:dyDescent="0.25">
      <c r="A147" s="253" t="s">
        <v>131</v>
      </c>
      <c r="B147" s="254" t="s">
        <v>170</v>
      </c>
      <c r="C147" s="255" t="s">
        <v>469</v>
      </c>
      <c r="D147" s="255"/>
      <c r="E147" s="256" t="s">
        <v>142</v>
      </c>
      <c r="F147" s="257" t="s">
        <v>468</v>
      </c>
      <c r="G147" s="258"/>
      <c r="H147" s="258" t="s">
        <v>239</v>
      </c>
      <c r="I147" s="259" t="s">
        <v>240</v>
      </c>
      <c r="J147" s="260" t="s">
        <v>36</v>
      </c>
      <c r="K147" s="261">
        <v>0</v>
      </c>
      <c r="L147" s="228">
        <v>1</v>
      </c>
      <c r="M147" s="229" t="s">
        <v>455</v>
      </c>
      <c r="N147" s="230" t="s">
        <v>356</v>
      </c>
      <c r="O147" s="224"/>
      <c r="P147" s="228"/>
      <c r="Q147" s="188"/>
      <c r="R147" s="189"/>
      <c r="S147" s="189"/>
      <c r="T147" s="190"/>
      <c r="U147" s="191"/>
      <c r="V147" s="189">
        <v>1</v>
      </c>
      <c r="W147" s="189"/>
      <c r="X147" s="192"/>
      <c r="Y147" s="191"/>
      <c r="Z147" s="189"/>
      <c r="AA147" s="189"/>
      <c r="AB147" s="192"/>
      <c r="AC147" s="191"/>
      <c r="AD147" s="189"/>
      <c r="AE147" s="189"/>
      <c r="AF147" s="192"/>
      <c r="AG147" s="193"/>
      <c r="AH147" s="194"/>
      <c r="AI147" s="194"/>
      <c r="AJ147" s="195"/>
      <c r="AK147" s="193"/>
      <c r="AL147" s="194"/>
      <c r="AM147" s="194"/>
      <c r="AN147" s="195"/>
      <c r="AO147" s="193"/>
      <c r="AP147" s="194"/>
      <c r="AQ147" s="194"/>
      <c r="AR147" s="195"/>
      <c r="AS147" s="193"/>
      <c r="AT147" s="194"/>
      <c r="AU147" s="194"/>
      <c r="AV147" s="195"/>
      <c r="AW147" s="193"/>
      <c r="AX147" s="194"/>
      <c r="AY147" s="194"/>
      <c r="AZ147" s="195"/>
      <c r="BA147" s="191"/>
      <c r="BB147" s="189"/>
      <c r="BC147" s="189"/>
      <c r="BD147" s="192"/>
      <c r="BE147" s="191"/>
      <c r="BF147" s="189"/>
      <c r="BG147" s="189"/>
      <c r="BH147" s="192"/>
      <c r="BI147" s="191"/>
      <c r="BJ147" s="189"/>
      <c r="BK147" s="189"/>
      <c r="BL147" s="196"/>
      <c r="BM147" s="243">
        <f t="shared" si="10"/>
        <v>1</v>
      </c>
      <c r="BN147" s="246">
        <f t="shared" si="11"/>
        <v>0</v>
      </c>
      <c r="BO147" s="197" t="s">
        <v>455</v>
      </c>
      <c r="BP147" s="197"/>
      <c r="BQ147" s="2" t="s">
        <v>455</v>
      </c>
    </row>
    <row r="148" spans="1:69" s="2" customFormat="1" ht="15" customHeight="1" x14ac:dyDescent="0.25">
      <c r="A148" s="220" t="s">
        <v>131</v>
      </c>
      <c r="B148" s="221" t="s">
        <v>170</v>
      </c>
      <c r="C148" s="222" t="s">
        <v>179</v>
      </c>
      <c r="D148" s="222" t="s">
        <v>161</v>
      </c>
      <c r="E148" s="231" t="s">
        <v>142</v>
      </c>
      <c r="F148" s="223" t="s">
        <v>74</v>
      </c>
      <c r="G148" s="224"/>
      <c r="H148" s="224" t="s">
        <v>236</v>
      </c>
      <c r="I148" s="225" t="s">
        <v>237</v>
      </c>
      <c r="J148" s="226" t="s">
        <v>273</v>
      </c>
      <c r="K148" s="227">
        <v>8</v>
      </c>
      <c r="L148" s="228">
        <v>8</v>
      </c>
      <c r="M148" s="229" t="s">
        <v>262</v>
      </c>
      <c r="N148" s="230" t="s">
        <v>356</v>
      </c>
      <c r="O148" s="224"/>
      <c r="P148" s="228"/>
      <c r="Q148" s="188"/>
      <c r="R148" s="189"/>
      <c r="S148" s="189"/>
      <c r="T148" s="190"/>
      <c r="U148" s="191"/>
      <c r="V148" s="189"/>
      <c r="W148" s="189"/>
      <c r="X148" s="192"/>
      <c r="Y148" s="191"/>
      <c r="Z148" s="189"/>
      <c r="AA148" s="189">
        <v>1</v>
      </c>
      <c r="AB148" s="192"/>
      <c r="AC148" s="191">
        <v>1</v>
      </c>
      <c r="AD148" s="189"/>
      <c r="AE148" s="189">
        <v>1</v>
      </c>
      <c r="AF148" s="192"/>
      <c r="AG148" s="193">
        <v>1</v>
      </c>
      <c r="AH148" s="194"/>
      <c r="AI148" s="194"/>
      <c r="AJ148" s="195"/>
      <c r="AK148" s="193">
        <v>1</v>
      </c>
      <c r="AL148" s="194"/>
      <c r="AM148" s="194"/>
      <c r="AN148" s="195"/>
      <c r="AO148" s="193"/>
      <c r="AP148" s="194"/>
      <c r="AQ148" s="194"/>
      <c r="AR148" s="195">
        <v>1</v>
      </c>
      <c r="AS148" s="193"/>
      <c r="AT148" s="194">
        <v>1</v>
      </c>
      <c r="AU148" s="194"/>
      <c r="AV148" s="195"/>
      <c r="AW148" s="193"/>
      <c r="AX148" s="194"/>
      <c r="AY148" s="194">
        <v>1</v>
      </c>
      <c r="AZ148" s="195"/>
      <c r="BA148" s="191"/>
      <c r="BB148" s="189"/>
      <c r="BC148" s="189"/>
      <c r="BD148" s="192"/>
      <c r="BE148" s="191"/>
      <c r="BF148" s="189"/>
      <c r="BG148" s="189"/>
      <c r="BH148" s="192"/>
      <c r="BI148" s="191"/>
      <c r="BJ148" s="189"/>
      <c r="BK148" s="189"/>
      <c r="BL148" s="196"/>
      <c r="BM148" s="243">
        <f t="shared" si="10"/>
        <v>8</v>
      </c>
      <c r="BN148" s="246">
        <f t="shared" si="11"/>
        <v>0</v>
      </c>
      <c r="BO148" s="197"/>
      <c r="BP148" s="197"/>
    </row>
    <row r="149" spans="1:69" s="2" customFormat="1" ht="15" customHeight="1" x14ac:dyDescent="0.25">
      <c r="A149" s="220" t="s">
        <v>131</v>
      </c>
      <c r="B149" s="221" t="s">
        <v>170</v>
      </c>
      <c r="C149" s="222" t="s">
        <v>179</v>
      </c>
      <c r="D149" s="222" t="s">
        <v>161</v>
      </c>
      <c r="E149" s="231" t="s">
        <v>142</v>
      </c>
      <c r="F149" s="223" t="s">
        <v>74</v>
      </c>
      <c r="G149" s="224"/>
      <c r="H149" s="224" t="s">
        <v>236</v>
      </c>
      <c r="I149" s="225" t="s">
        <v>237</v>
      </c>
      <c r="J149" s="226" t="s">
        <v>30</v>
      </c>
      <c r="K149" s="227">
        <v>2</v>
      </c>
      <c r="L149" s="228">
        <v>2</v>
      </c>
      <c r="M149" s="229" t="s">
        <v>252</v>
      </c>
      <c r="N149" s="230" t="s">
        <v>356</v>
      </c>
      <c r="O149" s="224"/>
      <c r="P149" s="228"/>
      <c r="Q149" s="188"/>
      <c r="R149" s="189"/>
      <c r="S149" s="189"/>
      <c r="T149" s="190"/>
      <c r="U149" s="191"/>
      <c r="V149" s="189"/>
      <c r="W149" s="189"/>
      <c r="X149" s="192"/>
      <c r="Y149" s="191"/>
      <c r="Z149" s="189"/>
      <c r="AA149" s="189"/>
      <c r="AB149" s="192"/>
      <c r="AC149" s="191"/>
      <c r="AD149" s="189"/>
      <c r="AE149" s="189"/>
      <c r="AF149" s="192"/>
      <c r="AG149" s="193"/>
      <c r="AH149" s="194"/>
      <c r="AI149" s="194"/>
      <c r="AJ149" s="195"/>
      <c r="AK149" s="193"/>
      <c r="AL149" s="194"/>
      <c r="AM149" s="194">
        <v>1</v>
      </c>
      <c r="AN149" s="195"/>
      <c r="AO149" s="193"/>
      <c r="AP149" s="194"/>
      <c r="AQ149" s="194"/>
      <c r="AR149" s="195"/>
      <c r="AS149" s="193"/>
      <c r="AT149" s="194"/>
      <c r="AU149" s="194"/>
      <c r="AV149" s="195"/>
      <c r="AW149" s="193"/>
      <c r="AX149" s="194"/>
      <c r="AY149" s="194">
        <v>1</v>
      </c>
      <c r="AZ149" s="195"/>
      <c r="BA149" s="191"/>
      <c r="BB149" s="189"/>
      <c r="BC149" s="189"/>
      <c r="BD149" s="192"/>
      <c r="BE149" s="191"/>
      <c r="BF149" s="189"/>
      <c r="BG149" s="189"/>
      <c r="BH149" s="192"/>
      <c r="BI149" s="191"/>
      <c r="BJ149" s="189"/>
      <c r="BK149" s="189"/>
      <c r="BL149" s="196"/>
      <c r="BM149" s="243">
        <f t="shared" si="10"/>
        <v>2</v>
      </c>
      <c r="BN149" s="246">
        <f t="shared" si="11"/>
        <v>0</v>
      </c>
      <c r="BO149" s="197"/>
      <c r="BP149" s="197"/>
    </row>
    <row r="150" spans="1:69" s="2" customFormat="1" ht="15" customHeight="1" x14ac:dyDescent="0.25">
      <c r="A150" s="220" t="s">
        <v>131</v>
      </c>
      <c r="B150" s="221" t="s">
        <v>170</v>
      </c>
      <c r="C150" s="222" t="s">
        <v>179</v>
      </c>
      <c r="D150" s="222" t="s">
        <v>161</v>
      </c>
      <c r="E150" s="231" t="s">
        <v>142</v>
      </c>
      <c r="F150" s="223" t="s">
        <v>74</v>
      </c>
      <c r="G150" s="224"/>
      <c r="H150" s="224" t="s">
        <v>236</v>
      </c>
      <c r="I150" s="225" t="s">
        <v>237</v>
      </c>
      <c r="J150" s="226" t="s">
        <v>32</v>
      </c>
      <c r="K150" s="227">
        <v>2</v>
      </c>
      <c r="L150" s="228">
        <v>2</v>
      </c>
      <c r="M150" s="229" t="s">
        <v>355</v>
      </c>
      <c r="N150" s="230" t="s">
        <v>356</v>
      </c>
      <c r="O150" s="224"/>
      <c r="P150" s="228"/>
      <c r="Q150" s="188"/>
      <c r="R150" s="189"/>
      <c r="S150" s="189"/>
      <c r="T150" s="190"/>
      <c r="U150" s="191"/>
      <c r="V150" s="189"/>
      <c r="W150" s="189"/>
      <c r="X150" s="192"/>
      <c r="Y150" s="191"/>
      <c r="Z150" s="189"/>
      <c r="AA150" s="189"/>
      <c r="AB150" s="192"/>
      <c r="AC150" s="191"/>
      <c r="AD150" s="189"/>
      <c r="AE150" s="189"/>
      <c r="AF150" s="192"/>
      <c r="AG150" s="193"/>
      <c r="AH150" s="194"/>
      <c r="AI150" s="194"/>
      <c r="AJ150" s="195"/>
      <c r="AK150" s="193"/>
      <c r="AL150" s="194"/>
      <c r="AM150" s="194">
        <v>1</v>
      </c>
      <c r="AN150" s="195"/>
      <c r="AO150" s="193"/>
      <c r="AP150" s="194"/>
      <c r="AQ150" s="194"/>
      <c r="AR150" s="195"/>
      <c r="AS150" s="193"/>
      <c r="AT150" s="194"/>
      <c r="AU150" s="194"/>
      <c r="AV150" s="195"/>
      <c r="AW150" s="193"/>
      <c r="AX150" s="194"/>
      <c r="AY150" s="194">
        <v>1</v>
      </c>
      <c r="AZ150" s="195"/>
      <c r="BA150" s="191"/>
      <c r="BB150" s="189"/>
      <c r="BC150" s="189"/>
      <c r="BD150" s="192"/>
      <c r="BE150" s="191"/>
      <c r="BF150" s="189"/>
      <c r="BG150" s="189"/>
      <c r="BH150" s="192"/>
      <c r="BI150" s="191"/>
      <c r="BJ150" s="189"/>
      <c r="BK150" s="189"/>
      <c r="BL150" s="196"/>
      <c r="BM150" s="243">
        <f t="shared" si="10"/>
        <v>2</v>
      </c>
      <c r="BN150" s="246">
        <f t="shared" si="11"/>
        <v>0</v>
      </c>
      <c r="BO150" s="197"/>
      <c r="BP150" s="197"/>
    </row>
    <row r="151" spans="1:69" s="2" customFormat="1" ht="15" customHeight="1" x14ac:dyDescent="0.25">
      <c r="A151" s="220" t="s">
        <v>131</v>
      </c>
      <c r="B151" s="221" t="s">
        <v>170</v>
      </c>
      <c r="C151" s="222" t="s">
        <v>179</v>
      </c>
      <c r="D151" s="222" t="s">
        <v>161</v>
      </c>
      <c r="E151" s="231" t="s">
        <v>142</v>
      </c>
      <c r="F151" s="223" t="s">
        <v>74</v>
      </c>
      <c r="G151" s="224"/>
      <c r="H151" s="224" t="s">
        <v>236</v>
      </c>
      <c r="I151" s="225" t="s">
        <v>237</v>
      </c>
      <c r="J151" s="226" t="s">
        <v>36</v>
      </c>
      <c r="K151" s="227">
        <v>8</v>
      </c>
      <c r="L151" s="228">
        <v>8</v>
      </c>
      <c r="M151" s="229" t="s">
        <v>262</v>
      </c>
      <c r="N151" s="230" t="s">
        <v>356</v>
      </c>
      <c r="O151" s="224"/>
      <c r="P151" s="228"/>
      <c r="Q151" s="188"/>
      <c r="R151" s="189"/>
      <c r="S151" s="189"/>
      <c r="T151" s="190"/>
      <c r="U151" s="191"/>
      <c r="V151" s="189"/>
      <c r="W151" s="189"/>
      <c r="X151" s="192"/>
      <c r="Y151" s="191"/>
      <c r="Z151" s="189"/>
      <c r="AA151" s="189">
        <v>1</v>
      </c>
      <c r="AB151" s="192"/>
      <c r="AC151" s="191">
        <v>1</v>
      </c>
      <c r="AD151" s="189"/>
      <c r="AE151" s="189">
        <v>1</v>
      </c>
      <c r="AF151" s="192"/>
      <c r="AG151" s="193">
        <v>1</v>
      </c>
      <c r="AH151" s="194"/>
      <c r="AI151" s="194"/>
      <c r="AJ151" s="195"/>
      <c r="AK151" s="193">
        <v>1</v>
      </c>
      <c r="AL151" s="194"/>
      <c r="AM151" s="194"/>
      <c r="AN151" s="195"/>
      <c r="AO151" s="193"/>
      <c r="AP151" s="194"/>
      <c r="AQ151" s="194"/>
      <c r="AR151" s="195">
        <v>1</v>
      </c>
      <c r="AS151" s="193"/>
      <c r="AT151" s="194">
        <v>1</v>
      </c>
      <c r="AU151" s="194"/>
      <c r="AV151" s="195"/>
      <c r="AW151" s="193"/>
      <c r="AX151" s="194"/>
      <c r="AY151" s="194">
        <v>1</v>
      </c>
      <c r="AZ151" s="195"/>
      <c r="BA151" s="191"/>
      <c r="BB151" s="189"/>
      <c r="BC151" s="189"/>
      <c r="BD151" s="192"/>
      <c r="BE151" s="191"/>
      <c r="BF151" s="189"/>
      <c r="BG151" s="189"/>
      <c r="BH151" s="192"/>
      <c r="BI151" s="191"/>
      <c r="BJ151" s="189"/>
      <c r="BK151" s="189"/>
      <c r="BL151" s="196"/>
      <c r="BM151" s="243">
        <f t="shared" si="10"/>
        <v>8</v>
      </c>
      <c r="BN151" s="246">
        <f t="shared" si="11"/>
        <v>0</v>
      </c>
      <c r="BO151" s="197"/>
      <c r="BP151" s="197"/>
    </row>
    <row r="152" spans="1:69" s="2" customFormat="1" ht="15" customHeight="1" x14ac:dyDescent="0.25">
      <c r="A152" s="220" t="s">
        <v>131</v>
      </c>
      <c r="B152" s="221" t="s">
        <v>170</v>
      </c>
      <c r="C152" s="222" t="s">
        <v>179</v>
      </c>
      <c r="D152" s="222" t="s">
        <v>161</v>
      </c>
      <c r="E152" s="231" t="s">
        <v>142</v>
      </c>
      <c r="F152" s="223" t="s">
        <v>74</v>
      </c>
      <c r="G152" s="224"/>
      <c r="H152" s="224" t="s">
        <v>236</v>
      </c>
      <c r="I152" s="225" t="s">
        <v>237</v>
      </c>
      <c r="J152" s="226" t="s">
        <v>357</v>
      </c>
      <c r="K152" s="227">
        <v>6</v>
      </c>
      <c r="L152" s="228">
        <v>6</v>
      </c>
      <c r="M152" s="229" t="s">
        <v>358</v>
      </c>
      <c r="N152" s="230" t="s">
        <v>356</v>
      </c>
      <c r="O152" s="222" t="s">
        <v>359</v>
      </c>
      <c r="P152" s="228"/>
      <c r="Q152" s="188"/>
      <c r="R152" s="189"/>
      <c r="S152" s="189"/>
      <c r="T152" s="190"/>
      <c r="U152" s="191"/>
      <c r="V152" s="189"/>
      <c r="W152" s="189"/>
      <c r="X152" s="192"/>
      <c r="Y152" s="191"/>
      <c r="Z152" s="189"/>
      <c r="AA152" s="189"/>
      <c r="AB152" s="192"/>
      <c r="AC152" s="191">
        <v>6</v>
      </c>
      <c r="AD152" s="189"/>
      <c r="AE152" s="189"/>
      <c r="AF152" s="192"/>
      <c r="AG152" s="193"/>
      <c r="AH152" s="194"/>
      <c r="AI152" s="194"/>
      <c r="AJ152" s="195"/>
      <c r="AK152" s="193"/>
      <c r="AL152" s="194"/>
      <c r="AM152" s="194"/>
      <c r="AN152" s="195"/>
      <c r="AO152" s="193"/>
      <c r="AP152" s="194"/>
      <c r="AQ152" s="194"/>
      <c r="AR152" s="195"/>
      <c r="AS152" s="193"/>
      <c r="AT152" s="194"/>
      <c r="AU152" s="194"/>
      <c r="AV152" s="195"/>
      <c r="AW152" s="193"/>
      <c r="AX152" s="194"/>
      <c r="AY152" s="194"/>
      <c r="AZ152" s="195"/>
      <c r="BA152" s="191"/>
      <c r="BB152" s="189"/>
      <c r="BC152" s="189"/>
      <c r="BD152" s="192"/>
      <c r="BE152" s="191"/>
      <c r="BF152" s="189"/>
      <c r="BG152" s="189"/>
      <c r="BH152" s="192"/>
      <c r="BI152" s="191"/>
      <c r="BJ152" s="189"/>
      <c r="BK152" s="189"/>
      <c r="BL152" s="196"/>
      <c r="BM152" s="243">
        <f t="shared" si="10"/>
        <v>6</v>
      </c>
      <c r="BN152" s="246">
        <f t="shared" si="11"/>
        <v>0</v>
      </c>
      <c r="BO152" s="197"/>
      <c r="BP152" s="197"/>
      <c r="BQ152" s="2" t="s">
        <v>480</v>
      </c>
    </row>
    <row r="153" spans="1:69" s="2" customFormat="1" ht="15" customHeight="1" x14ac:dyDescent="0.25">
      <c r="A153" s="220" t="s">
        <v>131</v>
      </c>
      <c r="B153" s="221" t="s">
        <v>170</v>
      </c>
      <c r="C153" s="222" t="s">
        <v>179</v>
      </c>
      <c r="D153" s="222" t="s">
        <v>161</v>
      </c>
      <c r="E153" s="231" t="s">
        <v>142</v>
      </c>
      <c r="F153" s="223" t="s">
        <v>74</v>
      </c>
      <c r="G153" s="224"/>
      <c r="H153" s="224" t="s">
        <v>236</v>
      </c>
      <c r="I153" s="225" t="s">
        <v>237</v>
      </c>
      <c r="J153" s="226" t="s">
        <v>31</v>
      </c>
      <c r="K153" s="227">
        <v>2</v>
      </c>
      <c r="L153" s="228">
        <v>2</v>
      </c>
      <c r="M153" s="229" t="s">
        <v>355</v>
      </c>
      <c r="N153" s="230" t="s">
        <v>356</v>
      </c>
      <c r="O153" s="224"/>
      <c r="P153" s="228"/>
      <c r="Q153" s="188"/>
      <c r="R153" s="189"/>
      <c r="S153" s="189"/>
      <c r="T153" s="190"/>
      <c r="U153" s="191"/>
      <c r="V153" s="189"/>
      <c r="W153" s="189"/>
      <c r="X153" s="192"/>
      <c r="Y153" s="191"/>
      <c r="Z153" s="189"/>
      <c r="AA153" s="189"/>
      <c r="AB153" s="192"/>
      <c r="AC153" s="191"/>
      <c r="AD153" s="189"/>
      <c r="AE153" s="189"/>
      <c r="AF153" s="192"/>
      <c r="AG153" s="193"/>
      <c r="AH153" s="194"/>
      <c r="AI153" s="194"/>
      <c r="AJ153" s="195"/>
      <c r="AK153" s="193"/>
      <c r="AL153" s="194"/>
      <c r="AM153" s="194">
        <v>1</v>
      </c>
      <c r="AN153" s="195"/>
      <c r="AO153" s="193"/>
      <c r="AP153" s="194"/>
      <c r="AQ153" s="194"/>
      <c r="AR153" s="195"/>
      <c r="AS153" s="193"/>
      <c r="AT153" s="194"/>
      <c r="AU153" s="194"/>
      <c r="AV153" s="195"/>
      <c r="AW153" s="193"/>
      <c r="AX153" s="194"/>
      <c r="AY153" s="194">
        <v>1</v>
      </c>
      <c r="AZ153" s="195"/>
      <c r="BA153" s="191"/>
      <c r="BB153" s="189"/>
      <c r="BC153" s="189"/>
      <c r="BD153" s="192"/>
      <c r="BE153" s="191"/>
      <c r="BF153" s="189"/>
      <c r="BG153" s="189"/>
      <c r="BH153" s="192"/>
      <c r="BI153" s="191"/>
      <c r="BJ153" s="189"/>
      <c r="BK153" s="189"/>
      <c r="BL153" s="196"/>
      <c r="BM153" s="243">
        <f t="shared" si="10"/>
        <v>2</v>
      </c>
      <c r="BN153" s="246">
        <f t="shared" si="11"/>
        <v>0</v>
      </c>
      <c r="BO153" s="197"/>
      <c r="BP153" s="197"/>
    </row>
    <row r="154" spans="1:69" s="2" customFormat="1" ht="15" customHeight="1" x14ac:dyDescent="0.25">
      <c r="A154" s="220" t="s">
        <v>131</v>
      </c>
      <c r="B154" s="221" t="s">
        <v>170</v>
      </c>
      <c r="C154" s="222" t="s">
        <v>179</v>
      </c>
      <c r="D154" s="222" t="s">
        <v>161</v>
      </c>
      <c r="E154" s="231" t="s">
        <v>142</v>
      </c>
      <c r="F154" s="223" t="s">
        <v>74</v>
      </c>
      <c r="G154" s="224"/>
      <c r="H154" s="224" t="s">
        <v>236</v>
      </c>
      <c r="I154" s="225" t="s">
        <v>237</v>
      </c>
      <c r="J154" s="226" t="s">
        <v>34</v>
      </c>
      <c r="K154" s="227">
        <v>2</v>
      </c>
      <c r="L154" s="228">
        <v>2</v>
      </c>
      <c r="M154" s="229" t="s">
        <v>355</v>
      </c>
      <c r="N154" s="230" t="s">
        <v>356</v>
      </c>
      <c r="O154" s="224"/>
      <c r="P154" s="228"/>
      <c r="Q154" s="188"/>
      <c r="R154" s="189"/>
      <c r="S154" s="189"/>
      <c r="T154" s="190"/>
      <c r="U154" s="191"/>
      <c r="V154" s="189"/>
      <c r="W154" s="189"/>
      <c r="X154" s="192"/>
      <c r="Y154" s="191"/>
      <c r="Z154" s="189"/>
      <c r="AA154" s="189"/>
      <c r="AB154" s="192"/>
      <c r="AC154" s="191"/>
      <c r="AD154" s="189"/>
      <c r="AE154" s="189"/>
      <c r="AF154" s="192"/>
      <c r="AG154" s="193"/>
      <c r="AH154" s="194"/>
      <c r="AI154" s="194"/>
      <c r="AJ154" s="195"/>
      <c r="AK154" s="193"/>
      <c r="AL154" s="194"/>
      <c r="AM154" s="194"/>
      <c r="AN154" s="195"/>
      <c r="AO154" s="193"/>
      <c r="AP154" s="194"/>
      <c r="AQ154" s="194"/>
      <c r="AR154" s="195"/>
      <c r="AS154" s="193"/>
      <c r="AT154" s="194"/>
      <c r="AU154" s="194"/>
      <c r="AV154" s="195"/>
      <c r="AW154" s="193"/>
      <c r="AX154" s="194"/>
      <c r="AY154" s="194"/>
      <c r="AZ154" s="195"/>
      <c r="BA154" s="191"/>
      <c r="BB154" s="189"/>
      <c r="BC154" s="189"/>
      <c r="BD154" s="192"/>
      <c r="BE154" s="191"/>
      <c r="BF154" s="189"/>
      <c r="BG154" s="189"/>
      <c r="BH154" s="192"/>
      <c r="BI154" s="191"/>
      <c r="BJ154" s="189"/>
      <c r="BK154" s="189"/>
      <c r="BL154" s="196"/>
      <c r="BM154" s="243">
        <f t="shared" si="10"/>
        <v>0</v>
      </c>
      <c r="BN154" s="246">
        <f t="shared" si="11"/>
        <v>2</v>
      </c>
      <c r="BO154" s="274" t="s">
        <v>505</v>
      </c>
      <c r="BP154" s="197"/>
    </row>
    <row r="155" spans="1:69" s="2" customFormat="1" ht="15" customHeight="1" x14ac:dyDescent="0.25">
      <c r="A155" s="220" t="s">
        <v>131</v>
      </c>
      <c r="B155" s="221" t="s">
        <v>170</v>
      </c>
      <c r="C155" s="222" t="s">
        <v>179</v>
      </c>
      <c r="D155" s="222" t="s">
        <v>161</v>
      </c>
      <c r="E155" s="231" t="s">
        <v>142</v>
      </c>
      <c r="F155" s="223" t="s">
        <v>74</v>
      </c>
      <c r="G155" s="224"/>
      <c r="H155" s="224" t="s">
        <v>236</v>
      </c>
      <c r="I155" s="225" t="s">
        <v>237</v>
      </c>
      <c r="J155" s="226" t="s">
        <v>35</v>
      </c>
      <c r="K155" s="227">
        <v>8</v>
      </c>
      <c r="L155" s="228">
        <v>8</v>
      </c>
      <c r="M155" s="229" t="s">
        <v>262</v>
      </c>
      <c r="N155" s="230" t="s">
        <v>356</v>
      </c>
      <c r="O155" s="224"/>
      <c r="P155" s="228"/>
      <c r="Q155" s="188"/>
      <c r="R155" s="189"/>
      <c r="S155" s="189"/>
      <c r="T155" s="190"/>
      <c r="U155" s="191"/>
      <c r="V155" s="189"/>
      <c r="W155" s="189"/>
      <c r="X155" s="192"/>
      <c r="Y155" s="191"/>
      <c r="Z155" s="189"/>
      <c r="AA155" s="189">
        <v>1</v>
      </c>
      <c r="AB155" s="192"/>
      <c r="AC155" s="191">
        <v>1</v>
      </c>
      <c r="AD155" s="189"/>
      <c r="AE155" s="189">
        <v>1</v>
      </c>
      <c r="AF155" s="192"/>
      <c r="AG155" s="193">
        <v>1</v>
      </c>
      <c r="AH155" s="194"/>
      <c r="AI155" s="194"/>
      <c r="AJ155" s="195"/>
      <c r="AK155" s="193">
        <v>1</v>
      </c>
      <c r="AL155" s="194"/>
      <c r="AM155" s="194"/>
      <c r="AN155" s="195"/>
      <c r="AO155" s="193"/>
      <c r="AP155" s="194"/>
      <c r="AQ155" s="194"/>
      <c r="AR155" s="195">
        <v>1</v>
      </c>
      <c r="AS155" s="193"/>
      <c r="AT155" s="194">
        <v>1</v>
      </c>
      <c r="AU155" s="194"/>
      <c r="AV155" s="195"/>
      <c r="AW155" s="193"/>
      <c r="AX155" s="194"/>
      <c r="AY155" s="194">
        <v>1</v>
      </c>
      <c r="AZ155" s="195"/>
      <c r="BA155" s="191"/>
      <c r="BB155" s="189"/>
      <c r="BC155" s="189"/>
      <c r="BD155" s="192"/>
      <c r="BE155" s="191"/>
      <c r="BF155" s="189"/>
      <c r="BG155" s="189"/>
      <c r="BH155" s="192"/>
      <c r="BI155" s="191"/>
      <c r="BJ155" s="189"/>
      <c r="BK155" s="189"/>
      <c r="BL155" s="196"/>
      <c r="BM155" s="243">
        <f t="shared" si="10"/>
        <v>8</v>
      </c>
      <c r="BN155" s="246">
        <f t="shared" si="11"/>
        <v>0</v>
      </c>
      <c r="BO155" s="197"/>
      <c r="BP155" s="197"/>
    </row>
    <row r="156" spans="1:69" s="2" customFormat="1" ht="15" customHeight="1" x14ac:dyDescent="0.25">
      <c r="A156" s="220" t="s">
        <v>131</v>
      </c>
      <c r="B156" s="221" t="s">
        <v>170</v>
      </c>
      <c r="C156" s="222" t="s">
        <v>135</v>
      </c>
      <c r="D156" s="222" t="s">
        <v>180</v>
      </c>
      <c r="E156" s="231" t="s">
        <v>142</v>
      </c>
      <c r="F156" s="223" t="s">
        <v>75</v>
      </c>
      <c r="G156" s="224"/>
      <c r="H156" s="224" t="s">
        <v>236</v>
      </c>
      <c r="I156" s="225" t="s">
        <v>248</v>
      </c>
      <c r="J156" s="226" t="s">
        <v>273</v>
      </c>
      <c r="K156" s="227">
        <v>5</v>
      </c>
      <c r="L156" s="228">
        <v>6</v>
      </c>
      <c r="M156" s="229" t="s">
        <v>253</v>
      </c>
      <c r="N156" s="230" t="s">
        <v>356</v>
      </c>
      <c r="O156" s="224"/>
      <c r="P156" s="228" t="s">
        <v>257</v>
      </c>
      <c r="Q156" s="188"/>
      <c r="R156" s="189"/>
      <c r="S156" s="189"/>
      <c r="T156" s="190">
        <v>1</v>
      </c>
      <c r="U156" s="191"/>
      <c r="V156" s="189"/>
      <c r="W156" s="189">
        <v>1</v>
      </c>
      <c r="X156" s="192"/>
      <c r="Y156" s="191"/>
      <c r="Z156" s="189"/>
      <c r="AA156" s="189"/>
      <c r="AB156" s="192"/>
      <c r="AC156" s="191">
        <v>1</v>
      </c>
      <c r="AD156" s="189"/>
      <c r="AE156" s="189"/>
      <c r="AF156" s="192"/>
      <c r="AG156" s="193"/>
      <c r="AH156" s="194"/>
      <c r="AI156" s="194"/>
      <c r="AJ156" s="195"/>
      <c r="AK156" s="193">
        <v>1</v>
      </c>
      <c r="AL156" s="194"/>
      <c r="AM156" s="194"/>
      <c r="AN156" s="195"/>
      <c r="AO156" s="193"/>
      <c r="AP156" s="194"/>
      <c r="AQ156" s="194"/>
      <c r="AR156" s="195"/>
      <c r="AS156" s="193"/>
      <c r="AT156" s="194"/>
      <c r="AU156" s="194"/>
      <c r="AV156" s="195"/>
      <c r="AW156" s="193">
        <v>1</v>
      </c>
      <c r="AX156" s="194"/>
      <c r="AY156" s="194"/>
      <c r="AZ156" s="195"/>
      <c r="BA156" s="191"/>
      <c r="BB156" s="189"/>
      <c r="BC156" s="189"/>
      <c r="BD156" s="192">
        <v>1</v>
      </c>
      <c r="BE156" s="191"/>
      <c r="BF156" s="189"/>
      <c r="BG156" s="189"/>
      <c r="BH156" s="192"/>
      <c r="BI156" s="191"/>
      <c r="BJ156" s="189"/>
      <c r="BK156" s="189"/>
      <c r="BL156" s="196"/>
      <c r="BM156" s="243">
        <f t="shared" si="10"/>
        <v>6</v>
      </c>
      <c r="BN156" s="246">
        <f t="shared" si="11"/>
        <v>0</v>
      </c>
      <c r="BO156" s="197"/>
      <c r="BP156" s="197"/>
    </row>
    <row r="157" spans="1:69" s="2" customFormat="1" ht="15" customHeight="1" x14ac:dyDescent="0.25">
      <c r="A157" s="220" t="s">
        <v>131</v>
      </c>
      <c r="B157" s="221" t="s">
        <v>170</v>
      </c>
      <c r="C157" s="222" t="s">
        <v>135</v>
      </c>
      <c r="D157" s="222" t="s">
        <v>180</v>
      </c>
      <c r="E157" s="231" t="s">
        <v>142</v>
      </c>
      <c r="F157" s="223" t="s">
        <v>75</v>
      </c>
      <c r="G157" s="224"/>
      <c r="H157" s="224" t="s">
        <v>236</v>
      </c>
      <c r="I157" s="225" t="s">
        <v>248</v>
      </c>
      <c r="J157" s="226" t="s">
        <v>33</v>
      </c>
      <c r="K157" s="227">
        <v>5</v>
      </c>
      <c r="L157" s="228">
        <v>5</v>
      </c>
      <c r="M157" s="229" t="s">
        <v>253</v>
      </c>
      <c r="N157" s="230" t="s">
        <v>356</v>
      </c>
      <c r="O157" s="224"/>
      <c r="P157" s="228" t="s">
        <v>257</v>
      </c>
      <c r="Q157" s="188"/>
      <c r="R157" s="189"/>
      <c r="S157" s="189"/>
      <c r="T157" s="190"/>
      <c r="U157" s="191"/>
      <c r="V157" s="189"/>
      <c r="W157" s="189">
        <v>1</v>
      </c>
      <c r="X157" s="192"/>
      <c r="Y157" s="191"/>
      <c r="Z157" s="189"/>
      <c r="AA157" s="189"/>
      <c r="AB157" s="192"/>
      <c r="AC157" s="191">
        <v>1</v>
      </c>
      <c r="AD157" s="189"/>
      <c r="AE157" s="189"/>
      <c r="AF157" s="192"/>
      <c r="AG157" s="193"/>
      <c r="AH157" s="194"/>
      <c r="AI157" s="194"/>
      <c r="AJ157" s="195"/>
      <c r="AK157" s="193">
        <v>1</v>
      </c>
      <c r="AL157" s="194"/>
      <c r="AM157" s="194"/>
      <c r="AN157" s="195"/>
      <c r="AO157" s="193"/>
      <c r="AP157" s="194"/>
      <c r="AQ157" s="194"/>
      <c r="AR157" s="195"/>
      <c r="AS157" s="193"/>
      <c r="AT157" s="194"/>
      <c r="AU157" s="194"/>
      <c r="AV157" s="195"/>
      <c r="AW157" s="193">
        <v>1</v>
      </c>
      <c r="AX157" s="194"/>
      <c r="AY157" s="194"/>
      <c r="AZ157" s="195"/>
      <c r="BA157" s="191"/>
      <c r="BB157" s="189"/>
      <c r="BC157" s="189"/>
      <c r="BD157" s="192">
        <v>1</v>
      </c>
      <c r="BE157" s="191"/>
      <c r="BF157" s="189"/>
      <c r="BG157" s="189"/>
      <c r="BH157" s="192"/>
      <c r="BI157" s="191"/>
      <c r="BJ157" s="189"/>
      <c r="BK157" s="189"/>
      <c r="BL157" s="196"/>
      <c r="BM157" s="243">
        <f t="shared" si="10"/>
        <v>5</v>
      </c>
      <c r="BN157" s="246">
        <f t="shared" si="11"/>
        <v>0</v>
      </c>
      <c r="BO157" s="197"/>
      <c r="BP157" s="197"/>
    </row>
    <row r="158" spans="1:69" s="2" customFormat="1" ht="15" customHeight="1" x14ac:dyDescent="0.25">
      <c r="A158" s="253" t="s">
        <v>131</v>
      </c>
      <c r="B158" s="254" t="s">
        <v>170</v>
      </c>
      <c r="C158" s="255" t="s">
        <v>135</v>
      </c>
      <c r="D158" s="255" t="s">
        <v>180</v>
      </c>
      <c r="E158" s="256" t="s">
        <v>142</v>
      </c>
      <c r="F158" s="257" t="s">
        <v>75</v>
      </c>
      <c r="G158" s="258"/>
      <c r="H158" s="258" t="s">
        <v>236</v>
      </c>
      <c r="I158" s="259" t="s">
        <v>248</v>
      </c>
      <c r="J158" s="260" t="s">
        <v>30</v>
      </c>
      <c r="K158" s="261">
        <v>0</v>
      </c>
      <c r="L158" s="228">
        <v>1</v>
      </c>
      <c r="M158" s="229" t="s">
        <v>455</v>
      </c>
      <c r="N158" s="230" t="s">
        <v>356</v>
      </c>
      <c r="O158" s="224"/>
      <c r="P158" s="228" t="s">
        <v>356</v>
      </c>
      <c r="Q158" s="188"/>
      <c r="R158" s="189"/>
      <c r="S158" s="189"/>
      <c r="T158" s="190">
        <v>1</v>
      </c>
      <c r="U158" s="191"/>
      <c r="V158" s="189"/>
      <c r="W158" s="189"/>
      <c r="X158" s="192"/>
      <c r="Y158" s="191"/>
      <c r="Z158" s="189"/>
      <c r="AA158" s="189"/>
      <c r="AB158" s="192"/>
      <c r="AC158" s="191"/>
      <c r="AD158" s="189"/>
      <c r="AE158" s="189"/>
      <c r="AF158" s="192"/>
      <c r="AG158" s="193"/>
      <c r="AH158" s="194"/>
      <c r="AI158" s="194"/>
      <c r="AJ158" s="195"/>
      <c r="AK158" s="193"/>
      <c r="AL158" s="194"/>
      <c r="AM158" s="194"/>
      <c r="AN158" s="195"/>
      <c r="AO158" s="193"/>
      <c r="AP158" s="194"/>
      <c r="AQ158" s="194"/>
      <c r="AR158" s="195"/>
      <c r="AS158" s="193"/>
      <c r="AT158" s="194"/>
      <c r="AU158" s="194"/>
      <c r="AV158" s="195"/>
      <c r="AW158" s="193"/>
      <c r="AX158" s="194"/>
      <c r="AY158" s="194"/>
      <c r="AZ158" s="195"/>
      <c r="BA158" s="191"/>
      <c r="BB158" s="189"/>
      <c r="BC158" s="189"/>
      <c r="BD158" s="192"/>
      <c r="BE158" s="191"/>
      <c r="BF158" s="189"/>
      <c r="BG158" s="189"/>
      <c r="BH158" s="192"/>
      <c r="BI158" s="191"/>
      <c r="BJ158" s="189"/>
      <c r="BK158" s="189"/>
      <c r="BL158" s="196"/>
      <c r="BM158" s="243">
        <f t="shared" si="10"/>
        <v>1</v>
      </c>
      <c r="BN158" s="246">
        <f t="shared" si="11"/>
        <v>0</v>
      </c>
      <c r="BO158" s="197"/>
      <c r="BP158" s="197"/>
      <c r="BQ158" s="2" t="s">
        <v>455</v>
      </c>
    </row>
    <row r="159" spans="1:69" s="2" customFormat="1" ht="15" customHeight="1" x14ac:dyDescent="0.25">
      <c r="A159" s="253" t="s">
        <v>131</v>
      </c>
      <c r="B159" s="254" t="s">
        <v>170</v>
      </c>
      <c r="C159" s="255" t="s">
        <v>135</v>
      </c>
      <c r="D159" s="255" t="s">
        <v>180</v>
      </c>
      <c r="E159" s="256" t="s">
        <v>142</v>
      </c>
      <c r="F159" s="257" t="s">
        <v>75</v>
      </c>
      <c r="G159" s="258"/>
      <c r="H159" s="258" t="s">
        <v>236</v>
      </c>
      <c r="I159" s="259" t="s">
        <v>248</v>
      </c>
      <c r="J159" s="260" t="s">
        <v>36</v>
      </c>
      <c r="K159" s="261">
        <v>0</v>
      </c>
      <c r="L159" s="228">
        <v>2</v>
      </c>
      <c r="M159" s="229" t="s">
        <v>455</v>
      </c>
      <c r="N159" s="230" t="s">
        <v>356</v>
      </c>
      <c r="O159" s="224"/>
      <c r="P159" s="228"/>
      <c r="Q159" s="188"/>
      <c r="R159" s="189"/>
      <c r="S159" s="189"/>
      <c r="T159" s="190"/>
      <c r="U159" s="191"/>
      <c r="V159" s="189"/>
      <c r="W159" s="189"/>
      <c r="X159" s="192"/>
      <c r="Y159" s="191"/>
      <c r="Z159" s="189"/>
      <c r="AA159" s="189"/>
      <c r="AB159" s="192"/>
      <c r="AC159" s="191">
        <v>1</v>
      </c>
      <c r="AD159" s="189"/>
      <c r="AE159" s="189"/>
      <c r="AF159" s="192"/>
      <c r="AG159" s="193"/>
      <c r="AH159" s="194"/>
      <c r="AI159" s="194"/>
      <c r="AJ159" s="195"/>
      <c r="AK159" s="193">
        <v>1</v>
      </c>
      <c r="AL159" s="194"/>
      <c r="AM159" s="194"/>
      <c r="AN159" s="195"/>
      <c r="AO159" s="193"/>
      <c r="AP159" s="194"/>
      <c r="AQ159" s="194"/>
      <c r="AR159" s="195"/>
      <c r="AS159" s="193"/>
      <c r="AT159" s="194"/>
      <c r="AU159" s="194"/>
      <c r="AV159" s="195"/>
      <c r="AW159" s="193"/>
      <c r="AX159" s="194"/>
      <c r="AY159" s="194"/>
      <c r="AZ159" s="195"/>
      <c r="BA159" s="191"/>
      <c r="BB159" s="189"/>
      <c r="BC159" s="189"/>
      <c r="BD159" s="192"/>
      <c r="BE159" s="191"/>
      <c r="BF159" s="189"/>
      <c r="BG159" s="189"/>
      <c r="BH159" s="192"/>
      <c r="BI159" s="191"/>
      <c r="BJ159" s="189"/>
      <c r="BK159" s="189"/>
      <c r="BL159" s="196"/>
      <c r="BM159" s="243">
        <f t="shared" ref="BM159" si="14">SUM(Q159:BL159)</f>
        <v>2</v>
      </c>
      <c r="BN159" s="246">
        <f t="shared" ref="BN159" si="15">L159-BM159</f>
        <v>0</v>
      </c>
      <c r="BO159" s="197"/>
      <c r="BP159" s="197"/>
    </row>
    <row r="160" spans="1:69" s="2" customFormat="1" ht="15" customHeight="1" x14ac:dyDescent="0.25">
      <c r="A160" s="220" t="s">
        <v>131</v>
      </c>
      <c r="B160" s="221" t="s">
        <v>170</v>
      </c>
      <c r="C160" s="222" t="s">
        <v>135</v>
      </c>
      <c r="D160" s="222" t="s">
        <v>180</v>
      </c>
      <c r="E160" s="231" t="s">
        <v>142</v>
      </c>
      <c r="F160" s="223" t="s">
        <v>75</v>
      </c>
      <c r="G160" s="224"/>
      <c r="H160" s="224" t="s">
        <v>236</v>
      </c>
      <c r="I160" s="225" t="s">
        <v>248</v>
      </c>
      <c r="J160" s="226" t="s">
        <v>37</v>
      </c>
      <c r="K160" s="227">
        <v>5</v>
      </c>
      <c r="L160" s="228">
        <v>5</v>
      </c>
      <c r="M160" s="229" t="s">
        <v>253</v>
      </c>
      <c r="N160" s="230" t="s">
        <v>356</v>
      </c>
      <c r="O160" s="224"/>
      <c r="P160" s="228" t="s">
        <v>257</v>
      </c>
      <c r="Q160" s="188"/>
      <c r="R160" s="189"/>
      <c r="S160" s="189"/>
      <c r="T160" s="190"/>
      <c r="U160" s="191"/>
      <c r="V160" s="189"/>
      <c r="W160" s="189">
        <v>1</v>
      </c>
      <c r="X160" s="192"/>
      <c r="Y160" s="191"/>
      <c r="Z160" s="189"/>
      <c r="AA160" s="189"/>
      <c r="AB160" s="192"/>
      <c r="AC160" s="191">
        <v>1</v>
      </c>
      <c r="AD160" s="189"/>
      <c r="AE160" s="189"/>
      <c r="AF160" s="192"/>
      <c r="AG160" s="193"/>
      <c r="AH160" s="194"/>
      <c r="AI160" s="194"/>
      <c r="AJ160" s="195"/>
      <c r="AK160" s="193">
        <v>1</v>
      </c>
      <c r="AL160" s="194"/>
      <c r="AM160" s="194"/>
      <c r="AN160" s="195"/>
      <c r="AO160" s="193"/>
      <c r="AP160" s="194"/>
      <c r="AQ160" s="194"/>
      <c r="AR160" s="195"/>
      <c r="AS160" s="193"/>
      <c r="AT160" s="194"/>
      <c r="AU160" s="194"/>
      <c r="AV160" s="195"/>
      <c r="AW160" s="193">
        <v>1</v>
      </c>
      <c r="AX160" s="194"/>
      <c r="AY160" s="194"/>
      <c r="AZ160" s="195"/>
      <c r="BA160" s="191"/>
      <c r="BB160" s="189"/>
      <c r="BC160" s="189"/>
      <c r="BD160" s="192">
        <v>1</v>
      </c>
      <c r="BE160" s="191"/>
      <c r="BF160" s="189"/>
      <c r="BG160" s="189"/>
      <c r="BH160" s="192"/>
      <c r="BI160" s="191"/>
      <c r="BJ160" s="189"/>
      <c r="BK160" s="189"/>
      <c r="BL160" s="196"/>
      <c r="BM160" s="243">
        <f t="shared" si="10"/>
        <v>5</v>
      </c>
      <c r="BN160" s="246">
        <f t="shared" si="11"/>
        <v>0</v>
      </c>
      <c r="BO160" s="197"/>
      <c r="BP160" s="197"/>
    </row>
    <row r="161" spans="1:69" s="2" customFormat="1" ht="15" customHeight="1" x14ac:dyDescent="0.25">
      <c r="A161" s="220" t="s">
        <v>131</v>
      </c>
      <c r="B161" s="221" t="s">
        <v>170</v>
      </c>
      <c r="C161" s="222" t="s">
        <v>135</v>
      </c>
      <c r="D161" s="222" t="s">
        <v>180</v>
      </c>
      <c r="E161" s="231" t="s">
        <v>142</v>
      </c>
      <c r="F161" s="223" t="s">
        <v>75</v>
      </c>
      <c r="G161" s="224"/>
      <c r="H161" s="224" t="s">
        <v>236</v>
      </c>
      <c r="I161" s="225" t="s">
        <v>248</v>
      </c>
      <c r="J161" s="226" t="s">
        <v>357</v>
      </c>
      <c r="K161" s="227">
        <v>6</v>
      </c>
      <c r="L161" s="228">
        <v>8</v>
      </c>
      <c r="M161" s="229" t="s">
        <v>358</v>
      </c>
      <c r="N161" s="230" t="s">
        <v>356</v>
      </c>
      <c r="O161" s="222" t="s">
        <v>359</v>
      </c>
      <c r="P161" s="228"/>
      <c r="Q161" s="188"/>
      <c r="R161" s="189"/>
      <c r="S161" s="189"/>
      <c r="T161" s="190">
        <v>2</v>
      </c>
      <c r="U161" s="191"/>
      <c r="V161" s="189"/>
      <c r="W161" s="189"/>
      <c r="X161" s="192"/>
      <c r="Y161" s="191"/>
      <c r="Z161" s="189"/>
      <c r="AA161" s="189"/>
      <c r="AB161" s="192"/>
      <c r="AC161" s="191"/>
      <c r="AD161" s="189"/>
      <c r="AE161" s="189"/>
      <c r="AF161" s="192"/>
      <c r="AG161" s="193"/>
      <c r="AH161" s="194"/>
      <c r="AI161" s="194"/>
      <c r="AJ161" s="195"/>
      <c r="AK161" s="193">
        <v>6</v>
      </c>
      <c r="AL161" s="194"/>
      <c r="AM161" s="194"/>
      <c r="AN161" s="195"/>
      <c r="AO161" s="193"/>
      <c r="AP161" s="194"/>
      <c r="AQ161" s="194"/>
      <c r="AR161" s="195"/>
      <c r="AS161" s="193"/>
      <c r="AT161" s="194"/>
      <c r="AU161" s="194"/>
      <c r="AV161" s="195"/>
      <c r="AW161" s="193"/>
      <c r="AX161" s="194"/>
      <c r="AY161" s="194"/>
      <c r="AZ161" s="195"/>
      <c r="BA161" s="191"/>
      <c r="BB161" s="189"/>
      <c r="BC161" s="189"/>
      <c r="BD161" s="192"/>
      <c r="BE161" s="191"/>
      <c r="BF161" s="189"/>
      <c r="BG161" s="189"/>
      <c r="BH161" s="192"/>
      <c r="BI161" s="191"/>
      <c r="BJ161" s="189"/>
      <c r="BK161" s="189"/>
      <c r="BL161" s="196"/>
      <c r="BM161" s="243">
        <f t="shared" si="10"/>
        <v>8</v>
      </c>
      <c r="BN161" s="246">
        <f t="shared" si="11"/>
        <v>0</v>
      </c>
      <c r="BO161" s="197"/>
      <c r="BP161" s="197"/>
      <c r="BQ161" s="2" t="s">
        <v>480</v>
      </c>
    </row>
    <row r="162" spans="1:69" s="2" customFormat="1" ht="15" customHeight="1" x14ac:dyDescent="0.25">
      <c r="A162" s="220" t="s">
        <v>131</v>
      </c>
      <c r="B162" s="221" t="s">
        <v>170</v>
      </c>
      <c r="C162" s="222" t="s">
        <v>181</v>
      </c>
      <c r="D162" s="222" t="s">
        <v>161</v>
      </c>
      <c r="E162" s="231" t="s">
        <v>142</v>
      </c>
      <c r="F162" s="223" t="s">
        <v>76</v>
      </c>
      <c r="G162" s="224"/>
      <c r="H162" s="224" t="s">
        <v>236</v>
      </c>
      <c r="I162" s="225" t="s">
        <v>237</v>
      </c>
      <c r="J162" s="226" t="s">
        <v>273</v>
      </c>
      <c r="K162" s="227">
        <v>5</v>
      </c>
      <c r="L162" s="228">
        <v>5</v>
      </c>
      <c r="M162" s="229" t="s">
        <v>253</v>
      </c>
      <c r="N162" s="230" t="s">
        <v>356</v>
      </c>
      <c r="O162" s="224"/>
      <c r="P162" s="228" t="s">
        <v>257</v>
      </c>
      <c r="Q162" s="188"/>
      <c r="R162" s="189"/>
      <c r="S162" s="189"/>
      <c r="T162" s="190"/>
      <c r="U162" s="191"/>
      <c r="V162" s="189"/>
      <c r="W162" s="189">
        <v>1</v>
      </c>
      <c r="X162" s="192"/>
      <c r="Y162" s="191"/>
      <c r="Z162" s="189"/>
      <c r="AA162" s="189"/>
      <c r="AB162" s="192"/>
      <c r="AC162" s="191">
        <v>1</v>
      </c>
      <c r="AD162" s="189"/>
      <c r="AE162" s="189"/>
      <c r="AF162" s="192"/>
      <c r="AG162" s="193"/>
      <c r="AH162" s="194"/>
      <c r="AI162" s="194">
        <v>1</v>
      </c>
      <c r="AJ162" s="195"/>
      <c r="AK162" s="193"/>
      <c r="AL162" s="194"/>
      <c r="AM162" s="194"/>
      <c r="AN162" s="195"/>
      <c r="AO162" s="193"/>
      <c r="AP162" s="194"/>
      <c r="AQ162" s="194" t="s">
        <v>354</v>
      </c>
      <c r="AR162" s="195"/>
      <c r="AS162" s="193">
        <v>1</v>
      </c>
      <c r="AT162" s="194"/>
      <c r="AU162" s="194"/>
      <c r="AV162" s="195">
        <v>1</v>
      </c>
      <c r="AW162" s="193"/>
      <c r="AX162" s="194"/>
      <c r="AY162" s="194"/>
      <c r="AZ162" s="195"/>
      <c r="BA162" s="191"/>
      <c r="BB162" s="189"/>
      <c r="BC162" s="189"/>
      <c r="BD162" s="192"/>
      <c r="BE162" s="191"/>
      <c r="BF162" s="189"/>
      <c r="BG162" s="189"/>
      <c r="BH162" s="192"/>
      <c r="BI162" s="191"/>
      <c r="BJ162" s="189"/>
      <c r="BK162" s="189"/>
      <c r="BL162" s="196"/>
      <c r="BM162" s="243">
        <f t="shared" si="10"/>
        <v>5</v>
      </c>
      <c r="BN162" s="246">
        <f t="shared" si="11"/>
        <v>0</v>
      </c>
      <c r="BO162" s="197" t="s">
        <v>482</v>
      </c>
      <c r="BP162" s="197"/>
    </row>
    <row r="163" spans="1:69" s="2" customFormat="1" ht="15" customHeight="1" x14ac:dyDescent="0.25">
      <c r="A163" s="220" t="s">
        <v>131</v>
      </c>
      <c r="B163" s="221" t="s">
        <v>170</v>
      </c>
      <c r="C163" s="222" t="s">
        <v>181</v>
      </c>
      <c r="D163" s="222" t="s">
        <v>161</v>
      </c>
      <c r="E163" s="231" t="s">
        <v>142</v>
      </c>
      <c r="F163" s="223" t="s">
        <v>76</v>
      </c>
      <c r="G163" s="224"/>
      <c r="H163" s="224" t="s">
        <v>236</v>
      </c>
      <c r="I163" s="225" t="s">
        <v>237</v>
      </c>
      <c r="J163" s="226" t="s">
        <v>30</v>
      </c>
      <c r="K163" s="227">
        <v>5</v>
      </c>
      <c r="L163" s="228">
        <v>5</v>
      </c>
      <c r="M163" s="229" t="s">
        <v>253</v>
      </c>
      <c r="N163" s="230" t="s">
        <v>356</v>
      </c>
      <c r="O163" s="224"/>
      <c r="P163" s="228" t="s">
        <v>257</v>
      </c>
      <c r="Q163" s="188"/>
      <c r="R163" s="189"/>
      <c r="S163" s="189"/>
      <c r="T163" s="190"/>
      <c r="U163" s="191"/>
      <c r="V163" s="189"/>
      <c r="W163" s="189">
        <v>1</v>
      </c>
      <c r="X163" s="192"/>
      <c r="Y163" s="191"/>
      <c r="Z163" s="189"/>
      <c r="AA163" s="189"/>
      <c r="AB163" s="192"/>
      <c r="AC163" s="191">
        <v>1</v>
      </c>
      <c r="AD163" s="189"/>
      <c r="AE163" s="189"/>
      <c r="AF163" s="192"/>
      <c r="AG163" s="193"/>
      <c r="AH163" s="194"/>
      <c r="AI163" s="194">
        <v>1</v>
      </c>
      <c r="AJ163" s="195"/>
      <c r="AK163" s="193"/>
      <c r="AL163" s="194"/>
      <c r="AM163" s="194"/>
      <c r="AN163" s="195"/>
      <c r="AO163" s="193"/>
      <c r="AP163" s="194"/>
      <c r="AQ163" s="194">
        <v>1</v>
      </c>
      <c r="AR163" s="195"/>
      <c r="AS163" s="193">
        <v>1</v>
      </c>
      <c r="AT163" s="194"/>
      <c r="AU163" s="194"/>
      <c r="AV163" s="195" t="s">
        <v>354</v>
      </c>
      <c r="AW163" s="193"/>
      <c r="AX163" s="194"/>
      <c r="AY163" s="194"/>
      <c r="AZ163" s="195"/>
      <c r="BA163" s="191"/>
      <c r="BB163" s="189"/>
      <c r="BC163" s="189"/>
      <c r="BD163" s="192"/>
      <c r="BE163" s="191"/>
      <c r="BF163" s="189"/>
      <c r="BG163" s="189"/>
      <c r="BH163" s="192"/>
      <c r="BI163" s="191"/>
      <c r="BJ163" s="189"/>
      <c r="BK163" s="189"/>
      <c r="BL163" s="196"/>
      <c r="BM163" s="243">
        <f t="shared" si="10"/>
        <v>5</v>
      </c>
      <c r="BN163" s="246">
        <f t="shared" si="11"/>
        <v>0</v>
      </c>
      <c r="BO163" s="197"/>
      <c r="BP163" s="197"/>
    </row>
    <row r="164" spans="1:69" s="2" customFormat="1" ht="15" customHeight="1" x14ac:dyDescent="0.25">
      <c r="A164" s="220" t="s">
        <v>131</v>
      </c>
      <c r="B164" s="221" t="s">
        <v>170</v>
      </c>
      <c r="C164" s="222" t="s">
        <v>181</v>
      </c>
      <c r="D164" s="222" t="s">
        <v>161</v>
      </c>
      <c r="E164" s="231" t="s">
        <v>142</v>
      </c>
      <c r="F164" s="223" t="s">
        <v>76</v>
      </c>
      <c r="G164" s="224"/>
      <c r="H164" s="224" t="s">
        <v>236</v>
      </c>
      <c r="I164" s="225" t="s">
        <v>237</v>
      </c>
      <c r="J164" s="226" t="s">
        <v>357</v>
      </c>
      <c r="K164" s="227">
        <v>6</v>
      </c>
      <c r="L164" s="228">
        <v>6</v>
      </c>
      <c r="M164" s="229" t="s">
        <v>358</v>
      </c>
      <c r="N164" s="230" t="s">
        <v>356</v>
      </c>
      <c r="O164" s="222" t="s">
        <v>359</v>
      </c>
      <c r="P164" s="228"/>
      <c r="Q164" s="188"/>
      <c r="R164" s="189"/>
      <c r="S164" s="189"/>
      <c r="T164" s="190"/>
      <c r="U164" s="191"/>
      <c r="V164" s="189"/>
      <c r="W164" s="189">
        <v>2</v>
      </c>
      <c r="X164" s="192"/>
      <c r="Y164" s="191"/>
      <c r="Z164" s="189"/>
      <c r="AA164" s="189"/>
      <c r="AB164" s="192"/>
      <c r="AC164" s="191"/>
      <c r="AD164" s="189"/>
      <c r="AE164" s="189"/>
      <c r="AF164" s="192"/>
      <c r="AG164" s="193"/>
      <c r="AH164" s="194"/>
      <c r="AI164" s="194">
        <v>4</v>
      </c>
      <c r="AJ164" s="195"/>
      <c r="AK164" s="193"/>
      <c r="AL164" s="194"/>
      <c r="AM164" s="194"/>
      <c r="AN164" s="195"/>
      <c r="AO164" s="193"/>
      <c r="AP164" s="194"/>
      <c r="AQ164" s="194"/>
      <c r="AR164" s="195"/>
      <c r="AS164" s="193"/>
      <c r="AT164" s="194"/>
      <c r="AU164" s="194"/>
      <c r="AV164" s="195"/>
      <c r="AW164" s="193"/>
      <c r="AX164" s="194"/>
      <c r="AY164" s="194"/>
      <c r="AZ164" s="195"/>
      <c r="BA164" s="191"/>
      <c r="BB164" s="189"/>
      <c r="BC164" s="189"/>
      <c r="BD164" s="192"/>
      <c r="BE164" s="191"/>
      <c r="BF164" s="189"/>
      <c r="BG164" s="189"/>
      <c r="BH164" s="192"/>
      <c r="BI164" s="191"/>
      <c r="BJ164" s="189"/>
      <c r="BK164" s="189"/>
      <c r="BL164" s="196"/>
      <c r="BM164" s="243">
        <f t="shared" si="10"/>
        <v>6</v>
      </c>
      <c r="BN164" s="246">
        <f t="shared" si="11"/>
        <v>0</v>
      </c>
      <c r="BO164" s="197"/>
      <c r="BP164" s="197"/>
      <c r="BQ164" s="2" t="s">
        <v>480</v>
      </c>
    </row>
    <row r="165" spans="1:69" s="2" customFormat="1" ht="15" customHeight="1" x14ac:dyDescent="0.25">
      <c r="A165" s="220" t="s">
        <v>131</v>
      </c>
      <c r="B165" s="221" t="s">
        <v>170</v>
      </c>
      <c r="C165" s="222" t="s">
        <v>182</v>
      </c>
      <c r="D165" s="222" t="s">
        <v>161</v>
      </c>
      <c r="E165" s="231" t="s">
        <v>142</v>
      </c>
      <c r="F165" s="223" t="s">
        <v>77</v>
      </c>
      <c r="G165" s="224"/>
      <c r="H165" s="224" t="s">
        <v>236</v>
      </c>
      <c r="I165" s="225" t="s">
        <v>237</v>
      </c>
      <c r="J165" s="226" t="s">
        <v>273</v>
      </c>
      <c r="K165" s="227">
        <v>8</v>
      </c>
      <c r="L165" s="228">
        <v>8</v>
      </c>
      <c r="M165" s="229" t="s">
        <v>262</v>
      </c>
      <c r="N165" s="230" t="s">
        <v>356</v>
      </c>
      <c r="O165" s="224"/>
      <c r="P165" s="228"/>
      <c r="Q165" s="188"/>
      <c r="R165" s="189"/>
      <c r="S165" s="189"/>
      <c r="T165" s="190"/>
      <c r="U165" s="191"/>
      <c r="V165" s="189"/>
      <c r="W165" s="189">
        <v>1</v>
      </c>
      <c r="X165" s="192"/>
      <c r="Y165" s="191"/>
      <c r="Z165" s="189"/>
      <c r="AA165" s="189">
        <v>1</v>
      </c>
      <c r="AB165" s="192"/>
      <c r="AC165" s="191">
        <v>1</v>
      </c>
      <c r="AD165" s="189"/>
      <c r="AE165" s="189">
        <v>1</v>
      </c>
      <c r="AF165" s="192"/>
      <c r="AG165" s="193"/>
      <c r="AH165" s="194"/>
      <c r="AI165" s="194">
        <v>1</v>
      </c>
      <c r="AJ165" s="195"/>
      <c r="AK165" s="193">
        <v>1</v>
      </c>
      <c r="AL165" s="194"/>
      <c r="AM165" s="194"/>
      <c r="AN165" s="195"/>
      <c r="AO165" s="193"/>
      <c r="AP165" s="194"/>
      <c r="AQ165" s="194" t="s">
        <v>354</v>
      </c>
      <c r="AR165" s="195"/>
      <c r="AS165" s="193">
        <v>1</v>
      </c>
      <c r="AT165" s="194"/>
      <c r="AU165" s="194"/>
      <c r="AV165" s="195">
        <v>1</v>
      </c>
      <c r="AW165" s="193"/>
      <c r="AX165" s="194"/>
      <c r="AY165" s="194"/>
      <c r="AZ165" s="195"/>
      <c r="BA165" s="191"/>
      <c r="BB165" s="189"/>
      <c r="BC165" s="189"/>
      <c r="BD165" s="192"/>
      <c r="BE165" s="191"/>
      <c r="BF165" s="189"/>
      <c r="BG165" s="189"/>
      <c r="BH165" s="192"/>
      <c r="BI165" s="191"/>
      <c r="BJ165" s="189"/>
      <c r="BK165" s="189"/>
      <c r="BL165" s="196"/>
      <c r="BM165" s="243">
        <f t="shared" si="10"/>
        <v>8</v>
      </c>
      <c r="BN165" s="246">
        <f t="shared" si="11"/>
        <v>0</v>
      </c>
      <c r="BO165" s="197" t="s">
        <v>482</v>
      </c>
      <c r="BP165" s="197"/>
    </row>
    <row r="166" spans="1:69" s="2" customFormat="1" ht="15" customHeight="1" x14ac:dyDescent="0.25">
      <c r="A166" s="220" t="s">
        <v>131</v>
      </c>
      <c r="B166" s="221" t="s">
        <v>170</v>
      </c>
      <c r="C166" s="222" t="s">
        <v>182</v>
      </c>
      <c r="D166" s="222" t="s">
        <v>161</v>
      </c>
      <c r="E166" s="231" t="s">
        <v>142</v>
      </c>
      <c r="F166" s="223" t="s">
        <v>77</v>
      </c>
      <c r="G166" s="224"/>
      <c r="H166" s="224" t="s">
        <v>236</v>
      </c>
      <c r="I166" s="225" t="s">
        <v>237</v>
      </c>
      <c r="J166" s="226" t="s">
        <v>36</v>
      </c>
      <c r="K166" s="227">
        <v>8</v>
      </c>
      <c r="L166" s="228">
        <v>8</v>
      </c>
      <c r="M166" s="229" t="s">
        <v>262</v>
      </c>
      <c r="N166" s="230" t="s">
        <v>356</v>
      </c>
      <c r="O166" s="224"/>
      <c r="P166" s="228"/>
      <c r="Q166" s="188"/>
      <c r="R166" s="189"/>
      <c r="S166" s="189"/>
      <c r="T166" s="190"/>
      <c r="U166" s="191"/>
      <c r="V166" s="189"/>
      <c r="W166" s="189">
        <v>1</v>
      </c>
      <c r="X166" s="192"/>
      <c r="Y166" s="191"/>
      <c r="Z166" s="189"/>
      <c r="AA166" s="189">
        <v>1</v>
      </c>
      <c r="AB166" s="192"/>
      <c r="AC166" s="191">
        <v>1</v>
      </c>
      <c r="AD166" s="189"/>
      <c r="AE166" s="189">
        <v>1</v>
      </c>
      <c r="AF166" s="192"/>
      <c r="AG166" s="193"/>
      <c r="AH166" s="194"/>
      <c r="AI166" s="194">
        <v>1</v>
      </c>
      <c r="AJ166" s="195"/>
      <c r="AK166" s="193">
        <v>1</v>
      </c>
      <c r="AL166" s="194"/>
      <c r="AM166" s="194"/>
      <c r="AN166" s="195"/>
      <c r="AO166" s="193"/>
      <c r="AP166" s="194"/>
      <c r="AQ166" s="194" t="s">
        <v>354</v>
      </c>
      <c r="AR166" s="195"/>
      <c r="AS166" s="193">
        <v>1</v>
      </c>
      <c r="AT166" s="194"/>
      <c r="AU166" s="194"/>
      <c r="AV166" s="195">
        <v>1</v>
      </c>
      <c r="AW166" s="193"/>
      <c r="AX166" s="194"/>
      <c r="AY166" s="194"/>
      <c r="AZ166" s="195"/>
      <c r="BA166" s="191"/>
      <c r="BB166" s="189"/>
      <c r="BC166" s="189"/>
      <c r="BD166" s="192"/>
      <c r="BE166" s="191"/>
      <c r="BF166" s="189"/>
      <c r="BG166" s="189"/>
      <c r="BH166" s="192"/>
      <c r="BI166" s="191"/>
      <c r="BJ166" s="189"/>
      <c r="BK166" s="189"/>
      <c r="BL166" s="196"/>
      <c r="BM166" s="243">
        <f t="shared" si="10"/>
        <v>8</v>
      </c>
      <c r="BN166" s="246">
        <f t="shared" si="11"/>
        <v>0</v>
      </c>
      <c r="BO166" s="197" t="s">
        <v>482</v>
      </c>
      <c r="BP166" s="197"/>
    </row>
    <row r="167" spans="1:69" s="2" customFormat="1" ht="15" customHeight="1" x14ac:dyDescent="0.25">
      <c r="A167" s="220" t="s">
        <v>131</v>
      </c>
      <c r="B167" s="221" t="s">
        <v>170</v>
      </c>
      <c r="C167" s="222" t="s">
        <v>182</v>
      </c>
      <c r="D167" s="222" t="s">
        <v>161</v>
      </c>
      <c r="E167" s="231" t="s">
        <v>142</v>
      </c>
      <c r="F167" s="223" t="s">
        <v>77</v>
      </c>
      <c r="G167" s="224"/>
      <c r="H167" s="224" t="s">
        <v>236</v>
      </c>
      <c r="I167" s="225" t="s">
        <v>237</v>
      </c>
      <c r="J167" s="226" t="s">
        <v>357</v>
      </c>
      <c r="K167" s="227">
        <v>6</v>
      </c>
      <c r="L167" s="228">
        <v>6</v>
      </c>
      <c r="M167" s="229" t="s">
        <v>358</v>
      </c>
      <c r="N167" s="230" t="s">
        <v>356</v>
      </c>
      <c r="O167" s="222" t="s">
        <v>359</v>
      </c>
      <c r="P167" s="228"/>
      <c r="Q167" s="188"/>
      <c r="R167" s="189"/>
      <c r="S167" s="189"/>
      <c r="T167" s="190"/>
      <c r="U167" s="191"/>
      <c r="V167" s="189"/>
      <c r="W167" s="189">
        <v>2</v>
      </c>
      <c r="X167" s="192"/>
      <c r="Y167" s="191"/>
      <c r="Z167" s="189"/>
      <c r="AA167" s="189"/>
      <c r="AB167" s="192"/>
      <c r="AC167" s="191"/>
      <c r="AD167" s="189"/>
      <c r="AE167" s="189"/>
      <c r="AF167" s="192"/>
      <c r="AG167" s="193"/>
      <c r="AH167" s="194"/>
      <c r="AI167" s="194">
        <v>4</v>
      </c>
      <c r="AJ167" s="195"/>
      <c r="AK167" s="193"/>
      <c r="AL167" s="194"/>
      <c r="AM167" s="194"/>
      <c r="AN167" s="195"/>
      <c r="AO167" s="193"/>
      <c r="AP167" s="194"/>
      <c r="AQ167" s="194"/>
      <c r="AR167" s="195"/>
      <c r="AS167" s="193"/>
      <c r="AT167" s="194"/>
      <c r="AU167" s="194"/>
      <c r="AV167" s="195"/>
      <c r="AW167" s="193"/>
      <c r="AX167" s="194"/>
      <c r="AY167" s="194"/>
      <c r="AZ167" s="195"/>
      <c r="BA167" s="191"/>
      <c r="BB167" s="189"/>
      <c r="BC167" s="189"/>
      <c r="BD167" s="192"/>
      <c r="BE167" s="191"/>
      <c r="BF167" s="189"/>
      <c r="BG167" s="189"/>
      <c r="BH167" s="192"/>
      <c r="BI167" s="191"/>
      <c r="BJ167" s="189"/>
      <c r="BK167" s="189"/>
      <c r="BL167" s="196"/>
      <c r="BM167" s="243">
        <f t="shared" si="10"/>
        <v>6</v>
      </c>
      <c r="BN167" s="246">
        <f t="shared" si="11"/>
        <v>0</v>
      </c>
      <c r="BO167" s="197"/>
      <c r="BP167" s="197"/>
      <c r="BQ167" s="2" t="s">
        <v>480</v>
      </c>
    </row>
    <row r="168" spans="1:69" s="2" customFormat="1" ht="15" customHeight="1" x14ac:dyDescent="0.25">
      <c r="A168" s="220" t="s">
        <v>131</v>
      </c>
      <c r="B168" s="221" t="s">
        <v>170</v>
      </c>
      <c r="C168" s="222" t="s">
        <v>182</v>
      </c>
      <c r="D168" s="222" t="s">
        <v>161</v>
      </c>
      <c r="E168" s="231" t="s">
        <v>142</v>
      </c>
      <c r="F168" s="223" t="s">
        <v>77</v>
      </c>
      <c r="G168" s="224"/>
      <c r="H168" s="224" t="s">
        <v>236</v>
      </c>
      <c r="I168" s="225" t="s">
        <v>237</v>
      </c>
      <c r="J168" s="226" t="s">
        <v>35</v>
      </c>
      <c r="K168" s="227">
        <v>8</v>
      </c>
      <c r="L168" s="228">
        <v>8</v>
      </c>
      <c r="M168" s="229" t="s">
        <v>262</v>
      </c>
      <c r="N168" s="230" t="s">
        <v>356</v>
      </c>
      <c r="O168" s="224"/>
      <c r="P168" s="228"/>
      <c r="Q168" s="188"/>
      <c r="R168" s="189"/>
      <c r="S168" s="189"/>
      <c r="T168" s="190"/>
      <c r="U168" s="191"/>
      <c r="V168" s="189"/>
      <c r="W168" s="189">
        <v>1</v>
      </c>
      <c r="X168" s="192"/>
      <c r="Y168" s="191"/>
      <c r="Z168" s="189"/>
      <c r="AA168" s="189">
        <v>1</v>
      </c>
      <c r="AB168" s="192"/>
      <c r="AC168" s="191">
        <v>1</v>
      </c>
      <c r="AD168" s="189"/>
      <c r="AE168" s="189">
        <v>1</v>
      </c>
      <c r="AF168" s="192"/>
      <c r="AG168" s="193"/>
      <c r="AH168" s="194"/>
      <c r="AI168" s="194">
        <v>1</v>
      </c>
      <c r="AJ168" s="195"/>
      <c r="AK168" s="193">
        <v>1</v>
      </c>
      <c r="AL168" s="194"/>
      <c r="AM168" s="194"/>
      <c r="AN168" s="195"/>
      <c r="AO168" s="193"/>
      <c r="AP168" s="194"/>
      <c r="AQ168" s="194" t="s">
        <v>354</v>
      </c>
      <c r="AR168" s="195"/>
      <c r="AS168" s="193">
        <v>1</v>
      </c>
      <c r="AT168" s="194"/>
      <c r="AU168" s="194"/>
      <c r="AV168" s="195">
        <v>1</v>
      </c>
      <c r="AW168" s="193"/>
      <c r="AX168" s="194"/>
      <c r="AY168" s="194"/>
      <c r="AZ168" s="195"/>
      <c r="BA168" s="191"/>
      <c r="BB168" s="189"/>
      <c r="BC168" s="189"/>
      <c r="BD168" s="192"/>
      <c r="BE168" s="191"/>
      <c r="BF168" s="189"/>
      <c r="BG168" s="189"/>
      <c r="BH168" s="192"/>
      <c r="BI168" s="191"/>
      <c r="BJ168" s="189"/>
      <c r="BK168" s="189"/>
      <c r="BL168" s="196"/>
      <c r="BM168" s="243">
        <f t="shared" si="10"/>
        <v>8</v>
      </c>
      <c r="BN168" s="246">
        <f t="shared" si="11"/>
        <v>0</v>
      </c>
      <c r="BO168" s="197" t="s">
        <v>482</v>
      </c>
      <c r="BP168" s="197"/>
    </row>
    <row r="169" spans="1:69" s="2" customFormat="1" ht="15" customHeight="1" x14ac:dyDescent="0.25">
      <c r="A169" s="220" t="s">
        <v>131</v>
      </c>
      <c r="B169" s="221" t="s">
        <v>170</v>
      </c>
      <c r="C169" s="222" t="s">
        <v>183</v>
      </c>
      <c r="D169" s="222" t="s">
        <v>161</v>
      </c>
      <c r="E169" s="231" t="s">
        <v>142</v>
      </c>
      <c r="F169" s="223" t="s">
        <v>78</v>
      </c>
      <c r="G169" s="224"/>
      <c r="H169" s="224" t="s">
        <v>238</v>
      </c>
      <c r="I169" s="225" t="s">
        <v>248</v>
      </c>
      <c r="J169" s="226" t="s">
        <v>273</v>
      </c>
      <c r="K169" s="227">
        <v>5</v>
      </c>
      <c r="L169" s="228">
        <v>5</v>
      </c>
      <c r="M169" s="229" t="s">
        <v>253</v>
      </c>
      <c r="N169" s="230" t="s">
        <v>356</v>
      </c>
      <c r="O169" s="224"/>
      <c r="P169" s="228"/>
      <c r="Q169" s="188"/>
      <c r="R169" s="189"/>
      <c r="S169" s="189"/>
      <c r="T169" s="190"/>
      <c r="U169" s="191"/>
      <c r="V169" s="189"/>
      <c r="W169" s="189"/>
      <c r="X169" s="192"/>
      <c r="Y169" s="191"/>
      <c r="Z169" s="189">
        <v>1</v>
      </c>
      <c r="AA169" s="189"/>
      <c r="AB169" s="192"/>
      <c r="AC169" s="191">
        <v>1</v>
      </c>
      <c r="AD169" s="189"/>
      <c r="AE169" s="189"/>
      <c r="AF169" s="192"/>
      <c r="AG169" s="193"/>
      <c r="AH169" s="194"/>
      <c r="AI169" s="194">
        <v>1</v>
      </c>
      <c r="AJ169" s="195"/>
      <c r="AK169" s="193">
        <v>1</v>
      </c>
      <c r="AL169" s="194"/>
      <c r="AM169" s="194"/>
      <c r="AN169" s="195"/>
      <c r="AO169" s="193">
        <v>1</v>
      </c>
      <c r="AP169" s="194"/>
      <c r="AQ169" s="194"/>
      <c r="AR169" s="195"/>
      <c r="AS169" s="193"/>
      <c r="AT169" s="194"/>
      <c r="AU169" s="194"/>
      <c r="AV169" s="195"/>
      <c r="AW169" s="193"/>
      <c r="AX169" s="194"/>
      <c r="AY169" s="194"/>
      <c r="AZ169" s="195"/>
      <c r="BA169" s="191"/>
      <c r="BB169" s="189"/>
      <c r="BC169" s="189"/>
      <c r="BD169" s="192"/>
      <c r="BE169" s="191"/>
      <c r="BF169" s="189"/>
      <c r="BG169" s="189"/>
      <c r="BH169" s="192"/>
      <c r="BI169" s="191"/>
      <c r="BJ169" s="189"/>
      <c r="BK169" s="189"/>
      <c r="BL169" s="196"/>
      <c r="BM169" s="243">
        <f t="shared" si="10"/>
        <v>5</v>
      </c>
      <c r="BN169" s="246">
        <f t="shared" si="11"/>
        <v>0</v>
      </c>
      <c r="BO169" s="197"/>
      <c r="BP169" s="197"/>
    </row>
    <row r="170" spans="1:69" s="2" customFormat="1" ht="15" customHeight="1" x14ac:dyDescent="0.25">
      <c r="A170" s="220" t="s">
        <v>131</v>
      </c>
      <c r="B170" s="221" t="s">
        <v>170</v>
      </c>
      <c r="C170" s="222" t="s">
        <v>183</v>
      </c>
      <c r="D170" s="222" t="s">
        <v>161</v>
      </c>
      <c r="E170" s="231" t="s">
        <v>142</v>
      </c>
      <c r="F170" s="223" t="s">
        <v>78</v>
      </c>
      <c r="G170" s="224"/>
      <c r="H170" s="224" t="s">
        <v>238</v>
      </c>
      <c r="I170" s="225" t="s">
        <v>248</v>
      </c>
      <c r="J170" s="226" t="s">
        <v>30</v>
      </c>
      <c r="K170" s="227">
        <v>5</v>
      </c>
      <c r="L170" s="228">
        <v>5</v>
      </c>
      <c r="M170" s="229" t="s">
        <v>253</v>
      </c>
      <c r="N170" s="230" t="s">
        <v>356</v>
      </c>
      <c r="O170" s="224"/>
      <c r="P170" s="228"/>
      <c r="Q170" s="188"/>
      <c r="R170" s="189"/>
      <c r="S170" s="189"/>
      <c r="T170" s="190"/>
      <c r="U170" s="191"/>
      <c r="V170" s="189"/>
      <c r="W170" s="189"/>
      <c r="X170" s="192"/>
      <c r="Y170" s="191"/>
      <c r="Z170" s="189">
        <v>1</v>
      </c>
      <c r="AA170" s="189"/>
      <c r="AB170" s="192"/>
      <c r="AC170" s="191">
        <v>1</v>
      </c>
      <c r="AD170" s="189"/>
      <c r="AE170" s="189"/>
      <c r="AF170" s="192"/>
      <c r="AG170" s="193"/>
      <c r="AH170" s="194"/>
      <c r="AI170" s="194">
        <v>1</v>
      </c>
      <c r="AJ170" s="195"/>
      <c r="AK170" s="193">
        <v>1</v>
      </c>
      <c r="AL170" s="194"/>
      <c r="AM170" s="194"/>
      <c r="AN170" s="195"/>
      <c r="AO170" s="193">
        <v>1</v>
      </c>
      <c r="AP170" s="194"/>
      <c r="AQ170" s="194"/>
      <c r="AR170" s="195"/>
      <c r="AS170" s="193"/>
      <c r="AT170" s="194"/>
      <c r="AU170" s="194"/>
      <c r="AV170" s="195"/>
      <c r="AW170" s="193"/>
      <c r="AX170" s="194"/>
      <c r="AY170" s="194"/>
      <c r="AZ170" s="195"/>
      <c r="BA170" s="191"/>
      <c r="BB170" s="189"/>
      <c r="BC170" s="189"/>
      <c r="BD170" s="192"/>
      <c r="BE170" s="191"/>
      <c r="BF170" s="189"/>
      <c r="BG170" s="189"/>
      <c r="BH170" s="192"/>
      <c r="BI170" s="191"/>
      <c r="BJ170" s="189"/>
      <c r="BK170" s="189"/>
      <c r="BL170" s="196"/>
      <c r="BM170" s="243">
        <f t="shared" si="10"/>
        <v>5</v>
      </c>
      <c r="BN170" s="246">
        <f t="shared" si="11"/>
        <v>0</v>
      </c>
      <c r="BO170" s="197"/>
      <c r="BP170" s="197"/>
    </row>
    <row r="171" spans="1:69" s="2" customFormat="1" ht="15" customHeight="1" x14ac:dyDescent="0.25">
      <c r="A171" s="220" t="s">
        <v>131</v>
      </c>
      <c r="B171" s="221" t="s">
        <v>170</v>
      </c>
      <c r="C171" s="222" t="s">
        <v>183</v>
      </c>
      <c r="D171" s="222" t="s">
        <v>161</v>
      </c>
      <c r="E171" s="231" t="s">
        <v>142</v>
      </c>
      <c r="F171" s="223" t="s">
        <v>78</v>
      </c>
      <c r="G171" s="224"/>
      <c r="H171" s="224" t="s">
        <v>238</v>
      </c>
      <c r="I171" s="225" t="s">
        <v>248</v>
      </c>
      <c r="J171" s="226" t="s">
        <v>39</v>
      </c>
      <c r="K171" s="227">
        <v>1</v>
      </c>
      <c r="L171" s="228">
        <v>1</v>
      </c>
      <c r="M171" s="229" t="s">
        <v>256</v>
      </c>
      <c r="N171" s="230" t="s">
        <v>356</v>
      </c>
      <c r="O171" s="224"/>
      <c r="P171" s="228"/>
      <c r="Q171" s="188"/>
      <c r="R171" s="189"/>
      <c r="S171" s="189"/>
      <c r="T171" s="190"/>
      <c r="U171" s="191"/>
      <c r="V171" s="189"/>
      <c r="W171" s="189"/>
      <c r="X171" s="192"/>
      <c r="Y171" s="191"/>
      <c r="Z171" s="189"/>
      <c r="AA171" s="189"/>
      <c r="AB171" s="192"/>
      <c r="AC171" s="191"/>
      <c r="AD171" s="189"/>
      <c r="AE171" s="189"/>
      <c r="AF171" s="192"/>
      <c r="AG171" s="193"/>
      <c r="AH171" s="194"/>
      <c r="AI171" s="194"/>
      <c r="AJ171" s="195"/>
      <c r="AK171" s="193"/>
      <c r="AL171" s="194"/>
      <c r="AM171" s="194"/>
      <c r="AN171" s="195"/>
      <c r="AO171" s="193"/>
      <c r="AP171" s="194"/>
      <c r="AQ171" s="194"/>
      <c r="AR171" s="195"/>
      <c r="AS171" s="193"/>
      <c r="AT171" s="194"/>
      <c r="AU171" s="194"/>
      <c r="AV171" s="195"/>
      <c r="AW171" s="193"/>
      <c r="AX171" s="194"/>
      <c r="AY171" s="194"/>
      <c r="AZ171" s="195"/>
      <c r="BA171" s="191"/>
      <c r="BB171" s="189"/>
      <c r="BC171" s="189"/>
      <c r="BD171" s="192"/>
      <c r="BE171" s="191"/>
      <c r="BF171" s="189"/>
      <c r="BG171" s="189"/>
      <c r="BH171" s="192"/>
      <c r="BI171" s="191"/>
      <c r="BJ171" s="189"/>
      <c r="BK171" s="189"/>
      <c r="BL171" s="196"/>
      <c r="BM171" s="243">
        <f t="shared" si="10"/>
        <v>0</v>
      </c>
      <c r="BN171" s="246">
        <f t="shared" si="11"/>
        <v>1</v>
      </c>
      <c r="BO171" s="197"/>
      <c r="BP171" s="197"/>
    </row>
    <row r="172" spans="1:69" s="2" customFormat="1" ht="15" customHeight="1" x14ac:dyDescent="0.25">
      <c r="A172" s="220" t="s">
        <v>131</v>
      </c>
      <c r="B172" s="221" t="s">
        <v>170</v>
      </c>
      <c r="C172" s="222" t="s">
        <v>183</v>
      </c>
      <c r="D172" s="222" t="s">
        <v>161</v>
      </c>
      <c r="E172" s="231" t="s">
        <v>142</v>
      </c>
      <c r="F172" s="223" t="s">
        <v>78</v>
      </c>
      <c r="G172" s="224"/>
      <c r="H172" s="224" t="s">
        <v>238</v>
      </c>
      <c r="I172" s="225" t="s">
        <v>248</v>
      </c>
      <c r="J172" s="226" t="s">
        <v>357</v>
      </c>
      <c r="K172" s="227">
        <v>4</v>
      </c>
      <c r="L172" s="228">
        <v>4</v>
      </c>
      <c r="M172" s="229" t="s">
        <v>360</v>
      </c>
      <c r="N172" s="230" t="s">
        <v>356</v>
      </c>
      <c r="O172" s="222" t="s">
        <v>361</v>
      </c>
      <c r="P172" s="228"/>
      <c r="Q172" s="188"/>
      <c r="R172" s="189"/>
      <c r="S172" s="189"/>
      <c r="T172" s="190"/>
      <c r="U172" s="191"/>
      <c r="V172" s="189"/>
      <c r="W172" s="189"/>
      <c r="X172" s="192"/>
      <c r="Y172" s="191"/>
      <c r="Z172" s="189"/>
      <c r="AA172" s="189"/>
      <c r="AB172" s="192"/>
      <c r="AC172" s="191">
        <v>4</v>
      </c>
      <c r="AD172" s="189"/>
      <c r="AE172" s="189"/>
      <c r="AF172" s="192"/>
      <c r="AG172" s="193"/>
      <c r="AH172" s="194"/>
      <c r="AI172" s="194"/>
      <c r="AJ172" s="195"/>
      <c r="AK172" s="193"/>
      <c r="AL172" s="194"/>
      <c r="AM172" s="194"/>
      <c r="AN172" s="195"/>
      <c r="AO172" s="193"/>
      <c r="AP172" s="194"/>
      <c r="AQ172" s="194"/>
      <c r="AR172" s="195"/>
      <c r="AS172" s="193"/>
      <c r="AT172" s="194"/>
      <c r="AU172" s="194"/>
      <c r="AV172" s="195"/>
      <c r="AW172" s="193"/>
      <c r="AX172" s="194"/>
      <c r="AY172" s="194"/>
      <c r="AZ172" s="195"/>
      <c r="BA172" s="191"/>
      <c r="BB172" s="189"/>
      <c r="BC172" s="189"/>
      <c r="BD172" s="192"/>
      <c r="BE172" s="191"/>
      <c r="BF172" s="189"/>
      <c r="BG172" s="189"/>
      <c r="BH172" s="192"/>
      <c r="BI172" s="191"/>
      <c r="BJ172" s="189"/>
      <c r="BK172" s="189"/>
      <c r="BL172" s="196"/>
      <c r="BM172" s="243">
        <f t="shared" si="10"/>
        <v>4</v>
      </c>
      <c r="BN172" s="246">
        <f t="shared" si="11"/>
        <v>0</v>
      </c>
      <c r="BO172" s="197"/>
      <c r="BP172" s="197"/>
      <c r="BQ172" s="2" t="s">
        <v>480</v>
      </c>
    </row>
    <row r="173" spans="1:69" s="2" customFormat="1" ht="15" customHeight="1" x14ac:dyDescent="0.25">
      <c r="A173" s="220" t="s">
        <v>131</v>
      </c>
      <c r="B173" s="221" t="s">
        <v>170</v>
      </c>
      <c r="C173" s="222" t="s">
        <v>184</v>
      </c>
      <c r="D173" s="222" t="s">
        <v>161</v>
      </c>
      <c r="E173" s="231" t="s">
        <v>142</v>
      </c>
      <c r="F173" s="223" t="s">
        <v>79</v>
      </c>
      <c r="G173" s="224"/>
      <c r="H173" s="224" t="s">
        <v>238</v>
      </c>
      <c r="I173" s="225" t="s">
        <v>248</v>
      </c>
      <c r="J173" s="226" t="s">
        <v>273</v>
      </c>
      <c r="K173" s="227">
        <v>5</v>
      </c>
      <c r="L173" s="228">
        <v>5</v>
      </c>
      <c r="M173" s="229" t="s">
        <v>253</v>
      </c>
      <c r="N173" s="230" t="s">
        <v>356</v>
      </c>
      <c r="O173" s="224"/>
      <c r="P173" s="228"/>
      <c r="Q173" s="188"/>
      <c r="R173" s="189"/>
      <c r="S173" s="189"/>
      <c r="T173" s="190"/>
      <c r="U173" s="191"/>
      <c r="V173" s="189"/>
      <c r="W173" s="189"/>
      <c r="X173" s="192"/>
      <c r="Y173" s="191"/>
      <c r="Z173" s="189">
        <v>1</v>
      </c>
      <c r="AA173" s="189"/>
      <c r="AB173" s="192"/>
      <c r="AC173" s="191">
        <v>1</v>
      </c>
      <c r="AD173" s="189"/>
      <c r="AE173" s="189"/>
      <c r="AF173" s="192"/>
      <c r="AG173" s="193"/>
      <c r="AH173" s="194"/>
      <c r="AI173" s="194">
        <v>1</v>
      </c>
      <c r="AJ173" s="195"/>
      <c r="AK173" s="193">
        <v>1</v>
      </c>
      <c r="AL173" s="194"/>
      <c r="AM173" s="194"/>
      <c r="AN173" s="195"/>
      <c r="AO173" s="193">
        <v>1</v>
      </c>
      <c r="AP173" s="194"/>
      <c r="AQ173" s="194"/>
      <c r="AR173" s="195"/>
      <c r="AS173" s="193"/>
      <c r="AT173" s="194"/>
      <c r="AU173" s="194"/>
      <c r="AV173" s="195"/>
      <c r="AW173" s="193"/>
      <c r="AX173" s="194"/>
      <c r="AY173" s="194"/>
      <c r="AZ173" s="195"/>
      <c r="BA173" s="191"/>
      <c r="BB173" s="189"/>
      <c r="BC173" s="189"/>
      <c r="BD173" s="192"/>
      <c r="BE173" s="191"/>
      <c r="BF173" s="189"/>
      <c r="BG173" s="189"/>
      <c r="BH173" s="192"/>
      <c r="BI173" s="191"/>
      <c r="BJ173" s="189"/>
      <c r="BK173" s="189"/>
      <c r="BL173" s="196"/>
      <c r="BM173" s="243">
        <f t="shared" si="10"/>
        <v>5</v>
      </c>
      <c r="BN173" s="246">
        <f t="shared" si="11"/>
        <v>0</v>
      </c>
      <c r="BO173" s="197"/>
      <c r="BP173" s="197"/>
    </row>
    <row r="174" spans="1:69" s="2" customFormat="1" ht="15" customHeight="1" x14ac:dyDescent="0.25">
      <c r="A174" s="220" t="s">
        <v>131</v>
      </c>
      <c r="B174" s="221" t="s">
        <v>170</v>
      </c>
      <c r="C174" s="222" t="s">
        <v>184</v>
      </c>
      <c r="D174" s="222" t="s">
        <v>161</v>
      </c>
      <c r="E174" s="231" t="s">
        <v>142</v>
      </c>
      <c r="F174" s="223" t="s">
        <v>79</v>
      </c>
      <c r="G174" s="224"/>
      <c r="H174" s="224" t="s">
        <v>238</v>
      </c>
      <c r="I174" s="225" t="s">
        <v>248</v>
      </c>
      <c r="J174" s="226" t="s">
        <v>30</v>
      </c>
      <c r="K174" s="227">
        <v>5</v>
      </c>
      <c r="L174" s="228">
        <v>5</v>
      </c>
      <c r="M174" s="229" t="s">
        <v>253</v>
      </c>
      <c r="N174" s="230" t="s">
        <v>356</v>
      </c>
      <c r="O174" s="224"/>
      <c r="P174" s="228"/>
      <c r="Q174" s="188"/>
      <c r="R174" s="189"/>
      <c r="S174" s="189"/>
      <c r="T174" s="190"/>
      <c r="U174" s="191"/>
      <c r="V174" s="189"/>
      <c r="W174" s="189"/>
      <c r="X174" s="192"/>
      <c r="Y174" s="191"/>
      <c r="Z174" s="189">
        <v>1</v>
      </c>
      <c r="AA174" s="189"/>
      <c r="AB174" s="192"/>
      <c r="AC174" s="191">
        <v>1</v>
      </c>
      <c r="AD174" s="189"/>
      <c r="AE174" s="189"/>
      <c r="AF174" s="192"/>
      <c r="AG174" s="193"/>
      <c r="AH174" s="194"/>
      <c r="AI174" s="194">
        <v>1</v>
      </c>
      <c r="AJ174" s="195"/>
      <c r="AK174" s="193">
        <v>1</v>
      </c>
      <c r="AL174" s="194"/>
      <c r="AM174" s="194"/>
      <c r="AN174" s="195"/>
      <c r="AO174" s="193">
        <v>1</v>
      </c>
      <c r="AP174" s="194"/>
      <c r="AQ174" s="194"/>
      <c r="AR174" s="195"/>
      <c r="AS174" s="193"/>
      <c r="AT174" s="194"/>
      <c r="AU174" s="194"/>
      <c r="AV174" s="195"/>
      <c r="AW174" s="193"/>
      <c r="AX174" s="194"/>
      <c r="AY174" s="194"/>
      <c r="AZ174" s="195"/>
      <c r="BA174" s="191"/>
      <c r="BB174" s="189"/>
      <c r="BC174" s="189"/>
      <c r="BD174" s="192"/>
      <c r="BE174" s="191"/>
      <c r="BF174" s="189"/>
      <c r="BG174" s="189"/>
      <c r="BH174" s="192"/>
      <c r="BI174" s="191"/>
      <c r="BJ174" s="189"/>
      <c r="BK174" s="189"/>
      <c r="BL174" s="196"/>
      <c r="BM174" s="243">
        <f t="shared" si="10"/>
        <v>5</v>
      </c>
      <c r="BN174" s="246">
        <f t="shared" si="11"/>
        <v>0</v>
      </c>
      <c r="BO174" s="197"/>
      <c r="BP174" s="197"/>
    </row>
    <row r="175" spans="1:69" s="2" customFormat="1" ht="15" customHeight="1" x14ac:dyDescent="0.25">
      <c r="A175" s="220" t="s">
        <v>131</v>
      </c>
      <c r="B175" s="221" t="s">
        <v>170</v>
      </c>
      <c r="C175" s="222" t="s">
        <v>184</v>
      </c>
      <c r="D175" s="222" t="s">
        <v>161</v>
      </c>
      <c r="E175" s="231" t="s">
        <v>142</v>
      </c>
      <c r="F175" s="223" t="s">
        <v>79</v>
      </c>
      <c r="G175" s="224"/>
      <c r="H175" s="224" t="s">
        <v>238</v>
      </c>
      <c r="I175" s="225" t="s">
        <v>248</v>
      </c>
      <c r="J175" s="226" t="s">
        <v>39</v>
      </c>
      <c r="K175" s="227">
        <v>1</v>
      </c>
      <c r="L175" s="228">
        <v>1</v>
      </c>
      <c r="M175" s="229" t="s">
        <v>256</v>
      </c>
      <c r="N175" s="230" t="s">
        <v>356</v>
      </c>
      <c r="O175" s="224"/>
      <c r="P175" s="228"/>
      <c r="Q175" s="188"/>
      <c r="R175" s="189"/>
      <c r="S175" s="189"/>
      <c r="T175" s="190"/>
      <c r="U175" s="191"/>
      <c r="V175" s="189"/>
      <c r="W175" s="189"/>
      <c r="X175" s="192"/>
      <c r="Y175" s="191"/>
      <c r="Z175" s="189"/>
      <c r="AA175" s="189"/>
      <c r="AB175" s="192"/>
      <c r="AC175" s="191"/>
      <c r="AD175" s="189"/>
      <c r="AE175" s="189"/>
      <c r="AF175" s="192"/>
      <c r="AG175" s="193"/>
      <c r="AH175" s="194"/>
      <c r="AI175" s="194"/>
      <c r="AJ175" s="195"/>
      <c r="AK175" s="193"/>
      <c r="AL175" s="194"/>
      <c r="AM175" s="194"/>
      <c r="AN175" s="195"/>
      <c r="AO175" s="193"/>
      <c r="AP175" s="194"/>
      <c r="AQ175" s="194"/>
      <c r="AR175" s="195"/>
      <c r="AS175" s="193"/>
      <c r="AT175" s="194"/>
      <c r="AU175" s="194"/>
      <c r="AV175" s="195"/>
      <c r="AW175" s="193"/>
      <c r="AX175" s="194"/>
      <c r="AY175" s="194"/>
      <c r="AZ175" s="195"/>
      <c r="BA175" s="191"/>
      <c r="BB175" s="189"/>
      <c r="BC175" s="189"/>
      <c r="BD175" s="192"/>
      <c r="BE175" s="191"/>
      <c r="BF175" s="189"/>
      <c r="BG175" s="189"/>
      <c r="BH175" s="192"/>
      <c r="BI175" s="191"/>
      <c r="BJ175" s="189"/>
      <c r="BK175" s="189"/>
      <c r="BL175" s="196"/>
      <c r="BM175" s="243">
        <f t="shared" si="10"/>
        <v>0</v>
      </c>
      <c r="BN175" s="246">
        <f t="shared" si="11"/>
        <v>1</v>
      </c>
      <c r="BO175" s="197"/>
      <c r="BP175" s="197"/>
    </row>
    <row r="176" spans="1:69" s="2" customFormat="1" ht="15" customHeight="1" x14ac:dyDescent="0.25">
      <c r="A176" s="220" t="s">
        <v>131</v>
      </c>
      <c r="B176" s="221" t="s">
        <v>170</v>
      </c>
      <c r="C176" s="222" t="s">
        <v>184</v>
      </c>
      <c r="D176" s="222" t="s">
        <v>161</v>
      </c>
      <c r="E176" s="231" t="s">
        <v>142</v>
      </c>
      <c r="F176" s="223" t="s">
        <v>79</v>
      </c>
      <c r="G176" s="224"/>
      <c r="H176" s="224" t="s">
        <v>238</v>
      </c>
      <c r="I176" s="225" t="s">
        <v>248</v>
      </c>
      <c r="J176" s="226" t="s">
        <v>357</v>
      </c>
      <c r="K176" s="227">
        <v>4</v>
      </c>
      <c r="L176" s="228">
        <v>4</v>
      </c>
      <c r="M176" s="229" t="s">
        <v>360</v>
      </c>
      <c r="N176" s="230" t="s">
        <v>356</v>
      </c>
      <c r="O176" s="222" t="s">
        <v>361</v>
      </c>
      <c r="P176" s="228"/>
      <c r="Q176" s="188"/>
      <c r="R176" s="189"/>
      <c r="S176" s="189"/>
      <c r="T176" s="190"/>
      <c r="U176" s="191"/>
      <c r="V176" s="189"/>
      <c r="W176" s="189"/>
      <c r="X176" s="192"/>
      <c r="Y176" s="191"/>
      <c r="Z176" s="189"/>
      <c r="AA176" s="189"/>
      <c r="AB176" s="192"/>
      <c r="AC176" s="191">
        <v>4</v>
      </c>
      <c r="AD176" s="189"/>
      <c r="AE176" s="189"/>
      <c r="AF176" s="192"/>
      <c r="AG176" s="193"/>
      <c r="AH176" s="194"/>
      <c r="AI176" s="194"/>
      <c r="AJ176" s="195"/>
      <c r="AK176" s="193"/>
      <c r="AL176" s="194"/>
      <c r="AM176" s="194"/>
      <c r="AN176" s="195"/>
      <c r="AO176" s="193"/>
      <c r="AP176" s="194"/>
      <c r="AQ176" s="194"/>
      <c r="AR176" s="195"/>
      <c r="AS176" s="193"/>
      <c r="AT176" s="194"/>
      <c r="AU176" s="194"/>
      <c r="AV176" s="195"/>
      <c r="AW176" s="193"/>
      <c r="AX176" s="194"/>
      <c r="AY176" s="194"/>
      <c r="AZ176" s="195"/>
      <c r="BA176" s="191"/>
      <c r="BB176" s="189"/>
      <c r="BC176" s="189"/>
      <c r="BD176" s="192"/>
      <c r="BE176" s="191"/>
      <c r="BF176" s="189"/>
      <c r="BG176" s="189"/>
      <c r="BH176" s="192"/>
      <c r="BI176" s="191"/>
      <c r="BJ176" s="189"/>
      <c r="BK176" s="189"/>
      <c r="BL176" s="196"/>
      <c r="BM176" s="243">
        <f t="shared" si="10"/>
        <v>4</v>
      </c>
      <c r="BN176" s="246">
        <f t="shared" si="11"/>
        <v>0</v>
      </c>
      <c r="BO176" s="197"/>
      <c r="BP176" s="197"/>
      <c r="BQ176" s="2" t="s">
        <v>480</v>
      </c>
    </row>
    <row r="177" spans="1:69" s="2" customFormat="1" ht="15" customHeight="1" x14ac:dyDescent="0.25">
      <c r="A177" s="220" t="s">
        <v>131</v>
      </c>
      <c r="B177" s="221" t="s">
        <v>170</v>
      </c>
      <c r="C177" s="222" t="s">
        <v>185</v>
      </c>
      <c r="D177" s="222" t="s">
        <v>161</v>
      </c>
      <c r="E177" s="231" t="s">
        <v>142</v>
      </c>
      <c r="F177" s="223" t="s">
        <v>80</v>
      </c>
      <c r="G177" s="224"/>
      <c r="H177" s="224" t="s">
        <v>236</v>
      </c>
      <c r="I177" s="225" t="s">
        <v>237</v>
      </c>
      <c r="J177" s="226" t="s">
        <v>273</v>
      </c>
      <c r="K177" s="227">
        <v>5</v>
      </c>
      <c r="L177" s="228">
        <v>5</v>
      </c>
      <c r="M177" s="229" t="s">
        <v>441</v>
      </c>
      <c r="N177" s="230" t="s">
        <v>356</v>
      </c>
      <c r="O177" s="224"/>
      <c r="P177" s="228"/>
      <c r="Q177" s="188"/>
      <c r="R177" s="189"/>
      <c r="S177" s="189"/>
      <c r="T177" s="190"/>
      <c r="U177" s="191"/>
      <c r="V177" s="189"/>
      <c r="W177" s="189">
        <v>1</v>
      </c>
      <c r="X177" s="192"/>
      <c r="Y177" s="191"/>
      <c r="Z177" s="189"/>
      <c r="AA177" s="189"/>
      <c r="AB177" s="192"/>
      <c r="AC177" s="191">
        <v>1</v>
      </c>
      <c r="AD177" s="189"/>
      <c r="AE177" s="189"/>
      <c r="AF177" s="192"/>
      <c r="AG177" s="193"/>
      <c r="AH177" s="194"/>
      <c r="AI177" s="194">
        <v>1</v>
      </c>
      <c r="AJ177" s="195"/>
      <c r="AK177" s="193"/>
      <c r="AL177" s="194"/>
      <c r="AM177" s="194"/>
      <c r="AN177" s="195"/>
      <c r="AO177" s="193"/>
      <c r="AP177" s="194"/>
      <c r="AQ177" s="194" t="s">
        <v>354</v>
      </c>
      <c r="AR177" s="195"/>
      <c r="AS177" s="193">
        <v>1</v>
      </c>
      <c r="AT177" s="194"/>
      <c r="AU177" s="194"/>
      <c r="AV177" s="195">
        <v>1</v>
      </c>
      <c r="AW177" s="193"/>
      <c r="AX177" s="194"/>
      <c r="AY177" s="194"/>
      <c r="AZ177" s="195"/>
      <c r="BA177" s="191"/>
      <c r="BB177" s="189"/>
      <c r="BC177" s="189"/>
      <c r="BD177" s="192"/>
      <c r="BE177" s="191"/>
      <c r="BF177" s="189"/>
      <c r="BG177" s="189"/>
      <c r="BH177" s="192"/>
      <c r="BI177" s="191"/>
      <c r="BJ177" s="189"/>
      <c r="BK177" s="189"/>
      <c r="BL177" s="196"/>
      <c r="BM177" s="243">
        <f t="shared" si="10"/>
        <v>5</v>
      </c>
      <c r="BN177" s="246">
        <f t="shared" si="11"/>
        <v>0</v>
      </c>
      <c r="BO177" s="197" t="s">
        <v>482</v>
      </c>
      <c r="BP177" s="197"/>
    </row>
    <row r="178" spans="1:69" s="2" customFormat="1" ht="15" customHeight="1" x14ac:dyDescent="0.25">
      <c r="A178" s="220" t="s">
        <v>131</v>
      </c>
      <c r="B178" s="221" t="s">
        <v>170</v>
      </c>
      <c r="C178" s="222" t="s">
        <v>185</v>
      </c>
      <c r="D178" s="222" t="s">
        <v>161</v>
      </c>
      <c r="E178" s="231" t="s">
        <v>142</v>
      </c>
      <c r="F178" s="223" t="s">
        <v>80</v>
      </c>
      <c r="G178" s="224"/>
      <c r="H178" s="224" t="s">
        <v>236</v>
      </c>
      <c r="I178" s="225" t="s">
        <v>237</v>
      </c>
      <c r="J178" s="226" t="s">
        <v>36</v>
      </c>
      <c r="K178" s="227">
        <v>5</v>
      </c>
      <c r="L178" s="228">
        <v>5</v>
      </c>
      <c r="M178" s="229" t="s">
        <v>441</v>
      </c>
      <c r="N178" s="230" t="s">
        <v>356</v>
      </c>
      <c r="O178" s="224"/>
      <c r="P178" s="228"/>
      <c r="Q178" s="188"/>
      <c r="R178" s="189"/>
      <c r="S178" s="189"/>
      <c r="T178" s="190"/>
      <c r="U178" s="191"/>
      <c r="V178" s="189"/>
      <c r="W178" s="189">
        <v>1</v>
      </c>
      <c r="X178" s="192"/>
      <c r="Y178" s="191"/>
      <c r="Z178" s="189"/>
      <c r="AA178" s="189"/>
      <c r="AB178" s="192"/>
      <c r="AC178" s="191">
        <v>1</v>
      </c>
      <c r="AD178" s="189"/>
      <c r="AE178" s="189"/>
      <c r="AF178" s="192"/>
      <c r="AG178" s="193"/>
      <c r="AH178" s="194"/>
      <c r="AI178" s="194">
        <v>1</v>
      </c>
      <c r="AJ178" s="195"/>
      <c r="AK178" s="193"/>
      <c r="AL178" s="194"/>
      <c r="AM178" s="194"/>
      <c r="AN178" s="195"/>
      <c r="AO178" s="193"/>
      <c r="AP178" s="194"/>
      <c r="AQ178" s="194" t="s">
        <v>354</v>
      </c>
      <c r="AR178" s="195"/>
      <c r="AS178" s="193">
        <v>1</v>
      </c>
      <c r="AT178" s="194"/>
      <c r="AU178" s="194"/>
      <c r="AV178" s="195">
        <v>1</v>
      </c>
      <c r="AW178" s="193"/>
      <c r="AX178" s="194"/>
      <c r="AY178" s="194"/>
      <c r="AZ178" s="195"/>
      <c r="BA178" s="191"/>
      <c r="BB178" s="189"/>
      <c r="BC178" s="189"/>
      <c r="BD178" s="192"/>
      <c r="BE178" s="191"/>
      <c r="BF178" s="189"/>
      <c r="BG178" s="189"/>
      <c r="BH178" s="192"/>
      <c r="BI178" s="191"/>
      <c r="BJ178" s="189"/>
      <c r="BK178" s="189"/>
      <c r="BL178" s="196"/>
      <c r="BM178" s="243">
        <f t="shared" si="10"/>
        <v>5</v>
      </c>
      <c r="BN178" s="246">
        <f t="shared" si="11"/>
        <v>0</v>
      </c>
      <c r="BO178" s="197" t="s">
        <v>482</v>
      </c>
      <c r="BP178" s="197"/>
    </row>
    <row r="179" spans="1:69" s="2" customFormat="1" ht="15" customHeight="1" x14ac:dyDescent="0.25">
      <c r="A179" s="220" t="s">
        <v>131</v>
      </c>
      <c r="B179" s="221" t="s">
        <v>170</v>
      </c>
      <c r="C179" s="222" t="s">
        <v>185</v>
      </c>
      <c r="D179" s="222" t="s">
        <v>161</v>
      </c>
      <c r="E179" s="231" t="s">
        <v>142</v>
      </c>
      <c r="F179" s="223" t="s">
        <v>80</v>
      </c>
      <c r="G179" s="224"/>
      <c r="H179" s="224" t="s">
        <v>236</v>
      </c>
      <c r="I179" s="225" t="s">
        <v>237</v>
      </c>
      <c r="J179" s="226" t="s">
        <v>357</v>
      </c>
      <c r="K179" s="227">
        <v>6</v>
      </c>
      <c r="L179" s="228">
        <v>6</v>
      </c>
      <c r="M179" s="229" t="s">
        <v>358</v>
      </c>
      <c r="N179" s="230" t="s">
        <v>356</v>
      </c>
      <c r="O179" s="222" t="s">
        <v>359</v>
      </c>
      <c r="P179" s="228"/>
      <c r="Q179" s="188"/>
      <c r="R179" s="189"/>
      <c r="S179" s="189"/>
      <c r="T179" s="190"/>
      <c r="U179" s="191"/>
      <c r="V179" s="189"/>
      <c r="W179" s="189">
        <v>2</v>
      </c>
      <c r="X179" s="192"/>
      <c r="Y179" s="191"/>
      <c r="Z179" s="189"/>
      <c r="AA179" s="189"/>
      <c r="AB179" s="192"/>
      <c r="AC179" s="191"/>
      <c r="AD179" s="189"/>
      <c r="AE179" s="189"/>
      <c r="AF179" s="192"/>
      <c r="AG179" s="193"/>
      <c r="AH179" s="194"/>
      <c r="AI179" s="194">
        <v>4</v>
      </c>
      <c r="AJ179" s="195"/>
      <c r="AK179" s="193"/>
      <c r="AL179" s="194"/>
      <c r="AM179" s="194"/>
      <c r="AN179" s="195"/>
      <c r="AO179" s="193"/>
      <c r="AP179" s="194"/>
      <c r="AQ179" s="194"/>
      <c r="AR179" s="195"/>
      <c r="AS179" s="193"/>
      <c r="AT179" s="194"/>
      <c r="AU179" s="194"/>
      <c r="AV179" s="195"/>
      <c r="AW179" s="193"/>
      <c r="AX179" s="194"/>
      <c r="AY179" s="194"/>
      <c r="AZ179" s="195"/>
      <c r="BA179" s="191"/>
      <c r="BB179" s="189"/>
      <c r="BC179" s="189"/>
      <c r="BD179" s="192"/>
      <c r="BE179" s="191"/>
      <c r="BF179" s="189"/>
      <c r="BG179" s="189"/>
      <c r="BH179" s="192"/>
      <c r="BI179" s="191"/>
      <c r="BJ179" s="189"/>
      <c r="BK179" s="189"/>
      <c r="BL179" s="196"/>
      <c r="BM179" s="243">
        <f t="shared" si="10"/>
        <v>6</v>
      </c>
      <c r="BN179" s="246">
        <f t="shared" si="11"/>
        <v>0</v>
      </c>
      <c r="BO179" s="197"/>
      <c r="BP179" s="197"/>
      <c r="BQ179" s="2" t="s">
        <v>480</v>
      </c>
    </row>
    <row r="180" spans="1:69" s="2" customFormat="1" ht="15" customHeight="1" x14ac:dyDescent="0.25">
      <c r="A180" s="220" t="s">
        <v>131</v>
      </c>
      <c r="B180" s="221" t="s">
        <v>170</v>
      </c>
      <c r="C180" s="222" t="s">
        <v>185</v>
      </c>
      <c r="D180" s="222" t="s">
        <v>161</v>
      </c>
      <c r="E180" s="231" t="s">
        <v>142</v>
      </c>
      <c r="F180" s="223" t="s">
        <v>80</v>
      </c>
      <c r="G180" s="224"/>
      <c r="H180" s="224" t="s">
        <v>236</v>
      </c>
      <c r="I180" s="225" t="s">
        <v>237</v>
      </c>
      <c r="J180" s="226" t="s">
        <v>35</v>
      </c>
      <c r="K180" s="227">
        <v>5</v>
      </c>
      <c r="L180" s="228">
        <v>5</v>
      </c>
      <c r="M180" s="229" t="s">
        <v>441</v>
      </c>
      <c r="N180" s="230" t="s">
        <v>356</v>
      </c>
      <c r="O180" s="224"/>
      <c r="P180" s="228"/>
      <c r="Q180" s="188"/>
      <c r="R180" s="189"/>
      <c r="S180" s="189"/>
      <c r="T180" s="190"/>
      <c r="U180" s="191"/>
      <c r="V180" s="189"/>
      <c r="W180" s="189">
        <v>1</v>
      </c>
      <c r="X180" s="192"/>
      <c r="Y180" s="191"/>
      <c r="Z180" s="189"/>
      <c r="AA180" s="189"/>
      <c r="AB180" s="192"/>
      <c r="AC180" s="191">
        <v>1</v>
      </c>
      <c r="AD180" s="189"/>
      <c r="AE180" s="189"/>
      <c r="AF180" s="192"/>
      <c r="AG180" s="193"/>
      <c r="AH180" s="194"/>
      <c r="AI180" s="194">
        <v>1</v>
      </c>
      <c r="AJ180" s="195"/>
      <c r="AK180" s="193"/>
      <c r="AL180" s="194"/>
      <c r="AM180" s="194"/>
      <c r="AN180" s="195"/>
      <c r="AO180" s="193"/>
      <c r="AP180" s="194"/>
      <c r="AQ180" s="194" t="s">
        <v>354</v>
      </c>
      <c r="AR180" s="195"/>
      <c r="AS180" s="193">
        <v>1</v>
      </c>
      <c r="AT180" s="194"/>
      <c r="AU180" s="194"/>
      <c r="AV180" s="195">
        <v>1</v>
      </c>
      <c r="AW180" s="193"/>
      <c r="AX180" s="194"/>
      <c r="AY180" s="194"/>
      <c r="AZ180" s="195"/>
      <c r="BA180" s="191"/>
      <c r="BB180" s="189"/>
      <c r="BC180" s="189"/>
      <c r="BD180" s="192"/>
      <c r="BE180" s="191"/>
      <c r="BF180" s="189"/>
      <c r="BG180" s="189"/>
      <c r="BH180" s="192"/>
      <c r="BI180" s="191"/>
      <c r="BJ180" s="189"/>
      <c r="BK180" s="189"/>
      <c r="BL180" s="196"/>
      <c r="BM180" s="243">
        <f t="shared" si="10"/>
        <v>5</v>
      </c>
      <c r="BN180" s="246">
        <f t="shared" si="11"/>
        <v>0</v>
      </c>
      <c r="BO180" s="197" t="s">
        <v>482</v>
      </c>
      <c r="BP180" s="197"/>
    </row>
    <row r="181" spans="1:69" s="2" customFormat="1" ht="15" customHeight="1" x14ac:dyDescent="0.25">
      <c r="A181" s="220" t="s">
        <v>131</v>
      </c>
      <c r="B181" s="221" t="s">
        <v>170</v>
      </c>
      <c r="C181" s="222" t="s">
        <v>186</v>
      </c>
      <c r="D181" s="222" t="s">
        <v>161</v>
      </c>
      <c r="E181" s="231" t="s">
        <v>142</v>
      </c>
      <c r="F181" s="223" t="s">
        <v>81</v>
      </c>
      <c r="G181" s="224"/>
      <c r="H181" s="224" t="s">
        <v>239</v>
      </c>
      <c r="I181" s="225" t="s">
        <v>240</v>
      </c>
      <c r="J181" s="226" t="s">
        <v>272</v>
      </c>
      <c r="K181" s="227">
        <v>5</v>
      </c>
      <c r="L181" s="228">
        <v>5</v>
      </c>
      <c r="M181" s="229" t="s">
        <v>441</v>
      </c>
      <c r="N181" s="230" t="s">
        <v>356</v>
      </c>
      <c r="O181" s="224"/>
      <c r="P181" s="228"/>
      <c r="Q181" s="188"/>
      <c r="R181" s="189"/>
      <c r="S181" s="189"/>
      <c r="T181" s="190"/>
      <c r="U181" s="191"/>
      <c r="V181" s="189"/>
      <c r="W181" s="189">
        <v>1</v>
      </c>
      <c r="X181" s="192"/>
      <c r="Y181" s="191"/>
      <c r="Z181" s="189"/>
      <c r="AA181" s="189"/>
      <c r="AB181" s="192"/>
      <c r="AC181" s="191">
        <v>1</v>
      </c>
      <c r="AD181" s="189"/>
      <c r="AE181" s="189"/>
      <c r="AF181" s="192"/>
      <c r="AG181" s="193"/>
      <c r="AH181" s="194"/>
      <c r="AI181" s="194">
        <v>1</v>
      </c>
      <c r="AJ181" s="195"/>
      <c r="AK181" s="193"/>
      <c r="AL181" s="194"/>
      <c r="AM181" s="194"/>
      <c r="AN181" s="195"/>
      <c r="AO181" s="193"/>
      <c r="AP181" s="194"/>
      <c r="AQ181" s="194" t="s">
        <v>354</v>
      </c>
      <c r="AR181" s="195"/>
      <c r="AS181" s="193">
        <v>1</v>
      </c>
      <c r="AT181" s="194"/>
      <c r="AU181" s="194"/>
      <c r="AV181" s="195">
        <v>1</v>
      </c>
      <c r="AW181" s="193"/>
      <c r="AX181" s="194"/>
      <c r="AY181" s="194"/>
      <c r="AZ181" s="195"/>
      <c r="BA181" s="191"/>
      <c r="BB181" s="189"/>
      <c r="BC181" s="189"/>
      <c r="BD181" s="192"/>
      <c r="BE181" s="191"/>
      <c r="BF181" s="189"/>
      <c r="BG181" s="189"/>
      <c r="BH181" s="192"/>
      <c r="BI181" s="191"/>
      <c r="BJ181" s="189"/>
      <c r="BK181" s="189"/>
      <c r="BL181" s="196"/>
      <c r="BM181" s="243">
        <f t="shared" si="10"/>
        <v>5</v>
      </c>
      <c r="BN181" s="246">
        <f t="shared" si="11"/>
        <v>0</v>
      </c>
      <c r="BO181" s="197" t="s">
        <v>482</v>
      </c>
      <c r="BP181" s="197"/>
    </row>
    <row r="182" spans="1:69" s="2" customFormat="1" ht="15" customHeight="1" x14ac:dyDescent="0.25">
      <c r="A182" s="220" t="s">
        <v>131</v>
      </c>
      <c r="B182" s="221" t="s">
        <v>170</v>
      </c>
      <c r="C182" s="222" t="s">
        <v>186</v>
      </c>
      <c r="D182" s="222" t="s">
        <v>161</v>
      </c>
      <c r="E182" s="231" t="s">
        <v>142</v>
      </c>
      <c r="F182" s="223" t="s">
        <v>81</v>
      </c>
      <c r="G182" s="224"/>
      <c r="H182" s="224" t="s">
        <v>239</v>
      </c>
      <c r="I182" s="225" t="s">
        <v>240</v>
      </c>
      <c r="J182" s="226" t="s">
        <v>36</v>
      </c>
      <c r="K182" s="227">
        <v>5</v>
      </c>
      <c r="L182" s="228">
        <v>5</v>
      </c>
      <c r="M182" s="229" t="s">
        <v>441</v>
      </c>
      <c r="N182" s="230" t="s">
        <v>356</v>
      </c>
      <c r="O182" s="224"/>
      <c r="P182" s="228"/>
      <c r="Q182" s="188"/>
      <c r="R182" s="189"/>
      <c r="S182" s="189"/>
      <c r="T182" s="190"/>
      <c r="U182" s="191"/>
      <c r="V182" s="189"/>
      <c r="W182" s="189">
        <v>1</v>
      </c>
      <c r="X182" s="192"/>
      <c r="Y182" s="191"/>
      <c r="Z182" s="189"/>
      <c r="AA182" s="189"/>
      <c r="AB182" s="192"/>
      <c r="AC182" s="191">
        <v>1</v>
      </c>
      <c r="AD182" s="189"/>
      <c r="AE182" s="189"/>
      <c r="AF182" s="192"/>
      <c r="AG182" s="193"/>
      <c r="AH182" s="194"/>
      <c r="AI182" s="194">
        <v>1</v>
      </c>
      <c r="AJ182" s="195"/>
      <c r="AK182" s="193"/>
      <c r="AL182" s="194"/>
      <c r="AM182" s="194"/>
      <c r="AN182" s="195"/>
      <c r="AO182" s="193"/>
      <c r="AP182" s="194"/>
      <c r="AQ182" s="194" t="s">
        <v>354</v>
      </c>
      <c r="AR182" s="195"/>
      <c r="AS182" s="193">
        <v>1</v>
      </c>
      <c r="AT182" s="194"/>
      <c r="AU182" s="194"/>
      <c r="AV182" s="195">
        <v>1</v>
      </c>
      <c r="AW182" s="193"/>
      <c r="AX182" s="194"/>
      <c r="AY182" s="194"/>
      <c r="AZ182" s="195"/>
      <c r="BA182" s="191"/>
      <c r="BB182" s="189"/>
      <c r="BC182" s="189"/>
      <c r="BD182" s="192"/>
      <c r="BE182" s="191"/>
      <c r="BF182" s="189"/>
      <c r="BG182" s="189"/>
      <c r="BH182" s="192"/>
      <c r="BI182" s="191"/>
      <c r="BJ182" s="189"/>
      <c r="BK182" s="189"/>
      <c r="BL182" s="196"/>
      <c r="BM182" s="243">
        <f t="shared" si="10"/>
        <v>5</v>
      </c>
      <c r="BN182" s="246">
        <f t="shared" si="11"/>
        <v>0</v>
      </c>
      <c r="BO182" s="197" t="s">
        <v>482</v>
      </c>
      <c r="BP182" s="197"/>
    </row>
    <row r="183" spans="1:69" s="2" customFormat="1" ht="15" customHeight="1" x14ac:dyDescent="0.25">
      <c r="A183" s="220" t="s">
        <v>131</v>
      </c>
      <c r="B183" s="221" t="s">
        <v>170</v>
      </c>
      <c r="C183" s="222" t="s">
        <v>186</v>
      </c>
      <c r="D183" s="222" t="s">
        <v>161</v>
      </c>
      <c r="E183" s="231" t="s">
        <v>142</v>
      </c>
      <c r="F183" s="223" t="s">
        <v>81</v>
      </c>
      <c r="G183" s="224"/>
      <c r="H183" s="224" t="s">
        <v>239</v>
      </c>
      <c r="I183" s="225" t="s">
        <v>240</v>
      </c>
      <c r="J183" s="226" t="s">
        <v>357</v>
      </c>
      <c r="K183" s="227">
        <v>4</v>
      </c>
      <c r="L183" s="228">
        <v>6</v>
      </c>
      <c r="M183" s="229" t="s">
        <v>360</v>
      </c>
      <c r="N183" s="230" t="s">
        <v>356</v>
      </c>
      <c r="O183" s="222" t="s">
        <v>361</v>
      </c>
      <c r="P183" s="228"/>
      <c r="Q183" s="188"/>
      <c r="R183" s="189"/>
      <c r="S183" s="189"/>
      <c r="T183" s="190"/>
      <c r="U183" s="191"/>
      <c r="V183" s="189"/>
      <c r="W183" s="189">
        <v>2</v>
      </c>
      <c r="X183" s="192"/>
      <c r="Y183" s="191"/>
      <c r="Z183" s="189"/>
      <c r="AA183" s="189"/>
      <c r="AB183" s="192"/>
      <c r="AC183" s="191"/>
      <c r="AD183" s="189"/>
      <c r="AE183" s="189"/>
      <c r="AF183" s="192"/>
      <c r="AG183" s="193"/>
      <c r="AH183" s="194"/>
      <c r="AI183" s="194">
        <v>4</v>
      </c>
      <c r="AJ183" s="195"/>
      <c r="AK183" s="193"/>
      <c r="AL183" s="194"/>
      <c r="AM183" s="194"/>
      <c r="AN183" s="195"/>
      <c r="AO183" s="193"/>
      <c r="AP183" s="194"/>
      <c r="AQ183" s="194"/>
      <c r="AR183" s="195"/>
      <c r="AS183" s="193"/>
      <c r="AT183" s="194"/>
      <c r="AU183" s="194"/>
      <c r="AV183" s="195"/>
      <c r="AW183" s="193"/>
      <c r="AX183" s="194"/>
      <c r="AY183" s="194"/>
      <c r="AZ183" s="195"/>
      <c r="BA183" s="191"/>
      <c r="BB183" s="189"/>
      <c r="BC183" s="189"/>
      <c r="BD183" s="192"/>
      <c r="BE183" s="191"/>
      <c r="BF183" s="189"/>
      <c r="BG183" s="189"/>
      <c r="BH183" s="192"/>
      <c r="BI183" s="191"/>
      <c r="BJ183" s="189"/>
      <c r="BK183" s="189"/>
      <c r="BL183" s="196"/>
      <c r="BM183" s="243">
        <f t="shared" si="10"/>
        <v>6</v>
      </c>
      <c r="BN183" s="246">
        <f t="shared" si="11"/>
        <v>0</v>
      </c>
      <c r="BO183" s="197"/>
      <c r="BP183" s="197"/>
      <c r="BQ183" s="2" t="s">
        <v>480</v>
      </c>
    </row>
    <row r="184" spans="1:69" s="2" customFormat="1" ht="15" customHeight="1" x14ac:dyDescent="0.25">
      <c r="A184" s="220" t="s">
        <v>131</v>
      </c>
      <c r="B184" s="221" t="s">
        <v>170</v>
      </c>
      <c r="C184" s="222" t="s">
        <v>186</v>
      </c>
      <c r="D184" s="222" t="s">
        <v>161</v>
      </c>
      <c r="E184" s="231" t="s">
        <v>142</v>
      </c>
      <c r="F184" s="223" t="s">
        <v>81</v>
      </c>
      <c r="G184" s="224"/>
      <c r="H184" s="224" t="s">
        <v>239</v>
      </c>
      <c r="I184" s="225" t="s">
        <v>240</v>
      </c>
      <c r="J184" s="226" t="s">
        <v>35</v>
      </c>
      <c r="K184" s="227">
        <v>5</v>
      </c>
      <c r="L184" s="228">
        <v>5</v>
      </c>
      <c r="M184" s="229" t="s">
        <v>441</v>
      </c>
      <c r="N184" s="230" t="s">
        <v>356</v>
      </c>
      <c r="O184" s="224"/>
      <c r="P184" s="228"/>
      <c r="Q184" s="188"/>
      <c r="R184" s="189"/>
      <c r="S184" s="189"/>
      <c r="T184" s="190"/>
      <c r="U184" s="191"/>
      <c r="V184" s="189"/>
      <c r="W184" s="189">
        <v>1</v>
      </c>
      <c r="X184" s="192"/>
      <c r="Y184" s="191"/>
      <c r="Z184" s="189"/>
      <c r="AA184" s="189"/>
      <c r="AB184" s="192"/>
      <c r="AC184" s="191">
        <v>1</v>
      </c>
      <c r="AD184" s="189"/>
      <c r="AE184" s="189"/>
      <c r="AF184" s="192"/>
      <c r="AG184" s="193"/>
      <c r="AH184" s="194"/>
      <c r="AI184" s="194">
        <v>1</v>
      </c>
      <c r="AJ184" s="195"/>
      <c r="AK184" s="193"/>
      <c r="AL184" s="194"/>
      <c r="AM184" s="194"/>
      <c r="AN184" s="195"/>
      <c r="AO184" s="193"/>
      <c r="AP184" s="194"/>
      <c r="AQ184" s="194" t="s">
        <v>354</v>
      </c>
      <c r="AR184" s="195"/>
      <c r="AS184" s="193">
        <v>1</v>
      </c>
      <c r="AT184" s="194"/>
      <c r="AU184" s="194"/>
      <c r="AV184" s="195">
        <v>1</v>
      </c>
      <c r="AW184" s="193"/>
      <c r="AX184" s="194"/>
      <c r="AY184" s="194"/>
      <c r="AZ184" s="195"/>
      <c r="BA184" s="191"/>
      <c r="BB184" s="189"/>
      <c r="BC184" s="189"/>
      <c r="BD184" s="192"/>
      <c r="BE184" s="191"/>
      <c r="BF184" s="189"/>
      <c r="BG184" s="189"/>
      <c r="BH184" s="192"/>
      <c r="BI184" s="191"/>
      <c r="BJ184" s="189"/>
      <c r="BK184" s="189"/>
      <c r="BL184" s="196"/>
      <c r="BM184" s="243">
        <f t="shared" si="10"/>
        <v>5</v>
      </c>
      <c r="BN184" s="246">
        <f t="shared" si="11"/>
        <v>0</v>
      </c>
      <c r="BO184" s="197" t="s">
        <v>482</v>
      </c>
      <c r="BP184" s="197"/>
    </row>
    <row r="185" spans="1:69" s="2" customFormat="1" ht="15" customHeight="1" x14ac:dyDescent="0.25">
      <c r="A185" s="220" t="s">
        <v>131</v>
      </c>
      <c r="B185" s="221" t="s">
        <v>170</v>
      </c>
      <c r="C185" s="222" t="s">
        <v>187</v>
      </c>
      <c r="D185" s="222" t="s">
        <v>161</v>
      </c>
      <c r="E185" s="231" t="s">
        <v>142</v>
      </c>
      <c r="F185" s="223" t="s">
        <v>82</v>
      </c>
      <c r="G185" s="224"/>
      <c r="H185" s="224" t="s">
        <v>236</v>
      </c>
      <c r="I185" s="225" t="s">
        <v>237</v>
      </c>
      <c r="J185" s="226" t="s">
        <v>273</v>
      </c>
      <c r="K185" s="227">
        <v>5</v>
      </c>
      <c r="L185" s="228">
        <v>6</v>
      </c>
      <c r="M185" s="229" t="s">
        <v>253</v>
      </c>
      <c r="N185" s="230" t="s">
        <v>356</v>
      </c>
      <c r="O185" s="224"/>
      <c r="P185" s="228"/>
      <c r="Q185" s="188"/>
      <c r="R185" s="189"/>
      <c r="S185" s="189"/>
      <c r="T185" s="190"/>
      <c r="U185" s="191"/>
      <c r="V185" s="189"/>
      <c r="W185" s="189">
        <v>1</v>
      </c>
      <c r="X185" s="192"/>
      <c r="Y185" s="191"/>
      <c r="Z185" s="189"/>
      <c r="AA185" s="189"/>
      <c r="AB185" s="192"/>
      <c r="AC185" s="191">
        <v>1</v>
      </c>
      <c r="AD185" s="189"/>
      <c r="AE185" s="189"/>
      <c r="AF185" s="192"/>
      <c r="AG185" s="193"/>
      <c r="AH185" s="194"/>
      <c r="AI185" s="194">
        <v>1</v>
      </c>
      <c r="AJ185" s="195"/>
      <c r="AK185" s="193"/>
      <c r="AL185" s="194"/>
      <c r="AM185" s="194"/>
      <c r="AN185" s="195"/>
      <c r="AO185" s="193"/>
      <c r="AP185" s="194"/>
      <c r="AQ185" s="194" t="s">
        <v>354</v>
      </c>
      <c r="AR185" s="195"/>
      <c r="AS185" s="193">
        <v>1</v>
      </c>
      <c r="AT185" s="194"/>
      <c r="AU185" s="194"/>
      <c r="AV185" s="195">
        <v>1</v>
      </c>
      <c r="AW185" s="193"/>
      <c r="AX185" s="194"/>
      <c r="AY185" s="194">
        <v>1</v>
      </c>
      <c r="AZ185" s="195"/>
      <c r="BA185" s="191"/>
      <c r="BB185" s="189"/>
      <c r="BC185" s="189"/>
      <c r="BD185" s="192"/>
      <c r="BE185" s="191"/>
      <c r="BF185" s="189"/>
      <c r="BG185" s="189"/>
      <c r="BH185" s="192"/>
      <c r="BI185" s="191"/>
      <c r="BJ185" s="189"/>
      <c r="BK185" s="189"/>
      <c r="BL185" s="196"/>
      <c r="BM185" s="243">
        <f t="shared" si="10"/>
        <v>6</v>
      </c>
      <c r="BN185" s="246">
        <f t="shared" si="11"/>
        <v>0</v>
      </c>
      <c r="BO185" s="197" t="s">
        <v>482</v>
      </c>
      <c r="BP185" s="197"/>
    </row>
    <row r="186" spans="1:69" s="2" customFormat="1" ht="15" customHeight="1" x14ac:dyDescent="0.25">
      <c r="A186" s="220" t="s">
        <v>131</v>
      </c>
      <c r="B186" s="221" t="s">
        <v>170</v>
      </c>
      <c r="C186" s="222" t="s">
        <v>187</v>
      </c>
      <c r="D186" s="222" t="s">
        <v>161</v>
      </c>
      <c r="E186" s="231" t="s">
        <v>142</v>
      </c>
      <c r="F186" s="223" t="s">
        <v>82</v>
      </c>
      <c r="G186" s="224"/>
      <c r="H186" s="224" t="s">
        <v>236</v>
      </c>
      <c r="I186" s="225" t="s">
        <v>237</v>
      </c>
      <c r="J186" s="226" t="s">
        <v>30</v>
      </c>
      <c r="K186" s="227">
        <v>5</v>
      </c>
      <c r="L186" s="228">
        <v>6</v>
      </c>
      <c r="M186" s="229" t="s">
        <v>253</v>
      </c>
      <c r="N186" s="230" t="s">
        <v>356</v>
      </c>
      <c r="O186" s="224"/>
      <c r="P186" s="228"/>
      <c r="Q186" s="188"/>
      <c r="R186" s="189"/>
      <c r="S186" s="189"/>
      <c r="T186" s="190"/>
      <c r="U186" s="191"/>
      <c r="V186" s="189"/>
      <c r="W186" s="189">
        <v>1</v>
      </c>
      <c r="X186" s="192"/>
      <c r="Y186" s="191"/>
      <c r="Z186" s="189"/>
      <c r="AA186" s="189"/>
      <c r="AB186" s="192"/>
      <c r="AC186" s="191">
        <v>1</v>
      </c>
      <c r="AD186" s="189"/>
      <c r="AE186" s="189"/>
      <c r="AF186" s="192"/>
      <c r="AG186" s="193"/>
      <c r="AH186" s="194"/>
      <c r="AI186" s="194">
        <v>1</v>
      </c>
      <c r="AJ186" s="195"/>
      <c r="AK186" s="193"/>
      <c r="AL186" s="194"/>
      <c r="AM186" s="194"/>
      <c r="AN186" s="195"/>
      <c r="AO186" s="193"/>
      <c r="AP186" s="194"/>
      <c r="AQ186" s="194">
        <v>1</v>
      </c>
      <c r="AR186" s="195"/>
      <c r="AS186" s="193">
        <v>1</v>
      </c>
      <c r="AT186" s="194"/>
      <c r="AU186" s="194"/>
      <c r="AV186" s="195"/>
      <c r="AW186" s="193"/>
      <c r="AX186" s="194"/>
      <c r="AY186" s="194">
        <v>1</v>
      </c>
      <c r="AZ186" s="195"/>
      <c r="BA186" s="191"/>
      <c r="BB186" s="189"/>
      <c r="BC186" s="189"/>
      <c r="BD186" s="192"/>
      <c r="BE186" s="191"/>
      <c r="BF186" s="189"/>
      <c r="BG186" s="189"/>
      <c r="BH186" s="192"/>
      <c r="BI186" s="191"/>
      <c r="BJ186" s="189"/>
      <c r="BK186" s="189"/>
      <c r="BL186" s="196"/>
      <c r="BM186" s="243">
        <f t="shared" si="10"/>
        <v>6</v>
      </c>
      <c r="BN186" s="246">
        <f t="shared" si="11"/>
        <v>0</v>
      </c>
      <c r="BO186" s="197" t="s">
        <v>484</v>
      </c>
      <c r="BP186" s="197"/>
    </row>
    <row r="187" spans="1:69" s="2" customFormat="1" ht="15" customHeight="1" x14ac:dyDescent="0.25">
      <c r="A187" s="220" t="s">
        <v>131</v>
      </c>
      <c r="B187" s="221" t="s">
        <v>170</v>
      </c>
      <c r="C187" s="222" t="s">
        <v>187</v>
      </c>
      <c r="D187" s="222" t="s">
        <v>161</v>
      </c>
      <c r="E187" s="231" t="s">
        <v>142</v>
      </c>
      <c r="F187" s="223" t="s">
        <v>82</v>
      </c>
      <c r="G187" s="224"/>
      <c r="H187" s="224" t="s">
        <v>236</v>
      </c>
      <c r="I187" s="225" t="s">
        <v>237</v>
      </c>
      <c r="J187" s="226" t="s">
        <v>32</v>
      </c>
      <c r="K187" s="227">
        <v>1</v>
      </c>
      <c r="L187" s="228">
        <v>1</v>
      </c>
      <c r="M187" s="229" t="s">
        <v>256</v>
      </c>
      <c r="N187" s="230" t="s">
        <v>356</v>
      </c>
      <c r="O187" s="224"/>
      <c r="P187" s="228"/>
      <c r="Q187" s="188"/>
      <c r="R187" s="189"/>
      <c r="S187" s="189"/>
      <c r="T187" s="190"/>
      <c r="U187" s="191"/>
      <c r="V187" s="189"/>
      <c r="W187" s="189"/>
      <c r="X187" s="192"/>
      <c r="Y187" s="191"/>
      <c r="Z187" s="189"/>
      <c r="AA187" s="189"/>
      <c r="AB187" s="192"/>
      <c r="AC187" s="191"/>
      <c r="AD187" s="189"/>
      <c r="AE187" s="189"/>
      <c r="AF187" s="192"/>
      <c r="AG187" s="193"/>
      <c r="AH187" s="194"/>
      <c r="AI187" s="194"/>
      <c r="AJ187" s="195"/>
      <c r="AK187" s="193"/>
      <c r="AL187" s="194"/>
      <c r="AM187" s="194"/>
      <c r="AN187" s="195"/>
      <c r="AO187" s="193"/>
      <c r="AP187" s="194"/>
      <c r="AQ187" s="194"/>
      <c r="AR187" s="195"/>
      <c r="AS187" s="193"/>
      <c r="AT187" s="194"/>
      <c r="AU187" s="194"/>
      <c r="AV187" s="195"/>
      <c r="AW187" s="193"/>
      <c r="AX187" s="194"/>
      <c r="AY187" s="194">
        <v>1</v>
      </c>
      <c r="AZ187" s="195"/>
      <c r="BA187" s="191"/>
      <c r="BB187" s="189"/>
      <c r="BC187" s="189"/>
      <c r="BD187" s="192"/>
      <c r="BE187" s="191"/>
      <c r="BF187" s="189"/>
      <c r="BG187" s="189"/>
      <c r="BH187" s="192"/>
      <c r="BI187" s="191"/>
      <c r="BJ187" s="189"/>
      <c r="BK187" s="189"/>
      <c r="BL187" s="196"/>
      <c r="BM187" s="243">
        <f t="shared" si="10"/>
        <v>1</v>
      </c>
      <c r="BN187" s="246">
        <f t="shared" si="11"/>
        <v>0</v>
      </c>
      <c r="BO187" s="197"/>
      <c r="BP187" s="197"/>
    </row>
    <row r="188" spans="1:69" s="2" customFormat="1" ht="15" customHeight="1" x14ac:dyDescent="0.25">
      <c r="A188" s="220" t="s">
        <v>131</v>
      </c>
      <c r="B188" s="221" t="s">
        <v>170</v>
      </c>
      <c r="C188" s="222" t="s">
        <v>187</v>
      </c>
      <c r="D188" s="222" t="s">
        <v>161</v>
      </c>
      <c r="E188" s="231" t="s">
        <v>142</v>
      </c>
      <c r="F188" s="223" t="s">
        <v>82</v>
      </c>
      <c r="G188" s="224"/>
      <c r="H188" s="224" t="s">
        <v>236</v>
      </c>
      <c r="I188" s="225" t="s">
        <v>237</v>
      </c>
      <c r="J188" s="226" t="s">
        <v>357</v>
      </c>
      <c r="K188" s="227">
        <v>6</v>
      </c>
      <c r="L188" s="228">
        <v>6</v>
      </c>
      <c r="M188" s="229" t="s">
        <v>358</v>
      </c>
      <c r="N188" s="230" t="s">
        <v>356</v>
      </c>
      <c r="O188" s="222" t="s">
        <v>359</v>
      </c>
      <c r="P188" s="228"/>
      <c r="Q188" s="188"/>
      <c r="R188" s="189"/>
      <c r="S188" s="189"/>
      <c r="T188" s="190"/>
      <c r="U188" s="191"/>
      <c r="V188" s="189"/>
      <c r="W188" s="189">
        <v>2</v>
      </c>
      <c r="X188" s="192"/>
      <c r="Y188" s="191"/>
      <c r="Z188" s="189"/>
      <c r="AA188" s="189"/>
      <c r="AB188" s="192"/>
      <c r="AC188" s="191"/>
      <c r="AD188" s="189"/>
      <c r="AE188" s="189"/>
      <c r="AF188" s="192"/>
      <c r="AG188" s="193"/>
      <c r="AH188" s="194"/>
      <c r="AI188" s="194">
        <v>4</v>
      </c>
      <c r="AJ188" s="195"/>
      <c r="AK188" s="193"/>
      <c r="AL188" s="194"/>
      <c r="AM188" s="194"/>
      <c r="AN188" s="195"/>
      <c r="AO188" s="193"/>
      <c r="AP188" s="194"/>
      <c r="AQ188" s="194"/>
      <c r="AR188" s="195"/>
      <c r="AS188" s="193"/>
      <c r="AT188" s="194"/>
      <c r="AU188" s="194"/>
      <c r="AV188" s="195"/>
      <c r="AW188" s="193"/>
      <c r="AX188" s="194"/>
      <c r="AY188" s="194"/>
      <c r="AZ188" s="195"/>
      <c r="BA188" s="191"/>
      <c r="BB188" s="189"/>
      <c r="BC188" s="189"/>
      <c r="BD188" s="192"/>
      <c r="BE188" s="191"/>
      <c r="BF188" s="189"/>
      <c r="BG188" s="189"/>
      <c r="BH188" s="192"/>
      <c r="BI188" s="191"/>
      <c r="BJ188" s="189"/>
      <c r="BK188" s="189"/>
      <c r="BL188" s="196"/>
      <c r="BM188" s="243">
        <f t="shared" si="10"/>
        <v>6</v>
      </c>
      <c r="BN188" s="246">
        <f t="shared" si="11"/>
        <v>0</v>
      </c>
      <c r="BO188" s="197"/>
      <c r="BP188" s="197"/>
      <c r="BQ188" s="2" t="s">
        <v>480</v>
      </c>
    </row>
    <row r="189" spans="1:69" s="2" customFormat="1" ht="15" customHeight="1" x14ac:dyDescent="0.25">
      <c r="A189" s="220" t="s">
        <v>131</v>
      </c>
      <c r="B189" s="221" t="s">
        <v>170</v>
      </c>
      <c r="C189" s="222" t="s">
        <v>187</v>
      </c>
      <c r="D189" s="222" t="s">
        <v>161</v>
      </c>
      <c r="E189" s="231" t="s">
        <v>142</v>
      </c>
      <c r="F189" s="223" t="s">
        <v>82</v>
      </c>
      <c r="G189" s="224"/>
      <c r="H189" s="224" t="s">
        <v>236</v>
      </c>
      <c r="I189" s="225" t="s">
        <v>237</v>
      </c>
      <c r="J189" s="226" t="s">
        <v>31</v>
      </c>
      <c r="K189" s="227">
        <v>1</v>
      </c>
      <c r="L189" s="228">
        <v>1</v>
      </c>
      <c r="M189" s="229" t="s">
        <v>256</v>
      </c>
      <c r="N189" s="230" t="s">
        <v>356</v>
      </c>
      <c r="O189" s="224"/>
      <c r="P189" s="228"/>
      <c r="Q189" s="188"/>
      <c r="R189" s="189"/>
      <c r="S189" s="189"/>
      <c r="T189" s="190"/>
      <c r="U189" s="191"/>
      <c r="V189" s="189"/>
      <c r="W189" s="189"/>
      <c r="X189" s="192"/>
      <c r="Y189" s="191"/>
      <c r="Z189" s="189"/>
      <c r="AA189" s="189"/>
      <c r="AB189" s="192"/>
      <c r="AC189" s="191"/>
      <c r="AD189" s="189"/>
      <c r="AE189" s="189"/>
      <c r="AF189" s="192"/>
      <c r="AG189" s="193"/>
      <c r="AH189" s="194"/>
      <c r="AI189" s="194"/>
      <c r="AJ189" s="195"/>
      <c r="AK189" s="193"/>
      <c r="AL189" s="194"/>
      <c r="AM189" s="194"/>
      <c r="AN189" s="195"/>
      <c r="AO189" s="193"/>
      <c r="AP189" s="194"/>
      <c r="AQ189" s="194"/>
      <c r="AR189" s="195"/>
      <c r="AS189" s="193"/>
      <c r="AT189" s="194"/>
      <c r="AU189" s="194"/>
      <c r="AV189" s="195"/>
      <c r="AW189" s="193"/>
      <c r="AX189" s="194"/>
      <c r="AY189" s="194">
        <v>1</v>
      </c>
      <c r="AZ189" s="195"/>
      <c r="BA189" s="191"/>
      <c r="BB189" s="189"/>
      <c r="BC189" s="189"/>
      <c r="BD189" s="192"/>
      <c r="BE189" s="191"/>
      <c r="BF189" s="189"/>
      <c r="BG189" s="189"/>
      <c r="BH189" s="192"/>
      <c r="BI189" s="191"/>
      <c r="BJ189" s="189"/>
      <c r="BK189" s="189"/>
      <c r="BL189" s="196"/>
      <c r="BM189" s="243">
        <f t="shared" si="10"/>
        <v>1</v>
      </c>
      <c r="BN189" s="246">
        <f t="shared" si="11"/>
        <v>0</v>
      </c>
      <c r="BO189" s="197"/>
      <c r="BP189" s="197"/>
    </row>
    <row r="190" spans="1:69" s="2" customFormat="1" ht="15" customHeight="1" x14ac:dyDescent="0.25">
      <c r="A190" s="220" t="s">
        <v>131</v>
      </c>
      <c r="B190" s="221" t="s">
        <v>170</v>
      </c>
      <c r="C190" s="222" t="s">
        <v>188</v>
      </c>
      <c r="D190" s="222" t="s">
        <v>161</v>
      </c>
      <c r="E190" s="231" t="s">
        <v>142</v>
      </c>
      <c r="F190" s="223" t="s">
        <v>83</v>
      </c>
      <c r="G190" s="224"/>
      <c r="H190" s="224" t="s">
        <v>239</v>
      </c>
      <c r="I190" s="225" t="s">
        <v>240</v>
      </c>
      <c r="J190" s="226" t="s">
        <v>272</v>
      </c>
      <c r="K190" s="227">
        <v>5</v>
      </c>
      <c r="L190" s="228">
        <v>5</v>
      </c>
      <c r="M190" s="229" t="s">
        <v>441</v>
      </c>
      <c r="N190" s="230" t="s">
        <v>356</v>
      </c>
      <c r="O190" s="224"/>
      <c r="P190" s="228"/>
      <c r="Q190" s="188"/>
      <c r="R190" s="189"/>
      <c r="S190" s="189"/>
      <c r="T190" s="190"/>
      <c r="U190" s="191"/>
      <c r="V190" s="189"/>
      <c r="W190" s="189"/>
      <c r="X190" s="192"/>
      <c r="Y190" s="191"/>
      <c r="Z190" s="189">
        <v>1</v>
      </c>
      <c r="AA190" s="189"/>
      <c r="AB190" s="192"/>
      <c r="AC190" s="191"/>
      <c r="AD190" s="189">
        <v>1</v>
      </c>
      <c r="AE190" s="189"/>
      <c r="AF190" s="192"/>
      <c r="AG190" s="193"/>
      <c r="AH190" s="194"/>
      <c r="AI190" s="194">
        <v>1</v>
      </c>
      <c r="AJ190" s="195"/>
      <c r="AK190" s="193"/>
      <c r="AL190" s="194"/>
      <c r="AM190" s="194"/>
      <c r="AN190" s="195"/>
      <c r="AO190" s="193"/>
      <c r="AP190" s="194"/>
      <c r="AQ190" s="194">
        <v>1</v>
      </c>
      <c r="AR190" s="195"/>
      <c r="AS190" s="193"/>
      <c r="AT190" s="194"/>
      <c r="AU190" s="194">
        <v>1</v>
      </c>
      <c r="AV190" s="195"/>
      <c r="AW190" s="193"/>
      <c r="AX190" s="194"/>
      <c r="AY190" s="194"/>
      <c r="AZ190" s="195"/>
      <c r="BA190" s="191"/>
      <c r="BB190" s="189"/>
      <c r="BC190" s="189"/>
      <c r="BD190" s="192"/>
      <c r="BE190" s="191"/>
      <c r="BF190" s="189"/>
      <c r="BG190" s="189"/>
      <c r="BH190" s="192"/>
      <c r="BI190" s="191"/>
      <c r="BJ190" s="189"/>
      <c r="BK190" s="189"/>
      <c r="BL190" s="196"/>
      <c r="BM190" s="243">
        <f t="shared" si="10"/>
        <v>5</v>
      </c>
      <c r="BN190" s="246">
        <f t="shared" si="11"/>
        <v>0</v>
      </c>
      <c r="BO190" s="197"/>
      <c r="BP190" s="197"/>
    </row>
    <row r="191" spans="1:69" s="2" customFormat="1" ht="15" customHeight="1" x14ac:dyDescent="0.25">
      <c r="A191" s="220" t="s">
        <v>131</v>
      </c>
      <c r="B191" s="221" t="s">
        <v>170</v>
      </c>
      <c r="C191" s="222" t="s">
        <v>188</v>
      </c>
      <c r="D191" s="222" t="s">
        <v>161</v>
      </c>
      <c r="E191" s="231" t="s">
        <v>142</v>
      </c>
      <c r="F191" s="223" t="s">
        <v>83</v>
      </c>
      <c r="G191" s="224"/>
      <c r="H191" s="224" t="s">
        <v>239</v>
      </c>
      <c r="I191" s="225" t="s">
        <v>240</v>
      </c>
      <c r="J191" s="226" t="s">
        <v>36</v>
      </c>
      <c r="K191" s="227">
        <v>5</v>
      </c>
      <c r="L191" s="228">
        <v>5</v>
      </c>
      <c r="M191" s="229" t="s">
        <v>441</v>
      </c>
      <c r="N191" s="230" t="s">
        <v>356</v>
      </c>
      <c r="O191" s="224"/>
      <c r="P191" s="228"/>
      <c r="Q191" s="188"/>
      <c r="R191" s="189"/>
      <c r="S191" s="189"/>
      <c r="T191" s="190"/>
      <c r="U191" s="191"/>
      <c r="V191" s="189"/>
      <c r="W191" s="189"/>
      <c r="X191" s="192"/>
      <c r="Y191" s="191"/>
      <c r="Z191" s="189">
        <v>1</v>
      </c>
      <c r="AA191" s="189"/>
      <c r="AB191" s="192"/>
      <c r="AC191" s="191"/>
      <c r="AD191" s="189">
        <v>1</v>
      </c>
      <c r="AE191" s="189"/>
      <c r="AF191" s="192"/>
      <c r="AG191" s="193"/>
      <c r="AH191" s="194"/>
      <c r="AI191" s="194">
        <v>1</v>
      </c>
      <c r="AJ191" s="195"/>
      <c r="AK191" s="193"/>
      <c r="AL191" s="194"/>
      <c r="AM191" s="194"/>
      <c r="AN191" s="195"/>
      <c r="AO191" s="193"/>
      <c r="AP191" s="194"/>
      <c r="AQ191" s="194">
        <v>1</v>
      </c>
      <c r="AR191" s="195"/>
      <c r="AS191" s="193"/>
      <c r="AT191" s="194"/>
      <c r="AU191" s="194">
        <v>1</v>
      </c>
      <c r="AV191" s="195"/>
      <c r="AW191" s="193"/>
      <c r="AX191" s="194"/>
      <c r="AY191" s="194"/>
      <c r="AZ191" s="195"/>
      <c r="BA191" s="191"/>
      <c r="BB191" s="189"/>
      <c r="BC191" s="189"/>
      <c r="BD191" s="192"/>
      <c r="BE191" s="191"/>
      <c r="BF191" s="189"/>
      <c r="BG191" s="189"/>
      <c r="BH191" s="192"/>
      <c r="BI191" s="191"/>
      <c r="BJ191" s="189"/>
      <c r="BK191" s="189"/>
      <c r="BL191" s="196"/>
      <c r="BM191" s="243">
        <f t="shared" si="10"/>
        <v>5</v>
      </c>
      <c r="BN191" s="246">
        <f t="shared" si="11"/>
        <v>0</v>
      </c>
      <c r="BO191" s="197"/>
      <c r="BP191" s="197"/>
    </row>
    <row r="192" spans="1:69" s="2" customFormat="1" ht="15" customHeight="1" x14ac:dyDescent="0.25">
      <c r="A192" s="220" t="s">
        <v>131</v>
      </c>
      <c r="B192" s="221" t="s">
        <v>170</v>
      </c>
      <c r="C192" s="222" t="s">
        <v>188</v>
      </c>
      <c r="D192" s="222" t="s">
        <v>161</v>
      </c>
      <c r="E192" s="231" t="s">
        <v>142</v>
      </c>
      <c r="F192" s="223" t="s">
        <v>83</v>
      </c>
      <c r="G192" s="224"/>
      <c r="H192" s="224" t="s">
        <v>239</v>
      </c>
      <c r="I192" s="225" t="s">
        <v>240</v>
      </c>
      <c r="J192" s="226" t="s">
        <v>357</v>
      </c>
      <c r="K192" s="227">
        <v>4</v>
      </c>
      <c r="L192" s="228">
        <v>6</v>
      </c>
      <c r="M192" s="229" t="s">
        <v>360</v>
      </c>
      <c r="N192" s="230" t="s">
        <v>356</v>
      </c>
      <c r="O192" s="222" t="s">
        <v>361</v>
      </c>
      <c r="P192" s="228"/>
      <c r="Q192" s="188"/>
      <c r="R192" s="189"/>
      <c r="S192" s="189"/>
      <c r="T192" s="190"/>
      <c r="U192" s="191"/>
      <c r="V192" s="189"/>
      <c r="W192" s="189"/>
      <c r="X192" s="192"/>
      <c r="Y192" s="191"/>
      <c r="Z192" s="189">
        <v>2</v>
      </c>
      <c r="AA192" s="189"/>
      <c r="AB192" s="192"/>
      <c r="AC192" s="191"/>
      <c r="AD192" s="189">
        <v>4</v>
      </c>
      <c r="AE192" s="189"/>
      <c r="AF192" s="192"/>
      <c r="AG192" s="193"/>
      <c r="AH192" s="194"/>
      <c r="AI192" s="194"/>
      <c r="AJ192" s="195"/>
      <c r="AK192" s="193"/>
      <c r="AL192" s="194"/>
      <c r="AM192" s="194"/>
      <c r="AN192" s="195"/>
      <c r="AO192" s="193"/>
      <c r="AP192" s="194"/>
      <c r="AQ192" s="194"/>
      <c r="AR192" s="195"/>
      <c r="AS192" s="193"/>
      <c r="AT192" s="194"/>
      <c r="AU192" s="194"/>
      <c r="AV192" s="195"/>
      <c r="AW192" s="193"/>
      <c r="AX192" s="194"/>
      <c r="AY192" s="194"/>
      <c r="AZ192" s="195"/>
      <c r="BA192" s="191"/>
      <c r="BB192" s="189"/>
      <c r="BC192" s="189"/>
      <c r="BD192" s="192"/>
      <c r="BE192" s="191"/>
      <c r="BF192" s="189"/>
      <c r="BG192" s="189"/>
      <c r="BH192" s="192"/>
      <c r="BI192" s="191"/>
      <c r="BJ192" s="189"/>
      <c r="BK192" s="189"/>
      <c r="BL192" s="196"/>
      <c r="BM192" s="243">
        <f t="shared" si="10"/>
        <v>6</v>
      </c>
      <c r="BN192" s="246">
        <f t="shared" si="11"/>
        <v>0</v>
      </c>
      <c r="BO192" s="197"/>
      <c r="BP192" s="197"/>
      <c r="BQ192" s="2" t="s">
        <v>480</v>
      </c>
    </row>
    <row r="193" spans="1:69" s="2" customFormat="1" ht="15" customHeight="1" x14ac:dyDescent="0.25">
      <c r="A193" s="220" t="s">
        <v>131</v>
      </c>
      <c r="B193" s="221" t="s">
        <v>170</v>
      </c>
      <c r="C193" s="222" t="s">
        <v>188</v>
      </c>
      <c r="D193" s="222" t="s">
        <v>161</v>
      </c>
      <c r="E193" s="231" t="s">
        <v>142</v>
      </c>
      <c r="F193" s="223" t="s">
        <v>83</v>
      </c>
      <c r="G193" s="224"/>
      <c r="H193" s="224" t="s">
        <v>239</v>
      </c>
      <c r="I193" s="225" t="s">
        <v>240</v>
      </c>
      <c r="J193" s="226" t="s">
        <v>35</v>
      </c>
      <c r="K193" s="227">
        <v>5</v>
      </c>
      <c r="L193" s="228">
        <v>5</v>
      </c>
      <c r="M193" s="229" t="s">
        <v>441</v>
      </c>
      <c r="N193" s="230" t="s">
        <v>356</v>
      </c>
      <c r="O193" s="224"/>
      <c r="P193" s="228"/>
      <c r="Q193" s="188"/>
      <c r="R193" s="189"/>
      <c r="S193" s="189"/>
      <c r="T193" s="190"/>
      <c r="U193" s="191"/>
      <c r="V193" s="189"/>
      <c r="W193" s="189"/>
      <c r="X193" s="192"/>
      <c r="Y193" s="191"/>
      <c r="Z193" s="189">
        <v>1</v>
      </c>
      <c r="AA193" s="189"/>
      <c r="AB193" s="192"/>
      <c r="AC193" s="191"/>
      <c r="AD193" s="189">
        <v>1</v>
      </c>
      <c r="AE193" s="189"/>
      <c r="AF193" s="192"/>
      <c r="AG193" s="193"/>
      <c r="AH193" s="194"/>
      <c r="AI193" s="194">
        <v>1</v>
      </c>
      <c r="AJ193" s="195"/>
      <c r="AK193" s="193"/>
      <c r="AL193" s="194"/>
      <c r="AM193" s="194"/>
      <c r="AN193" s="195"/>
      <c r="AO193" s="193"/>
      <c r="AP193" s="194"/>
      <c r="AQ193" s="194">
        <v>1</v>
      </c>
      <c r="AR193" s="195"/>
      <c r="AS193" s="193"/>
      <c r="AT193" s="194"/>
      <c r="AU193" s="194">
        <v>1</v>
      </c>
      <c r="AV193" s="195"/>
      <c r="AW193" s="193"/>
      <c r="AX193" s="194"/>
      <c r="AY193" s="194"/>
      <c r="AZ193" s="195"/>
      <c r="BA193" s="191"/>
      <c r="BB193" s="189"/>
      <c r="BC193" s="189"/>
      <c r="BD193" s="192"/>
      <c r="BE193" s="191"/>
      <c r="BF193" s="189"/>
      <c r="BG193" s="189"/>
      <c r="BH193" s="192"/>
      <c r="BI193" s="191"/>
      <c r="BJ193" s="189"/>
      <c r="BK193" s="189"/>
      <c r="BL193" s="196"/>
      <c r="BM193" s="243">
        <f t="shared" si="10"/>
        <v>5</v>
      </c>
      <c r="BN193" s="246">
        <f t="shared" si="11"/>
        <v>0</v>
      </c>
      <c r="BO193" s="197"/>
      <c r="BP193" s="197"/>
    </row>
    <row r="194" spans="1:69" s="2" customFormat="1" ht="15" customHeight="1" x14ac:dyDescent="0.25">
      <c r="A194" s="220" t="s">
        <v>131</v>
      </c>
      <c r="B194" s="221" t="s">
        <v>170</v>
      </c>
      <c r="C194" s="222" t="s">
        <v>189</v>
      </c>
      <c r="D194" s="222" t="s">
        <v>180</v>
      </c>
      <c r="E194" s="231" t="s">
        <v>142</v>
      </c>
      <c r="F194" s="223" t="s">
        <v>84</v>
      </c>
      <c r="G194" s="224"/>
      <c r="H194" s="224" t="s">
        <v>236</v>
      </c>
      <c r="I194" s="225" t="s">
        <v>248</v>
      </c>
      <c r="J194" s="226" t="s">
        <v>273</v>
      </c>
      <c r="K194" s="227">
        <v>5</v>
      </c>
      <c r="L194" s="228">
        <v>6</v>
      </c>
      <c r="M194" s="229" t="s">
        <v>253</v>
      </c>
      <c r="N194" s="230" t="s">
        <v>356</v>
      </c>
      <c r="O194" s="224"/>
      <c r="P194" s="228"/>
      <c r="Q194" s="188"/>
      <c r="R194" s="189"/>
      <c r="S194" s="189"/>
      <c r="T194" s="190">
        <v>1</v>
      </c>
      <c r="U194" s="191"/>
      <c r="V194" s="189"/>
      <c r="W194" s="189" t="s">
        <v>456</v>
      </c>
      <c r="X194" s="192"/>
      <c r="Y194" s="191"/>
      <c r="Z194" s="189"/>
      <c r="AA194" s="189"/>
      <c r="AB194" s="192"/>
      <c r="AC194" s="191">
        <v>1</v>
      </c>
      <c r="AD194" s="189"/>
      <c r="AE194" s="189"/>
      <c r="AF194" s="192"/>
      <c r="AG194" s="193"/>
      <c r="AH194" s="194"/>
      <c r="AI194" s="194"/>
      <c r="AJ194" s="195"/>
      <c r="AK194" s="193">
        <v>1</v>
      </c>
      <c r="AL194" s="194"/>
      <c r="AM194" s="194"/>
      <c r="AN194" s="195"/>
      <c r="AO194" s="193"/>
      <c r="AP194" s="194"/>
      <c r="AQ194" s="194"/>
      <c r="AR194" s="195"/>
      <c r="AS194" s="193"/>
      <c r="AT194" s="194"/>
      <c r="AU194" s="194"/>
      <c r="AV194" s="195"/>
      <c r="AW194" s="193">
        <v>1</v>
      </c>
      <c r="AX194" s="194"/>
      <c r="AY194" s="194"/>
      <c r="AZ194" s="195"/>
      <c r="BA194" s="191"/>
      <c r="BB194" s="189"/>
      <c r="BC194" s="189"/>
      <c r="BD194" s="192">
        <v>1</v>
      </c>
      <c r="BE194" s="191"/>
      <c r="BF194" s="189">
        <v>1</v>
      </c>
      <c r="BG194" s="189"/>
      <c r="BH194" s="192"/>
      <c r="BI194" s="191"/>
      <c r="BJ194" s="189"/>
      <c r="BK194" s="189"/>
      <c r="BL194" s="196"/>
      <c r="BM194" s="243">
        <f t="shared" si="10"/>
        <v>6</v>
      </c>
      <c r="BN194" s="246">
        <f t="shared" si="11"/>
        <v>0</v>
      </c>
      <c r="BO194" s="197" t="s">
        <v>503</v>
      </c>
      <c r="BP194" s="197"/>
    </row>
    <row r="195" spans="1:69" s="2" customFormat="1" ht="15" customHeight="1" x14ac:dyDescent="0.25">
      <c r="A195" s="220" t="s">
        <v>131</v>
      </c>
      <c r="B195" s="221" t="s">
        <v>170</v>
      </c>
      <c r="C195" s="222" t="s">
        <v>189</v>
      </c>
      <c r="D195" s="222" t="s">
        <v>180</v>
      </c>
      <c r="E195" s="231" t="s">
        <v>142</v>
      </c>
      <c r="F195" s="223" t="s">
        <v>84</v>
      </c>
      <c r="G195" s="224"/>
      <c r="H195" s="224" t="s">
        <v>236</v>
      </c>
      <c r="I195" s="225" t="s">
        <v>248</v>
      </c>
      <c r="J195" s="226" t="s">
        <v>302</v>
      </c>
      <c r="K195" s="227">
        <v>0</v>
      </c>
      <c r="L195" s="228">
        <v>1</v>
      </c>
      <c r="M195" s="229"/>
      <c r="N195" s="230"/>
      <c r="O195" s="224"/>
      <c r="P195" s="228"/>
      <c r="Q195" s="188"/>
      <c r="R195" s="189"/>
      <c r="S195" s="189"/>
      <c r="T195" s="190"/>
      <c r="U195" s="191"/>
      <c r="V195" s="189"/>
      <c r="W195" s="189"/>
      <c r="X195" s="192"/>
      <c r="Y195" s="191"/>
      <c r="Z195" s="189"/>
      <c r="AA195" s="189"/>
      <c r="AB195" s="192"/>
      <c r="AC195" s="191"/>
      <c r="AD195" s="189"/>
      <c r="AE195" s="189"/>
      <c r="AF195" s="192"/>
      <c r="AG195" s="193"/>
      <c r="AH195" s="194"/>
      <c r="AI195" s="194"/>
      <c r="AJ195" s="195"/>
      <c r="AK195" s="193"/>
      <c r="AL195" s="194"/>
      <c r="AM195" s="194"/>
      <c r="AN195" s="195"/>
      <c r="AO195" s="193"/>
      <c r="AP195" s="194"/>
      <c r="AQ195" s="194"/>
      <c r="AR195" s="195"/>
      <c r="AS195" s="193"/>
      <c r="AT195" s="194"/>
      <c r="AU195" s="194"/>
      <c r="AV195" s="195"/>
      <c r="AW195" s="193"/>
      <c r="AX195" s="194"/>
      <c r="AY195" s="194"/>
      <c r="AZ195" s="195"/>
      <c r="BA195" s="191"/>
      <c r="BB195" s="189"/>
      <c r="BC195" s="189"/>
      <c r="BD195" s="192"/>
      <c r="BE195" s="191"/>
      <c r="BF195" s="189"/>
      <c r="BG195" s="189"/>
      <c r="BH195" s="192"/>
      <c r="BI195" s="191">
        <v>1</v>
      </c>
      <c r="BJ195" s="189"/>
      <c r="BK195" s="189"/>
      <c r="BL195" s="196"/>
      <c r="BM195" s="243">
        <f t="shared" ref="BM195" si="16">SUM(Q195:BL195)</f>
        <v>1</v>
      </c>
      <c r="BN195" s="246">
        <f t="shared" ref="BN195" si="17">L195-BM195</f>
        <v>0</v>
      </c>
      <c r="BO195" s="197"/>
      <c r="BP195" s="197"/>
    </row>
    <row r="196" spans="1:69" s="2" customFormat="1" ht="15" customHeight="1" x14ac:dyDescent="0.25">
      <c r="A196" s="220" t="s">
        <v>131</v>
      </c>
      <c r="B196" s="221" t="s">
        <v>170</v>
      </c>
      <c r="C196" s="222" t="s">
        <v>189</v>
      </c>
      <c r="D196" s="222" t="s">
        <v>180</v>
      </c>
      <c r="E196" s="231" t="s">
        <v>142</v>
      </c>
      <c r="F196" s="223" t="s">
        <v>84</v>
      </c>
      <c r="G196" s="224"/>
      <c r="H196" s="224" t="s">
        <v>236</v>
      </c>
      <c r="I196" s="225" t="s">
        <v>248</v>
      </c>
      <c r="J196" s="226" t="s">
        <v>33</v>
      </c>
      <c r="K196" s="227">
        <v>5</v>
      </c>
      <c r="L196" s="228">
        <v>8</v>
      </c>
      <c r="M196" s="229" t="s">
        <v>253</v>
      </c>
      <c r="N196" s="230" t="s">
        <v>356</v>
      </c>
      <c r="O196" s="224"/>
      <c r="P196" s="228"/>
      <c r="Q196" s="188"/>
      <c r="R196" s="189"/>
      <c r="S196" s="189"/>
      <c r="T196" s="190">
        <v>1</v>
      </c>
      <c r="U196" s="191"/>
      <c r="V196" s="189"/>
      <c r="W196" s="189" t="s">
        <v>456</v>
      </c>
      <c r="X196" s="192"/>
      <c r="Y196" s="191"/>
      <c r="Z196" s="189"/>
      <c r="AA196" s="189"/>
      <c r="AB196" s="192"/>
      <c r="AC196" s="191">
        <v>1</v>
      </c>
      <c r="AD196" s="189"/>
      <c r="AE196" s="189"/>
      <c r="AF196" s="192"/>
      <c r="AG196" s="193"/>
      <c r="AH196" s="194"/>
      <c r="AI196" s="194"/>
      <c r="AJ196" s="195"/>
      <c r="AK196" s="193">
        <v>1</v>
      </c>
      <c r="AL196" s="194"/>
      <c r="AM196" s="194"/>
      <c r="AN196" s="195"/>
      <c r="AO196" s="193"/>
      <c r="AP196" s="194"/>
      <c r="AQ196" s="194"/>
      <c r="AR196" s="195"/>
      <c r="AS196" s="193"/>
      <c r="AT196" s="194"/>
      <c r="AU196" s="194">
        <v>1</v>
      </c>
      <c r="AV196" s="195"/>
      <c r="AW196" s="193">
        <v>1</v>
      </c>
      <c r="AX196" s="194"/>
      <c r="AY196" s="194"/>
      <c r="AZ196" s="195"/>
      <c r="BA196" s="191"/>
      <c r="BB196" s="189"/>
      <c r="BC196" s="189"/>
      <c r="BD196" s="192">
        <v>1</v>
      </c>
      <c r="BE196" s="191"/>
      <c r="BF196" s="189">
        <v>1</v>
      </c>
      <c r="BG196" s="189"/>
      <c r="BH196" s="192"/>
      <c r="BI196" s="191">
        <v>1</v>
      </c>
      <c r="BJ196" s="189"/>
      <c r="BK196" s="189"/>
      <c r="BL196" s="196"/>
      <c r="BM196" s="243">
        <f t="shared" si="10"/>
        <v>8</v>
      </c>
      <c r="BN196" s="246">
        <f t="shared" si="11"/>
        <v>0</v>
      </c>
      <c r="BO196" s="197" t="s">
        <v>504</v>
      </c>
      <c r="BP196" s="197"/>
    </row>
    <row r="197" spans="1:69" s="2" customFormat="1" ht="15" customHeight="1" x14ac:dyDescent="0.25">
      <c r="A197" s="220" t="s">
        <v>131</v>
      </c>
      <c r="B197" s="221" t="s">
        <v>170</v>
      </c>
      <c r="C197" s="222" t="s">
        <v>189</v>
      </c>
      <c r="D197" s="222" t="s">
        <v>180</v>
      </c>
      <c r="E197" s="231" t="s">
        <v>142</v>
      </c>
      <c r="F197" s="223" t="s">
        <v>84</v>
      </c>
      <c r="G197" s="224"/>
      <c r="H197" s="224" t="s">
        <v>236</v>
      </c>
      <c r="I197" s="225" t="s">
        <v>248</v>
      </c>
      <c r="J197" s="226" t="s">
        <v>32</v>
      </c>
      <c r="K197" s="227">
        <v>2</v>
      </c>
      <c r="L197" s="228">
        <v>2</v>
      </c>
      <c r="M197" s="229" t="s">
        <v>355</v>
      </c>
      <c r="N197" s="230" t="s">
        <v>356</v>
      </c>
      <c r="O197" s="224"/>
      <c r="P197" s="228"/>
      <c r="Q197" s="188"/>
      <c r="R197" s="189"/>
      <c r="S197" s="189"/>
      <c r="T197" s="190"/>
      <c r="U197" s="191"/>
      <c r="V197" s="189"/>
      <c r="W197" s="189"/>
      <c r="X197" s="192"/>
      <c r="Y197" s="191"/>
      <c r="Z197" s="189"/>
      <c r="AA197" s="189"/>
      <c r="AB197" s="192"/>
      <c r="AC197" s="191"/>
      <c r="AD197" s="189"/>
      <c r="AE197" s="189"/>
      <c r="AF197" s="192"/>
      <c r="AG197" s="193"/>
      <c r="AH197" s="194"/>
      <c r="AI197" s="194"/>
      <c r="AJ197" s="195"/>
      <c r="AK197" s="193"/>
      <c r="AL197" s="194"/>
      <c r="AM197" s="194"/>
      <c r="AN197" s="195"/>
      <c r="AO197" s="193"/>
      <c r="AP197" s="194"/>
      <c r="AQ197" s="194"/>
      <c r="AR197" s="195"/>
      <c r="AS197" s="193"/>
      <c r="AT197" s="194"/>
      <c r="AU197" s="194">
        <v>1</v>
      </c>
      <c r="AV197" s="195"/>
      <c r="AW197" s="193"/>
      <c r="AX197" s="194"/>
      <c r="AY197" s="194"/>
      <c r="AZ197" s="195"/>
      <c r="BA197" s="191"/>
      <c r="BB197" s="189"/>
      <c r="BC197" s="189"/>
      <c r="BD197" s="192"/>
      <c r="BE197" s="191"/>
      <c r="BF197" s="189"/>
      <c r="BG197" s="189"/>
      <c r="BH197" s="192"/>
      <c r="BI197" s="191">
        <v>1</v>
      </c>
      <c r="BJ197" s="189"/>
      <c r="BK197" s="189"/>
      <c r="BL197" s="196"/>
      <c r="BM197" s="243">
        <f t="shared" si="10"/>
        <v>2</v>
      </c>
      <c r="BN197" s="246">
        <f t="shared" si="11"/>
        <v>0</v>
      </c>
      <c r="BO197" s="197"/>
      <c r="BP197" s="197"/>
    </row>
    <row r="198" spans="1:69" s="2" customFormat="1" ht="15" customHeight="1" x14ac:dyDescent="0.25">
      <c r="A198" s="220" t="s">
        <v>131</v>
      </c>
      <c r="B198" s="221" t="s">
        <v>170</v>
      </c>
      <c r="C198" s="222" t="s">
        <v>189</v>
      </c>
      <c r="D198" s="222" t="s">
        <v>180</v>
      </c>
      <c r="E198" s="231" t="s">
        <v>142</v>
      </c>
      <c r="F198" s="223" t="s">
        <v>84</v>
      </c>
      <c r="G198" s="224"/>
      <c r="H198" s="224" t="s">
        <v>236</v>
      </c>
      <c r="I198" s="225" t="s">
        <v>248</v>
      </c>
      <c r="J198" s="226" t="s">
        <v>357</v>
      </c>
      <c r="K198" s="227">
        <v>6</v>
      </c>
      <c r="L198" s="228">
        <v>8</v>
      </c>
      <c r="M198" s="229" t="s">
        <v>358</v>
      </c>
      <c r="N198" s="230" t="s">
        <v>356</v>
      </c>
      <c r="O198" s="222" t="s">
        <v>359</v>
      </c>
      <c r="P198" s="228"/>
      <c r="Q198" s="188"/>
      <c r="R198" s="189"/>
      <c r="S198" s="189"/>
      <c r="T198" s="190">
        <v>2</v>
      </c>
      <c r="U198" s="191"/>
      <c r="V198" s="189"/>
      <c r="W198" s="189"/>
      <c r="X198" s="192"/>
      <c r="Y198" s="191"/>
      <c r="Z198" s="189"/>
      <c r="AA198" s="189"/>
      <c r="AB198" s="192"/>
      <c r="AC198" s="191"/>
      <c r="AD198" s="189"/>
      <c r="AE198" s="189"/>
      <c r="AF198" s="192"/>
      <c r="AG198" s="193"/>
      <c r="AH198" s="194"/>
      <c r="AI198" s="194"/>
      <c r="AJ198" s="195"/>
      <c r="AK198" s="193">
        <v>6</v>
      </c>
      <c r="AL198" s="194"/>
      <c r="AM198" s="194"/>
      <c r="AN198" s="195"/>
      <c r="AO198" s="193"/>
      <c r="AP198" s="194"/>
      <c r="AQ198" s="194"/>
      <c r="AR198" s="195"/>
      <c r="AS198" s="193"/>
      <c r="AT198" s="194"/>
      <c r="AU198" s="194"/>
      <c r="AV198" s="195"/>
      <c r="AW198" s="193"/>
      <c r="AX198" s="194"/>
      <c r="AY198" s="194"/>
      <c r="AZ198" s="195"/>
      <c r="BA198" s="191"/>
      <c r="BB198" s="189"/>
      <c r="BC198" s="189"/>
      <c r="BD198" s="192"/>
      <c r="BE198" s="191"/>
      <c r="BF198" s="189"/>
      <c r="BG198" s="189"/>
      <c r="BH198" s="192"/>
      <c r="BI198" s="191"/>
      <c r="BJ198" s="189"/>
      <c r="BK198" s="189"/>
      <c r="BL198" s="196"/>
      <c r="BM198" s="243">
        <f t="shared" si="10"/>
        <v>8</v>
      </c>
      <c r="BN198" s="246">
        <f t="shared" si="11"/>
        <v>0</v>
      </c>
      <c r="BO198" s="197"/>
      <c r="BP198" s="197"/>
      <c r="BQ198" s="2" t="s">
        <v>480</v>
      </c>
    </row>
    <row r="199" spans="1:69" s="2" customFormat="1" ht="15" customHeight="1" x14ac:dyDescent="0.25">
      <c r="A199" s="220" t="s">
        <v>131</v>
      </c>
      <c r="B199" s="221" t="s">
        <v>170</v>
      </c>
      <c r="C199" s="222" t="s">
        <v>189</v>
      </c>
      <c r="D199" s="222" t="s">
        <v>180</v>
      </c>
      <c r="E199" s="231" t="s">
        <v>142</v>
      </c>
      <c r="F199" s="223" t="s">
        <v>84</v>
      </c>
      <c r="G199" s="224"/>
      <c r="H199" s="224" t="s">
        <v>236</v>
      </c>
      <c r="I199" s="225" t="s">
        <v>248</v>
      </c>
      <c r="J199" s="226" t="s">
        <v>31</v>
      </c>
      <c r="K199" s="227">
        <v>2</v>
      </c>
      <c r="L199" s="228">
        <v>2</v>
      </c>
      <c r="M199" s="229" t="s">
        <v>355</v>
      </c>
      <c r="N199" s="230" t="s">
        <v>356</v>
      </c>
      <c r="O199" s="224"/>
      <c r="P199" s="228"/>
      <c r="Q199" s="188"/>
      <c r="R199" s="189"/>
      <c r="S199" s="189"/>
      <c r="T199" s="190"/>
      <c r="U199" s="191"/>
      <c r="V199" s="189"/>
      <c r="W199" s="189"/>
      <c r="X199" s="192"/>
      <c r="Y199" s="191"/>
      <c r="Z199" s="189"/>
      <c r="AA199" s="189"/>
      <c r="AB199" s="192"/>
      <c r="AC199" s="191"/>
      <c r="AD199" s="189"/>
      <c r="AE199" s="189"/>
      <c r="AF199" s="192"/>
      <c r="AG199" s="193"/>
      <c r="AH199" s="194"/>
      <c r="AI199" s="194"/>
      <c r="AJ199" s="195"/>
      <c r="AK199" s="193"/>
      <c r="AL199" s="194"/>
      <c r="AM199" s="194"/>
      <c r="AN199" s="195"/>
      <c r="AO199" s="193"/>
      <c r="AP199" s="194"/>
      <c r="AQ199" s="194"/>
      <c r="AR199" s="195"/>
      <c r="AS199" s="193"/>
      <c r="AT199" s="194"/>
      <c r="AU199" s="194">
        <v>1</v>
      </c>
      <c r="AV199" s="195"/>
      <c r="AW199" s="193"/>
      <c r="AX199" s="194"/>
      <c r="AY199" s="194"/>
      <c r="AZ199" s="195"/>
      <c r="BA199" s="191"/>
      <c r="BB199" s="189"/>
      <c r="BC199" s="189"/>
      <c r="BD199" s="192"/>
      <c r="BE199" s="191"/>
      <c r="BF199" s="189"/>
      <c r="BG199" s="189"/>
      <c r="BH199" s="192"/>
      <c r="BI199" s="191">
        <v>1</v>
      </c>
      <c r="BJ199" s="189"/>
      <c r="BK199" s="189"/>
      <c r="BL199" s="196"/>
      <c r="BM199" s="243">
        <f t="shared" si="10"/>
        <v>2</v>
      </c>
      <c r="BN199" s="246">
        <f t="shared" si="11"/>
        <v>0</v>
      </c>
      <c r="BO199" s="197"/>
      <c r="BP199" s="197"/>
    </row>
    <row r="200" spans="1:69" s="2" customFormat="1" ht="15" customHeight="1" x14ac:dyDescent="0.25">
      <c r="A200" s="220" t="s">
        <v>131</v>
      </c>
      <c r="B200" s="221" t="s">
        <v>170</v>
      </c>
      <c r="C200" s="222" t="s">
        <v>189</v>
      </c>
      <c r="D200" s="222" t="s">
        <v>180</v>
      </c>
      <c r="E200" s="231" t="s">
        <v>142</v>
      </c>
      <c r="F200" s="223" t="s">
        <v>84</v>
      </c>
      <c r="G200" s="224"/>
      <c r="H200" s="224" t="s">
        <v>236</v>
      </c>
      <c r="I200" s="225" t="s">
        <v>248</v>
      </c>
      <c r="J200" s="226" t="s">
        <v>514</v>
      </c>
      <c r="K200" s="227">
        <v>0</v>
      </c>
      <c r="L200" s="228">
        <v>1</v>
      </c>
      <c r="M200" s="229" t="s">
        <v>356</v>
      </c>
      <c r="N200" s="230" t="s">
        <v>356</v>
      </c>
      <c r="O200" s="224"/>
      <c r="P200" s="228"/>
      <c r="Q200" s="188"/>
      <c r="R200" s="189"/>
      <c r="S200" s="189"/>
      <c r="T200" s="190"/>
      <c r="U200" s="191"/>
      <c r="V200" s="189"/>
      <c r="W200" s="189"/>
      <c r="X200" s="192"/>
      <c r="Y200" s="191"/>
      <c r="Z200" s="189"/>
      <c r="AA200" s="189"/>
      <c r="AB200" s="192"/>
      <c r="AC200" s="191"/>
      <c r="AD200" s="189"/>
      <c r="AE200" s="189"/>
      <c r="AF200" s="192"/>
      <c r="AG200" s="193"/>
      <c r="AH200" s="194"/>
      <c r="AI200" s="194"/>
      <c r="AJ200" s="195"/>
      <c r="AK200" s="193"/>
      <c r="AL200" s="194"/>
      <c r="AM200" s="194"/>
      <c r="AN200" s="195"/>
      <c r="AO200" s="193"/>
      <c r="AP200" s="194"/>
      <c r="AQ200" s="194"/>
      <c r="AR200" s="195"/>
      <c r="AS200" s="193"/>
      <c r="AT200" s="194"/>
      <c r="AU200" s="194"/>
      <c r="AV200" s="195"/>
      <c r="AW200" s="193"/>
      <c r="AX200" s="194"/>
      <c r="AY200" s="194"/>
      <c r="AZ200" s="195"/>
      <c r="BA200" s="191"/>
      <c r="BB200" s="189"/>
      <c r="BC200" s="189"/>
      <c r="BD200" s="192"/>
      <c r="BE200" s="191"/>
      <c r="BF200" s="189"/>
      <c r="BG200" s="189"/>
      <c r="BH200" s="192"/>
      <c r="BI200" s="191">
        <v>1</v>
      </c>
      <c r="BJ200" s="189"/>
      <c r="BK200" s="189"/>
      <c r="BL200" s="196"/>
      <c r="BM200" s="243">
        <f t="shared" ref="BM200" si="18">SUM(Q200:BL200)</f>
        <v>1</v>
      </c>
      <c r="BN200" s="246">
        <f t="shared" ref="BN200" si="19">L200-BM200</f>
        <v>0</v>
      </c>
      <c r="BO200" s="197"/>
      <c r="BP200" s="197"/>
    </row>
    <row r="201" spans="1:69" s="2" customFormat="1" ht="15" customHeight="1" x14ac:dyDescent="0.25">
      <c r="A201" s="220" t="s">
        <v>131</v>
      </c>
      <c r="B201" s="221" t="s">
        <v>170</v>
      </c>
      <c r="C201" s="222" t="s">
        <v>189</v>
      </c>
      <c r="D201" s="222" t="s">
        <v>180</v>
      </c>
      <c r="E201" s="231" t="s">
        <v>142</v>
      </c>
      <c r="F201" s="223" t="s">
        <v>84</v>
      </c>
      <c r="G201" s="224"/>
      <c r="H201" s="224" t="s">
        <v>236</v>
      </c>
      <c r="I201" s="225" t="s">
        <v>248</v>
      </c>
      <c r="J201" s="226" t="s">
        <v>34</v>
      </c>
      <c r="K201" s="227">
        <v>2</v>
      </c>
      <c r="L201" s="228">
        <v>2</v>
      </c>
      <c r="M201" s="229" t="s">
        <v>355</v>
      </c>
      <c r="N201" s="230" t="s">
        <v>356</v>
      </c>
      <c r="O201" s="224"/>
      <c r="P201" s="228"/>
      <c r="Q201" s="188"/>
      <c r="R201" s="189"/>
      <c r="S201" s="189"/>
      <c r="T201" s="190"/>
      <c r="U201" s="191"/>
      <c r="V201" s="189"/>
      <c r="W201" s="189"/>
      <c r="X201" s="192"/>
      <c r="Y201" s="191"/>
      <c r="Z201" s="189"/>
      <c r="AA201" s="189"/>
      <c r="AB201" s="192"/>
      <c r="AC201" s="191"/>
      <c r="AD201" s="189"/>
      <c r="AE201" s="189"/>
      <c r="AF201" s="192"/>
      <c r="AG201" s="193"/>
      <c r="AH201" s="194"/>
      <c r="AI201" s="194"/>
      <c r="AJ201" s="195"/>
      <c r="AK201" s="193"/>
      <c r="AL201" s="194"/>
      <c r="AM201" s="194"/>
      <c r="AN201" s="195"/>
      <c r="AO201" s="193"/>
      <c r="AP201" s="194"/>
      <c r="AQ201" s="194"/>
      <c r="AR201" s="195"/>
      <c r="AS201" s="193"/>
      <c r="AT201" s="194"/>
      <c r="AU201" s="194"/>
      <c r="AV201" s="195"/>
      <c r="AW201" s="193"/>
      <c r="AX201" s="194"/>
      <c r="AY201" s="194"/>
      <c r="AZ201" s="195"/>
      <c r="BA201" s="191"/>
      <c r="BB201" s="189"/>
      <c r="BC201" s="189"/>
      <c r="BD201" s="192"/>
      <c r="BE201" s="191"/>
      <c r="BF201" s="189"/>
      <c r="BG201" s="189"/>
      <c r="BH201" s="192"/>
      <c r="BI201" s="191"/>
      <c r="BJ201" s="189"/>
      <c r="BK201" s="189"/>
      <c r="BL201" s="196"/>
      <c r="BM201" s="243">
        <f t="shared" si="10"/>
        <v>0</v>
      </c>
      <c r="BN201" s="246">
        <f t="shared" si="11"/>
        <v>2</v>
      </c>
      <c r="BO201" s="197"/>
      <c r="BP201" s="197"/>
    </row>
    <row r="202" spans="1:69" s="2" customFormat="1" ht="15" customHeight="1" x14ac:dyDescent="0.25">
      <c r="A202" s="220" t="s">
        <v>131</v>
      </c>
      <c r="B202" s="221" t="s">
        <v>170</v>
      </c>
      <c r="C202" s="222" t="s">
        <v>190</v>
      </c>
      <c r="D202" s="222" t="s">
        <v>180</v>
      </c>
      <c r="E202" s="231" t="s">
        <v>142</v>
      </c>
      <c r="F202" s="223" t="s">
        <v>85</v>
      </c>
      <c r="G202" s="224"/>
      <c r="H202" s="224" t="s">
        <v>236</v>
      </c>
      <c r="I202" s="225" t="s">
        <v>237</v>
      </c>
      <c r="J202" s="226" t="s">
        <v>273</v>
      </c>
      <c r="K202" s="227">
        <v>5</v>
      </c>
      <c r="L202" s="228">
        <v>6</v>
      </c>
      <c r="M202" s="229" t="s">
        <v>252</v>
      </c>
      <c r="N202" s="230" t="s">
        <v>356</v>
      </c>
      <c r="O202" s="224"/>
      <c r="P202" s="228"/>
      <c r="Q202" s="188"/>
      <c r="R202" s="189"/>
      <c r="S202" s="189"/>
      <c r="T202" s="190">
        <v>1</v>
      </c>
      <c r="U202" s="191"/>
      <c r="V202" s="189"/>
      <c r="W202" s="189">
        <v>1</v>
      </c>
      <c r="X202" s="192"/>
      <c r="Y202" s="191"/>
      <c r="Z202" s="189"/>
      <c r="AA202" s="189"/>
      <c r="AB202" s="192"/>
      <c r="AC202" s="191">
        <v>1</v>
      </c>
      <c r="AD202" s="189"/>
      <c r="AE202" s="189"/>
      <c r="AF202" s="192"/>
      <c r="AG202" s="193"/>
      <c r="AH202" s="194"/>
      <c r="AI202" s="194"/>
      <c r="AJ202" s="195"/>
      <c r="AK202" s="193">
        <v>1</v>
      </c>
      <c r="AL202" s="194"/>
      <c r="AM202" s="194"/>
      <c r="AN202" s="195"/>
      <c r="AO202" s="193"/>
      <c r="AP202" s="194"/>
      <c r="AQ202" s="194"/>
      <c r="AR202" s="195"/>
      <c r="AS202" s="193"/>
      <c r="AT202" s="194"/>
      <c r="AU202" s="194"/>
      <c r="AV202" s="195"/>
      <c r="AW202" s="193">
        <v>1</v>
      </c>
      <c r="AX202" s="194"/>
      <c r="AY202" s="194"/>
      <c r="AZ202" s="195"/>
      <c r="BA202" s="191"/>
      <c r="BB202" s="189"/>
      <c r="BC202" s="189"/>
      <c r="BD202" s="192"/>
      <c r="BE202" s="191"/>
      <c r="BF202" s="189"/>
      <c r="BG202" s="189"/>
      <c r="BH202" s="192"/>
      <c r="BI202" s="191"/>
      <c r="BJ202" s="189"/>
      <c r="BK202" s="189">
        <v>1</v>
      </c>
      <c r="BL202" s="196"/>
      <c r="BM202" s="243">
        <f t="shared" ref="BM202:BM266" si="20">SUM(Q202:BL202)</f>
        <v>6</v>
      </c>
      <c r="BN202" s="246">
        <f t="shared" ref="BN202:BN266" si="21">L202-BM202</f>
        <v>0</v>
      </c>
      <c r="BO202" s="197"/>
      <c r="BP202" s="197"/>
    </row>
    <row r="203" spans="1:69" s="2" customFormat="1" ht="15" customHeight="1" x14ac:dyDescent="0.25">
      <c r="A203" s="220" t="s">
        <v>131</v>
      </c>
      <c r="B203" s="221" t="s">
        <v>170</v>
      </c>
      <c r="C203" s="222" t="s">
        <v>190</v>
      </c>
      <c r="D203" s="222" t="s">
        <v>180</v>
      </c>
      <c r="E203" s="231" t="s">
        <v>142</v>
      </c>
      <c r="F203" s="223" t="s">
        <v>85</v>
      </c>
      <c r="G203" s="224"/>
      <c r="H203" s="224" t="s">
        <v>236</v>
      </c>
      <c r="I203" s="225" t="s">
        <v>237</v>
      </c>
      <c r="J203" s="226" t="s">
        <v>33</v>
      </c>
      <c r="K203" s="227">
        <v>0</v>
      </c>
      <c r="L203" s="228">
        <v>1</v>
      </c>
      <c r="M203" s="229" t="s">
        <v>356</v>
      </c>
      <c r="N203" s="230"/>
      <c r="O203" s="224"/>
      <c r="P203" s="228"/>
      <c r="Q203" s="188"/>
      <c r="R203" s="189"/>
      <c r="S203" s="189"/>
      <c r="T203" s="190"/>
      <c r="U203" s="191"/>
      <c r="V203" s="189"/>
      <c r="W203" s="189"/>
      <c r="X203" s="192"/>
      <c r="Y203" s="191"/>
      <c r="Z203" s="189"/>
      <c r="AA203" s="189"/>
      <c r="AB203" s="192"/>
      <c r="AC203" s="191"/>
      <c r="AD203" s="189"/>
      <c r="AE203" s="189"/>
      <c r="AF203" s="192"/>
      <c r="AG203" s="193"/>
      <c r="AH203" s="194"/>
      <c r="AI203" s="194"/>
      <c r="AJ203" s="195"/>
      <c r="AK203" s="193"/>
      <c r="AL203" s="194"/>
      <c r="AM203" s="194"/>
      <c r="AN203" s="195"/>
      <c r="AO203" s="193"/>
      <c r="AP203" s="194"/>
      <c r="AQ203" s="194"/>
      <c r="AR203" s="195"/>
      <c r="AS203" s="193"/>
      <c r="AT203" s="194"/>
      <c r="AU203" s="194"/>
      <c r="AV203" s="195"/>
      <c r="AW203" s="193"/>
      <c r="AX203" s="194"/>
      <c r="AY203" s="194"/>
      <c r="AZ203" s="195"/>
      <c r="BA203" s="191"/>
      <c r="BB203" s="189"/>
      <c r="BC203" s="189"/>
      <c r="BD203" s="192"/>
      <c r="BE203" s="191"/>
      <c r="BF203" s="189"/>
      <c r="BG203" s="189"/>
      <c r="BH203" s="192"/>
      <c r="BI203" s="191">
        <v>1</v>
      </c>
      <c r="BJ203" s="189"/>
      <c r="BK203" s="189"/>
      <c r="BL203" s="196"/>
      <c r="BM203" s="243">
        <f t="shared" ref="BM203" si="22">SUM(Q203:BL203)</f>
        <v>1</v>
      </c>
      <c r="BN203" s="246">
        <f t="shared" ref="BN203" si="23">L203-BM203</f>
        <v>0</v>
      </c>
      <c r="BO203" s="197"/>
      <c r="BP203" s="197"/>
    </row>
    <row r="204" spans="1:69" s="2" customFormat="1" ht="15" customHeight="1" x14ac:dyDescent="0.25">
      <c r="A204" s="220" t="s">
        <v>131</v>
      </c>
      <c r="B204" s="221" t="s">
        <v>170</v>
      </c>
      <c r="C204" s="222" t="s">
        <v>190</v>
      </c>
      <c r="D204" s="222" t="s">
        <v>180</v>
      </c>
      <c r="E204" s="231" t="s">
        <v>142</v>
      </c>
      <c r="F204" s="223" t="s">
        <v>85</v>
      </c>
      <c r="G204" s="224"/>
      <c r="H204" s="224" t="s">
        <v>236</v>
      </c>
      <c r="I204" s="225" t="s">
        <v>237</v>
      </c>
      <c r="J204" s="226" t="s">
        <v>32</v>
      </c>
      <c r="K204" s="227">
        <v>1</v>
      </c>
      <c r="L204" s="228">
        <v>1</v>
      </c>
      <c r="M204" s="229" t="s">
        <v>252</v>
      </c>
      <c r="N204" s="230" t="s">
        <v>356</v>
      </c>
      <c r="O204" s="224"/>
      <c r="P204" s="228"/>
      <c r="Q204" s="188"/>
      <c r="R204" s="189"/>
      <c r="S204" s="189"/>
      <c r="T204" s="190"/>
      <c r="U204" s="191"/>
      <c r="V204" s="189"/>
      <c r="W204" s="189"/>
      <c r="X204" s="192"/>
      <c r="Y204" s="191"/>
      <c r="Z204" s="189"/>
      <c r="AA204" s="189"/>
      <c r="AB204" s="192"/>
      <c r="AC204" s="191"/>
      <c r="AD204" s="189"/>
      <c r="AE204" s="189"/>
      <c r="AF204" s="192"/>
      <c r="AG204" s="193"/>
      <c r="AH204" s="194"/>
      <c r="AI204" s="194"/>
      <c r="AJ204" s="195"/>
      <c r="AK204" s="193"/>
      <c r="AL204" s="194"/>
      <c r="AM204" s="194"/>
      <c r="AN204" s="195"/>
      <c r="AO204" s="193"/>
      <c r="AP204" s="194"/>
      <c r="AQ204" s="194"/>
      <c r="AR204" s="195"/>
      <c r="AS204" s="193"/>
      <c r="AT204" s="194"/>
      <c r="AU204" s="194"/>
      <c r="AV204" s="195"/>
      <c r="AW204" s="193"/>
      <c r="AX204" s="194"/>
      <c r="AY204" s="194"/>
      <c r="AZ204" s="195"/>
      <c r="BA204" s="191"/>
      <c r="BB204" s="189"/>
      <c r="BC204" s="189"/>
      <c r="BD204" s="192"/>
      <c r="BE204" s="191"/>
      <c r="BF204" s="189"/>
      <c r="BG204" s="189"/>
      <c r="BH204" s="192"/>
      <c r="BI204" s="191">
        <v>1</v>
      </c>
      <c r="BJ204" s="189"/>
      <c r="BK204" s="189"/>
      <c r="BL204" s="196"/>
      <c r="BM204" s="243">
        <f t="shared" si="20"/>
        <v>1</v>
      </c>
      <c r="BN204" s="246">
        <f t="shared" si="21"/>
        <v>0</v>
      </c>
      <c r="BO204" s="197"/>
      <c r="BP204" s="197"/>
    </row>
    <row r="205" spans="1:69" s="2" customFormat="1" ht="15" customHeight="1" x14ac:dyDescent="0.25">
      <c r="A205" s="220" t="s">
        <v>131</v>
      </c>
      <c r="B205" s="221" t="s">
        <v>170</v>
      </c>
      <c r="C205" s="222" t="s">
        <v>190</v>
      </c>
      <c r="D205" s="222" t="s">
        <v>180</v>
      </c>
      <c r="E205" s="231" t="s">
        <v>142</v>
      </c>
      <c r="F205" s="223" t="s">
        <v>85</v>
      </c>
      <c r="G205" s="224"/>
      <c r="H205" s="224" t="s">
        <v>236</v>
      </c>
      <c r="I205" s="225" t="s">
        <v>237</v>
      </c>
      <c r="J205" s="226" t="s">
        <v>36</v>
      </c>
      <c r="K205" s="227">
        <v>5</v>
      </c>
      <c r="L205" s="228">
        <v>6</v>
      </c>
      <c r="M205" s="229" t="s">
        <v>252</v>
      </c>
      <c r="N205" s="230" t="s">
        <v>356</v>
      </c>
      <c r="O205" s="224"/>
      <c r="P205" s="228"/>
      <c r="Q205" s="188"/>
      <c r="R205" s="189"/>
      <c r="S205" s="189"/>
      <c r="T205" s="190">
        <v>1</v>
      </c>
      <c r="U205" s="191"/>
      <c r="V205" s="189"/>
      <c r="W205" s="189">
        <v>1</v>
      </c>
      <c r="X205" s="192"/>
      <c r="Y205" s="191"/>
      <c r="Z205" s="189"/>
      <c r="AA205" s="189"/>
      <c r="AB205" s="192"/>
      <c r="AC205" s="191">
        <v>1</v>
      </c>
      <c r="AD205" s="189"/>
      <c r="AE205" s="189"/>
      <c r="AF205" s="192"/>
      <c r="AG205" s="193"/>
      <c r="AH205" s="194"/>
      <c r="AI205" s="194"/>
      <c r="AJ205" s="195"/>
      <c r="AK205" s="193">
        <v>1</v>
      </c>
      <c r="AL205" s="194"/>
      <c r="AM205" s="194"/>
      <c r="AN205" s="195"/>
      <c r="AO205" s="193"/>
      <c r="AP205" s="194"/>
      <c r="AQ205" s="194"/>
      <c r="AR205" s="195"/>
      <c r="AS205" s="193"/>
      <c r="AT205" s="194"/>
      <c r="AU205" s="194"/>
      <c r="AV205" s="195"/>
      <c r="AW205" s="193">
        <v>1</v>
      </c>
      <c r="AX205" s="194"/>
      <c r="AY205" s="194"/>
      <c r="AZ205" s="195"/>
      <c r="BA205" s="191"/>
      <c r="BB205" s="189"/>
      <c r="BC205" s="189"/>
      <c r="BD205" s="192"/>
      <c r="BE205" s="191"/>
      <c r="BF205" s="189"/>
      <c r="BG205" s="189"/>
      <c r="BH205" s="192"/>
      <c r="BI205" s="191"/>
      <c r="BJ205" s="189"/>
      <c r="BK205" s="189">
        <v>1</v>
      </c>
      <c r="BL205" s="196"/>
      <c r="BM205" s="243">
        <f t="shared" si="20"/>
        <v>6</v>
      </c>
      <c r="BN205" s="246">
        <f t="shared" si="21"/>
        <v>0</v>
      </c>
      <c r="BO205" s="197"/>
      <c r="BP205" s="197"/>
    </row>
    <row r="206" spans="1:69" s="2" customFormat="1" ht="15" customHeight="1" x14ac:dyDescent="0.25">
      <c r="A206" s="253" t="s">
        <v>131</v>
      </c>
      <c r="B206" s="254" t="s">
        <v>170</v>
      </c>
      <c r="C206" s="255" t="s">
        <v>190</v>
      </c>
      <c r="D206" s="255" t="s">
        <v>180</v>
      </c>
      <c r="E206" s="256" t="s">
        <v>142</v>
      </c>
      <c r="F206" s="257" t="s">
        <v>85</v>
      </c>
      <c r="G206" s="258"/>
      <c r="H206" s="258" t="s">
        <v>236</v>
      </c>
      <c r="I206" s="259" t="s">
        <v>237</v>
      </c>
      <c r="J206" s="260" t="s">
        <v>37</v>
      </c>
      <c r="K206" s="227">
        <v>0</v>
      </c>
      <c r="L206" s="228">
        <v>2</v>
      </c>
      <c r="M206" s="229" t="s">
        <v>455</v>
      </c>
      <c r="N206" s="230" t="s">
        <v>356</v>
      </c>
      <c r="O206" s="224"/>
      <c r="P206" s="228"/>
      <c r="Q206" s="188"/>
      <c r="R206" s="189"/>
      <c r="S206" s="189"/>
      <c r="T206" s="190">
        <v>1</v>
      </c>
      <c r="U206" s="191"/>
      <c r="V206" s="189"/>
      <c r="W206" s="189"/>
      <c r="X206" s="192"/>
      <c r="Y206" s="191"/>
      <c r="Z206" s="189"/>
      <c r="AA206" s="189"/>
      <c r="AB206" s="192"/>
      <c r="AC206" s="191"/>
      <c r="AD206" s="189"/>
      <c r="AE206" s="189"/>
      <c r="AF206" s="192"/>
      <c r="AG206" s="193"/>
      <c r="AH206" s="194"/>
      <c r="AI206" s="194"/>
      <c r="AJ206" s="195"/>
      <c r="AK206" s="193"/>
      <c r="AL206" s="194"/>
      <c r="AM206" s="194"/>
      <c r="AN206" s="195"/>
      <c r="AO206" s="193"/>
      <c r="AP206" s="194"/>
      <c r="AQ206" s="194"/>
      <c r="AR206" s="195"/>
      <c r="AS206" s="193"/>
      <c r="AT206" s="194"/>
      <c r="AU206" s="194"/>
      <c r="AV206" s="195"/>
      <c r="AW206" s="193"/>
      <c r="AX206" s="194"/>
      <c r="AY206" s="194"/>
      <c r="AZ206" s="195"/>
      <c r="BA206" s="191"/>
      <c r="BB206" s="189"/>
      <c r="BC206" s="189"/>
      <c r="BD206" s="192"/>
      <c r="BE206" s="191"/>
      <c r="BF206" s="189"/>
      <c r="BG206" s="189"/>
      <c r="BH206" s="192"/>
      <c r="BI206" s="191">
        <v>1</v>
      </c>
      <c r="BJ206" s="189"/>
      <c r="BK206" s="189"/>
      <c r="BL206" s="196"/>
      <c r="BM206" s="243">
        <f t="shared" si="20"/>
        <v>2</v>
      </c>
      <c r="BN206" s="246">
        <f t="shared" si="21"/>
        <v>0</v>
      </c>
      <c r="BO206" s="197"/>
      <c r="BP206" s="197"/>
      <c r="BQ206" s="2" t="s">
        <v>455</v>
      </c>
    </row>
    <row r="207" spans="1:69" s="2" customFormat="1" ht="15" customHeight="1" x14ac:dyDescent="0.25">
      <c r="A207" s="220" t="s">
        <v>131</v>
      </c>
      <c r="B207" s="221" t="s">
        <v>170</v>
      </c>
      <c r="C207" s="222" t="s">
        <v>190</v>
      </c>
      <c r="D207" s="222" t="s">
        <v>180</v>
      </c>
      <c r="E207" s="231" t="s">
        <v>142</v>
      </c>
      <c r="F207" s="223" t="s">
        <v>85</v>
      </c>
      <c r="G207" s="224"/>
      <c r="H207" s="224" t="s">
        <v>236</v>
      </c>
      <c r="I207" s="225" t="s">
        <v>237</v>
      </c>
      <c r="J207" s="226" t="s">
        <v>357</v>
      </c>
      <c r="K207" s="227">
        <v>6</v>
      </c>
      <c r="L207" s="228">
        <v>8</v>
      </c>
      <c r="M207" s="229" t="s">
        <v>358</v>
      </c>
      <c r="N207" s="230" t="s">
        <v>356</v>
      </c>
      <c r="O207" s="222" t="s">
        <v>359</v>
      </c>
      <c r="P207" s="228"/>
      <c r="Q207" s="188"/>
      <c r="R207" s="189"/>
      <c r="S207" s="189"/>
      <c r="T207" s="190">
        <v>2</v>
      </c>
      <c r="U207" s="191"/>
      <c r="V207" s="189"/>
      <c r="W207" s="189"/>
      <c r="X207" s="192"/>
      <c r="Y207" s="191"/>
      <c r="Z207" s="189"/>
      <c r="AA207" s="189"/>
      <c r="AB207" s="192"/>
      <c r="AC207" s="191"/>
      <c r="AD207" s="189"/>
      <c r="AE207" s="189"/>
      <c r="AF207" s="192"/>
      <c r="AG207" s="193"/>
      <c r="AH207" s="194"/>
      <c r="AI207" s="194"/>
      <c r="AJ207" s="195"/>
      <c r="AK207" s="193">
        <v>6</v>
      </c>
      <c r="AL207" s="194"/>
      <c r="AM207" s="194"/>
      <c r="AN207" s="195"/>
      <c r="AO207" s="193"/>
      <c r="AP207" s="194"/>
      <c r="AQ207" s="194"/>
      <c r="AR207" s="195"/>
      <c r="AS207" s="193"/>
      <c r="AT207" s="194"/>
      <c r="AU207" s="194"/>
      <c r="AV207" s="195"/>
      <c r="AW207" s="193"/>
      <c r="AX207" s="194"/>
      <c r="AY207" s="194"/>
      <c r="AZ207" s="195"/>
      <c r="BA207" s="191"/>
      <c r="BB207" s="189"/>
      <c r="BC207" s="189"/>
      <c r="BD207" s="192"/>
      <c r="BE207" s="191"/>
      <c r="BF207" s="189"/>
      <c r="BG207" s="189"/>
      <c r="BH207" s="192"/>
      <c r="BI207" s="191"/>
      <c r="BJ207" s="189"/>
      <c r="BK207" s="189"/>
      <c r="BL207" s="196"/>
      <c r="BM207" s="243">
        <f t="shared" si="20"/>
        <v>8</v>
      </c>
      <c r="BN207" s="246">
        <f t="shared" si="21"/>
        <v>0</v>
      </c>
      <c r="BO207" s="197"/>
      <c r="BP207" s="197"/>
      <c r="BQ207" s="2" t="s">
        <v>480</v>
      </c>
    </row>
    <row r="208" spans="1:69" s="2" customFormat="1" ht="15" customHeight="1" x14ac:dyDescent="0.25">
      <c r="A208" s="220" t="s">
        <v>131</v>
      </c>
      <c r="B208" s="221" t="s">
        <v>170</v>
      </c>
      <c r="C208" s="222" t="s">
        <v>190</v>
      </c>
      <c r="D208" s="222" t="s">
        <v>180</v>
      </c>
      <c r="E208" s="231" t="s">
        <v>142</v>
      </c>
      <c r="F208" s="223" t="s">
        <v>85</v>
      </c>
      <c r="G208" s="224"/>
      <c r="H208" s="224" t="s">
        <v>236</v>
      </c>
      <c r="I208" s="225" t="s">
        <v>237</v>
      </c>
      <c r="J208" s="226" t="s">
        <v>31</v>
      </c>
      <c r="K208" s="227">
        <v>1</v>
      </c>
      <c r="L208" s="228">
        <v>1</v>
      </c>
      <c r="M208" s="229" t="s">
        <v>256</v>
      </c>
      <c r="N208" s="230" t="s">
        <v>356</v>
      </c>
      <c r="O208" s="224"/>
      <c r="P208" s="228"/>
      <c r="Q208" s="188"/>
      <c r="R208" s="189"/>
      <c r="S208" s="189"/>
      <c r="T208" s="190"/>
      <c r="U208" s="191"/>
      <c r="V208" s="189"/>
      <c r="W208" s="189"/>
      <c r="X208" s="192"/>
      <c r="Y208" s="191"/>
      <c r="Z208" s="189"/>
      <c r="AA208" s="189"/>
      <c r="AB208" s="192"/>
      <c r="AC208" s="191"/>
      <c r="AD208" s="189"/>
      <c r="AE208" s="189"/>
      <c r="AF208" s="192"/>
      <c r="AG208" s="193"/>
      <c r="AH208" s="194"/>
      <c r="AI208" s="194"/>
      <c r="AJ208" s="195"/>
      <c r="AK208" s="193"/>
      <c r="AL208" s="194"/>
      <c r="AM208" s="194"/>
      <c r="AN208" s="195"/>
      <c r="AO208" s="193"/>
      <c r="AP208" s="194"/>
      <c r="AQ208" s="194"/>
      <c r="AR208" s="195"/>
      <c r="AS208" s="193"/>
      <c r="AT208" s="194"/>
      <c r="AU208" s="194"/>
      <c r="AV208" s="195"/>
      <c r="AW208" s="193"/>
      <c r="AX208" s="194"/>
      <c r="AY208" s="194"/>
      <c r="AZ208" s="195"/>
      <c r="BA208" s="191"/>
      <c r="BB208" s="189"/>
      <c r="BC208" s="189"/>
      <c r="BD208" s="192"/>
      <c r="BE208" s="191"/>
      <c r="BF208" s="189"/>
      <c r="BG208" s="189"/>
      <c r="BH208" s="192"/>
      <c r="BI208" s="191">
        <v>1</v>
      </c>
      <c r="BJ208" s="189"/>
      <c r="BK208" s="189"/>
      <c r="BL208" s="196"/>
      <c r="BM208" s="243">
        <f t="shared" si="20"/>
        <v>1</v>
      </c>
      <c r="BN208" s="246">
        <f t="shared" si="21"/>
        <v>0</v>
      </c>
      <c r="BO208" s="197"/>
      <c r="BP208" s="197"/>
    </row>
    <row r="209" spans="1:69" s="2" customFormat="1" ht="15" customHeight="1" x14ac:dyDescent="0.25">
      <c r="A209" s="220" t="s">
        <v>131</v>
      </c>
      <c r="B209" s="221" t="s">
        <v>170</v>
      </c>
      <c r="C209" s="222" t="s">
        <v>190</v>
      </c>
      <c r="D209" s="222" t="s">
        <v>180</v>
      </c>
      <c r="E209" s="231" t="s">
        <v>142</v>
      </c>
      <c r="F209" s="223" t="s">
        <v>85</v>
      </c>
      <c r="G209" s="224"/>
      <c r="H209" s="224" t="s">
        <v>236</v>
      </c>
      <c r="I209" s="225" t="s">
        <v>237</v>
      </c>
      <c r="J209" s="226" t="s">
        <v>34</v>
      </c>
      <c r="K209" s="227">
        <v>1</v>
      </c>
      <c r="L209" s="228">
        <v>1</v>
      </c>
      <c r="M209" s="229" t="s">
        <v>256</v>
      </c>
      <c r="N209" s="230" t="s">
        <v>356</v>
      </c>
      <c r="O209" s="224"/>
      <c r="P209" s="228"/>
      <c r="Q209" s="188"/>
      <c r="R209" s="189"/>
      <c r="S209" s="189"/>
      <c r="T209" s="190"/>
      <c r="U209" s="191"/>
      <c r="V209" s="189"/>
      <c r="W209" s="189"/>
      <c r="X209" s="192"/>
      <c r="Y209" s="191"/>
      <c r="Z209" s="189"/>
      <c r="AA209" s="189"/>
      <c r="AB209" s="192"/>
      <c r="AC209" s="191"/>
      <c r="AD209" s="189"/>
      <c r="AE209" s="189"/>
      <c r="AF209" s="192"/>
      <c r="AG209" s="193"/>
      <c r="AH209" s="194"/>
      <c r="AI209" s="194"/>
      <c r="AJ209" s="195"/>
      <c r="AK209" s="193"/>
      <c r="AL209" s="194"/>
      <c r="AM209" s="194"/>
      <c r="AN209" s="195"/>
      <c r="AO209" s="193"/>
      <c r="AP209" s="194"/>
      <c r="AQ209" s="194"/>
      <c r="AR209" s="195"/>
      <c r="AS209" s="193"/>
      <c r="AT209" s="194"/>
      <c r="AU209" s="194"/>
      <c r="AV209" s="195"/>
      <c r="AW209" s="193"/>
      <c r="AX209" s="194"/>
      <c r="AY209" s="194"/>
      <c r="AZ209" s="195"/>
      <c r="BA209" s="191"/>
      <c r="BB209" s="189"/>
      <c r="BC209" s="189"/>
      <c r="BD209" s="192"/>
      <c r="BE209" s="191"/>
      <c r="BF209" s="189"/>
      <c r="BG209" s="189"/>
      <c r="BH209" s="192"/>
      <c r="BI209" s="191">
        <v>1</v>
      </c>
      <c r="BJ209" s="189"/>
      <c r="BK209" s="189"/>
      <c r="BL209" s="196"/>
      <c r="BM209" s="243">
        <f t="shared" si="20"/>
        <v>1</v>
      </c>
      <c r="BN209" s="246">
        <f t="shared" si="21"/>
        <v>0</v>
      </c>
      <c r="BO209" s="197"/>
      <c r="BP209" s="197"/>
    </row>
    <row r="210" spans="1:69" s="2" customFormat="1" ht="15" customHeight="1" x14ac:dyDescent="0.25">
      <c r="A210" s="220" t="s">
        <v>131</v>
      </c>
      <c r="B210" s="221" t="s">
        <v>170</v>
      </c>
      <c r="C210" s="222" t="s">
        <v>190</v>
      </c>
      <c r="D210" s="222" t="s">
        <v>180</v>
      </c>
      <c r="E210" s="231" t="s">
        <v>142</v>
      </c>
      <c r="F210" s="223" t="s">
        <v>85</v>
      </c>
      <c r="G210" s="224"/>
      <c r="H210" s="224" t="s">
        <v>236</v>
      </c>
      <c r="I210" s="225" t="s">
        <v>237</v>
      </c>
      <c r="J210" s="226" t="s">
        <v>35</v>
      </c>
      <c r="K210" s="227">
        <v>5</v>
      </c>
      <c r="L210" s="228">
        <v>5</v>
      </c>
      <c r="M210" s="229" t="s">
        <v>252</v>
      </c>
      <c r="N210" s="230" t="s">
        <v>356</v>
      </c>
      <c r="O210" s="224"/>
      <c r="P210" s="228"/>
      <c r="Q210" s="188"/>
      <c r="R210" s="189"/>
      <c r="S210" s="189"/>
      <c r="T210" s="190">
        <v>1</v>
      </c>
      <c r="U210" s="191"/>
      <c r="V210" s="189"/>
      <c r="W210" s="189">
        <v>1</v>
      </c>
      <c r="X210" s="192"/>
      <c r="Y210" s="191"/>
      <c r="Z210" s="189"/>
      <c r="AA210" s="189"/>
      <c r="AB210" s="192"/>
      <c r="AC210" s="191">
        <v>1</v>
      </c>
      <c r="AD210" s="189"/>
      <c r="AE210" s="189"/>
      <c r="AF210" s="192"/>
      <c r="AG210" s="193"/>
      <c r="AH210" s="194"/>
      <c r="AI210" s="194"/>
      <c r="AJ210" s="195"/>
      <c r="AK210" s="193">
        <v>1</v>
      </c>
      <c r="AL210" s="194"/>
      <c r="AM210" s="194"/>
      <c r="AN210" s="195"/>
      <c r="AO210" s="193"/>
      <c r="AP210" s="194"/>
      <c r="AQ210" s="194"/>
      <c r="AR210" s="195"/>
      <c r="AS210" s="193"/>
      <c r="AT210" s="194"/>
      <c r="AU210" s="194"/>
      <c r="AV210" s="195"/>
      <c r="AW210" s="193">
        <v>1</v>
      </c>
      <c r="AX210" s="194"/>
      <c r="AY210" s="194"/>
      <c r="AZ210" s="195"/>
      <c r="BA210" s="191"/>
      <c r="BB210" s="189"/>
      <c r="BC210" s="189"/>
      <c r="BD210" s="192"/>
      <c r="BE210" s="191"/>
      <c r="BF210" s="189"/>
      <c r="BG210" s="189"/>
      <c r="BH210" s="192"/>
      <c r="BI210" s="191"/>
      <c r="BJ210" s="189"/>
      <c r="BK210" s="189"/>
      <c r="BL210" s="196"/>
      <c r="BM210" s="243">
        <f t="shared" si="20"/>
        <v>5</v>
      </c>
      <c r="BN210" s="246">
        <f t="shared" si="21"/>
        <v>0</v>
      </c>
      <c r="BO210" s="197"/>
      <c r="BP210" s="197"/>
    </row>
    <row r="211" spans="1:69" s="2" customFormat="1" ht="15" customHeight="1" x14ac:dyDescent="0.25">
      <c r="A211" s="220" t="s">
        <v>131</v>
      </c>
      <c r="B211" s="221" t="s">
        <v>170</v>
      </c>
      <c r="C211" s="222" t="s">
        <v>191</v>
      </c>
      <c r="D211" s="222" t="s">
        <v>180</v>
      </c>
      <c r="E211" s="231" t="s">
        <v>142</v>
      </c>
      <c r="F211" s="223" t="s">
        <v>86</v>
      </c>
      <c r="G211" s="224"/>
      <c r="H211" s="224" t="s">
        <v>236</v>
      </c>
      <c r="I211" s="225" t="s">
        <v>237</v>
      </c>
      <c r="J211" s="226" t="s">
        <v>273</v>
      </c>
      <c r="K211" s="227">
        <v>5</v>
      </c>
      <c r="L211" s="228">
        <v>7</v>
      </c>
      <c r="M211" s="229" t="s">
        <v>253</v>
      </c>
      <c r="N211" s="230" t="s">
        <v>356</v>
      </c>
      <c r="O211" s="224"/>
      <c r="P211" s="228"/>
      <c r="Q211" s="188"/>
      <c r="R211" s="189"/>
      <c r="S211" s="189"/>
      <c r="T211" s="190">
        <v>1</v>
      </c>
      <c r="U211" s="191"/>
      <c r="V211" s="189"/>
      <c r="W211" s="189">
        <v>1</v>
      </c>
      <c r="X211" s="192"/>
      <c r="Y211" s="191"/>
      <c r="Z211" s="189"/>
      <c r="AA211" s="189"/>
      <c r="AB211" s="192"/>
      <c r="AC211" s="191">
        <v>1</v>
      </c>
      <c r="AD211" s="189"/>
      <c r="AE211" s="189"/>
      <c r="AF211" s="192"/>
      <c r="AG211" s="193"/>
      <c r="AH211" s="194"/>
      <c r="AI211" s="194"/>
      <c r="AJ211" s="195"/>
      <c r="AK211" s="193">
        <v>1</v>
      </c>
      <c r="AL211" s="194"/>
      <c r="AM211" s="194"/>
      <c r="AN211" s="195"/>
      <c r="AO211" s="193"/>
      <c r="AP211" s="194"/>
      <c r="AQ211" s="194"/>
      <c r="AR211" s="195"/>
      <c r="AS211" s="193"/>
      <c r="AT211" s="194"/>
      <c r="AU211" s="194"/>
      <c r="AV211" s="195"/>
      <c r="AW211" s="193">
        <v>1</v>
      </c>
      <c r="AX211" s="194"/>
      <c r="AY211" s="194"/>
      <c r="AZ211" s="195"/>
      <c r="BA211" s="191"/>
      <c r="BB211" s="189"/>
      <c r="BC211" s="189"/>
      <c r="BD211" s="192">
        <v>1</v>
      </c>
      <c r="BE211" s="191"/>
      <c r="BF211" s="189">
        <v>1</v>
      </c>
      <c r="BG211" s="189"/>
      <c r="BH211" s="192"/>
      <c r="BI211" s="191"/>
      <c r="BJ211" s="189"/>
      <c r="BK211" s="189"/>
      <c r="BL211" s="196"/>
      <c r="BM211" s="243">
        <f t="shared" si="20"/>
        <v>7</v>
      </c>
      <c r="BN211" s="246">
        <f t="shared" si="21"/>
        <v>0</v>
      </c>
      <c r="BO211" s="197"/>
      <c r="BP211" s="197"/>
    </row>
    <row r="212" spans="1:69" s="2" customFormat="1" ht="15" customHeight="1" x14ac:dyDescent="0.25">
      <c r="A212" s="220" t="s">
        <v>131</v>
      </c>
      <c r="B212" s="221" t="s">
        <v>170</v>
      </c>
      <c r="C212" s="222" t="s">
        <v>191</v>
      </c>
      <c r="D212" s="222" t="s">
        <v>180</v>
      </c>
      <c r="E212" s="231" t="s">
        <v>142</v>
      </c>
      <c r="F212" s="223" t="s">
        <v>86</v>
      </c>
      <c r="G212" s="224"/>
      <c r="H212" s="224" t="s">
        <v>236</v>
      </c>
      <c r="I212" s="225" t="s">
        <v>237</v>
      </c>
      <c r="J212" s="226" t="s">
        <v>30</v>
      </c>
      <c r="K212" s="227">
        <v>5</v>
      </c>
      <c r="L212" s="228">
        <v>7</v>
      </c>
      <c r="M212" s="229" t="s">
        <v>253</v>
      </c>
      <c r="N212" s="230" t="s">
        <v>356</v>
      </c>
      <c r="O212" s="224"/>
      <c r="P212" s="228"/>
      <c r="Q212" s="188"/>
      <c r="R212" s="189"/>
      <c r="S212" s="189"/>
      <c r="T212" s="190">
        <v>1</v>
      </c>
      <c r="U212" s="191"/>
      <c r="V212" s="189"/>
      <c r="W212" s="189">
        <v>1</v>
      </c>
      <c r="X212" s="192"/>
      <c r="Y212" s="191"/>
      <c r="Z212" s="189"/>
      <c r="AA212" s="189"/>
      <c r="AB212" s="192"/>
      <c r="AC212" s="191">
        <v>1</v>
      </c>
      <c r="AD212" s="189"/>
      <c r="AE212" s="189"/>
      <c r="AF212" s="192"/>
      <c r="AG212" s="193"/>
      <c r="AH212" s="194"/>
      <c r="AI212" s="194"/>
      <c r="AJ212" s="195"/>
      <c r="AK212" s="193">
        <v>1</v>
      </c>
      <c r="AL212" s="194"/>
      <c r="AM212" s="194"/>
      <c r="AN212" s="195"/>
      <c r="AO212" s="193"/>
      <c r="AP212" s="194"/>
      <c r="AQ212" s="194"/>
      <c r="AR212" s="195"/>
      <c r="AS212" s="193"/>
      <c r="AT212" s="194"/>
      <c r="AU212" s="194"/>
      <c r="AV212" s="195"/>
      <c r="AW212" s="193">
        <v>1</v>
      </c>
      <c r="AX212" s="194"/>
      <c r="AY212" s="194"/>
      <c r="AZ212" s="195"/>
      <c r="BA212" s="191"/>
      <c r="BB212" s="189"/>
      <c r="BC212" s="189"/>
      <c r="BD212" s="192">
        <v>1</v>
      </c>
      <c r="BE212" s="191"/>
      <c r="BF212" s="189">
        <v>1</v>
      </c>
      <c r="BG212" s="189"/>
      <c r="BH212" s="192"/>
      <c r="BI212" s="191"/>
      <c r="BJ212" s="189"/>
      <c r="BK212" s="189"/>
      <c r="BL212" s="196"/>
      <c r="BM212" s="243">
        <f t="shared" si="20"/>
        <v>7</v>
      </c>
      <c r="BN212" s="246">
        <f t="shared" si="21"/>
        <v>0</v>
      </c>
      <c r="BO212" s="197" t="s">
        <v>485</v>
      </c>
      <c r="BP212" s="197"/>
    </row>
    <row r="213" spans="1:69" s="2" customFormat="1" ht="15" customHeight="1" x14ac:dyDescent="0.25">
      <c r="A213" s="220" t="s">
        <v>131</v>
      </c>
      <c r="B213" s="221" t="s">
        <v>170</v>
      </c>
      <c r="C213" s="222" t="s">
        <v>191</v>
      </c>
      <c r="D213" s="222" t="s">
        <v>180</v>
      </c>
      <c r="E213" s="231" t="s">
        <v>142</v>
      </c>
      <c r="F213" s="223" t="s">
        <v>86</v>
      </c>
      <c r="G213" s="224"/>
      <c r="H213" s="224" t="s">
        <v>236</v>
      </c>
      <c r="I213" s="225" t="s">
        <v>237</v>
      </c>
      <c r="J213" s="226" t="s">
        <v>357</v>
      </c>
      <c r="K213" s="227">
        <v>6</v>
      </c>
      <c r="L213" s="228">
        <v>6</v>
      </c>
      <c r="M213" s="229" t="s">
        <v>358</v>
      </c>
      <c r="N213" s="230" t="s">
        <v>356</v>
      </c>
      <c r="O213" s="222" t="s">
        <v>359</v>
      </c>
      <c r="P213" s="228"/>
      <c r="Q213" s="188"/>
      <c r="R213" s="189"/>
      <c r="S213" s="189"/>
      <c r="T213" s="190"/>
      <c r="U213" s="191"/>
      <c r="V213" s="189"/>
      <c r="W213" s="189"/>
      <c r="X213" s="192"/>
      <c r="Y213" s="191"/>
      <c r="Z213" s="189"/>
      <c r="AA213" s="189"/>
      <c r="AB213" s="192"/>
      <c r="AC213" s="191"/>
      <c r="AD213" s="189"/>
      <c r="AE213" s="189"/>
      <c r="AF213" s="192"/>
      <c r="AG213" s="193"/>
      <c r="AH213" s="194"/>
      <c r="AI213" s="194"/>
      <c r="AJ213" s="195"/>
      <c r="AK213" s="193">
        <v>6</v>
      </c>
      <c r="AL213" s="194"/>
      <c r="AM213" s="194"/>
      <c r="AN213" s="195"/>
      <c r="AO213" s="193"/>
      <c r="AP213" s="194"/>
      <c r="AQ213" s="194"/>
      <c r="AR213" s="195"/>
      <c r="AS213" s="193"/>
      <c r="AT213" s="194"/>
      <c r="AU213" s="194"/>
      <c r="AV213" s="195"/>
      <c r="AW213" s="193"/>
      <c r="AX213" s="194"/>
      <c r="AY213" s="194"/>
      <c r="AZ213" s="195"/>
      <c r="BA213" s="191"/>
      <c r="BB213" s="189"/>
      <c r="BC213" s="189"/>
      <c r="BD213" s="192"/>
      <c r="BE213" s="191"/>
      <c r="BF213" s="189"/>
      <c r="BG213" s="189"/>
      <c r="BH213" s="192"/>
      <c r="BI213" s="191"/>
      <c r="BJ213" s="189"/>
      <c r="BK213" s="189"/>
      <c r="BL213" s="196"/>
      <c r="BM213" s="243">
        <f t="shared" si="20"/>
        <v>6</v>
      </c>
      <c r="BN213" s="246">
        <f t="shared" si="21"/>
        <v>0</v>
      </c>
      <c r="BO213" s="197"/>
      <c r="BP213" s="197"/>
      <c r="BQ213" s="2" t="s">
        <v>480</v>
      </c>
    </row>
    <row r="214" spans="1:69" s="2" customFormat="1" ht="15" customHeight="1" x14ac:dyDescent="0.25">
      <c r="A214" s="220" t="s">
        <v>131</v>
      </c>
      <c r="B214" s="221" t="s">
        <v>170</v>
      </c>
      <c r="C214" s="222" t="s">
        <v>192</v>
      </c>
      <c r="D214" s="222" t="s">
        <v>161</v>
      </c>
      <c r="E214" s="231" t="s">
        <v>142</v>
      </c>
      <c r="F214" s="223" t="s">
        <v>87</v>
      </c>
      <c r="G214" s="224"/>
      <c r="H214" s="224" t="s">
        <v>239</v>
      </c>
      <c r="I214" s="225" t="s">
        <v>240</v>
      </c>
      <c r="J214" s="226" t="s">
        <v>272</v>
      </c>
      <c r="K214" s="227">
        <v>5</v>
      </c>
      <c r="L214" s="228">
        <v>6</v>
      </c>
      <c r="M214" s="229" t="s">
        <v>441</v>
      </c>
      <c r="N214" s="230" t="s">
        <v>356</v>
      </c>
      <c r="O214" s="224"/>
      <c r="P214" s="228"/>
      <c r="Q214" s="188"/>
      <c r="R214" s="189"/>
      <c r="S214" s="189"/>
      <c r="T214" s="190"/>
      <c r="U214" s="191"/>
      <c r="V214" s="189"/>
      <c r="W214" s="189"/>
      <c r="X214" s="192"/>
      <c r="Y214" s="191"/>
      <c r="Z214" s="189">
        <v>1</v>
      </c>
      <c r="AA214" s="189"/>
      <c r="AB214" s="192"/>
      <c r="AC214" s="191"/>
      <c r="AD214" s="189"/>
      <c r="AE214" s="189">
        <v>1</v>
      </c>
      <c r="AF214" s="192"/>
      <c r="AG214" s="193"/>
      <c r="AH214" s="194"/>
      <c r="AI214" s="194"/>
      <c r="AJ214" s="195"/>
      <c r="AK214" s="193"/>
      <c r="AL214" s="194"/>
      <c r="AM214" s="194"/>
      <c r="AN214" s="195"/>
      <c r="AO214" s="193"/>
      <c r="AP214" s="194"/>
      <c r="AQ214" s="194">
        <v>1</v>
      </c>
      <c r="AR214" s="195"/>
      <c r="AS214" s="193"/>
      <c r="AT214" s="194">
        <v>1</v>
      </c>
      <c r="AU214" s="194"/>
      <c r="AV214" s="195"/>
      <c r="AW214" s="193"/>
      <c r="AX214" s="194"/>
      <c r="AY214" s="194"/>
      <c r="AZ214" s="195"/>
      <c r="BA214" s="191"/>
      <c r="BB214" s="189" t="s">
        <v>354</v>
      </c>
      <c r="BC214" s="189"/>
      <c r="BD214" s="192"/>
      <c r="BE214" s="191"/>
      <c r="BF214" s="189">
        <v>1</v>
      </c>
      <c r="BG214" s="189"/>
      <c r="BH214" s="192">
        <v>1</v>
      </c>
      <c r="BI214" s="191"/>
      <c r="BJ214" s="189"/>
      <c r="BK214" s="189"/>
      <c r="BL214" s="196"/>
      <c r="BM214" s="243">
        <f t="shared" si="20"/>
        <v>6</v>
      </c>
      <c r="BN214" s="246">
        <f t="shared" si="21"/>
        <v>0</v>
      </c>
      <c r="BO214" s="197"/>
      <c r="BP214" s="197"/>
    </row>
    <row r="215" spans="1:69" s="2" customFormat="1" ht="15" customHeight="1" x14ac:dyDescent="0.25">
      <c r="A215" s="220" t="s">
        <v>131</v>
      </c>
      <c r="B215" s="221" t="s">
        <v>170</v>
      </c>
      <c r="C215" s="222" t="s">
        <v>192</v>
      </c>
      <c r="D215" s="222" t="s">
        <v>161</v>
      </c>
      <c r="E215" s="231" t="s">
        <v>142</v>
      </c>
      <c r="F215" s="223" t="s">
        <v>87</v>
      </c>
      <c r="G215" s="224"/>
      <c r="H215" s="224" t="s">
        <v>239</v>
      </c>
      <c r="I215" s="225" t="s">
        <v>240</v>
      </c>
      <c r="J215" s="226" t="s">
        <v>42</v>
      </c>
      <c r="K215" s="227">
        <v>5</v>
      </c>
      <c r="L215" s="228">
        <v>5</v>
      </c>
      <c r="M215" s="229" t="s">
        <v>441</v>
      </c>
      <c r="N215" s="230" t="s">
        <v>356</v>
      </c>
      <c r="O215" s="224"/>
      <c r="P215" s="228"/>
      <c r="Q215" s="188"/>
      <c r="R215" s="189"/>
      <c r="S215" s="189"/>
      <c r="T215" s="190"/>
      <c r="U215" s="191"/>
      <c r="V215" s="189"/>
      <c r="W215" s="189"/>
      <c r="X215" s="192"/>
      <c r="Y215" s="191"/>
      <c r="Z215" s="189">
        <v>1</v>
      </c>
      <c r="AA215" s="189"/>
      <c r="AB215" s="192"/>
      <c r="AC215" s="191"/>
      <c r="AD215" s="189"/>
      <c r="AE215" s="189">
        <v>1</v>
      </c>
      <c r="AF215" s="192"/>
      <c r="AG215" s="193"/>
      <c r="AH215" s="194"/>
      <c r="AI215" s="194"/>
      <c r="AJ215" s="195"/>
      <c r="AK215" s="193"/>
      <c r="AL215" s="194"/>
      <c r="AM215" s="194"/>
      <c r="AN215" s="195"/>
      <c r="AO215" s="193"/>
      <c r="AP215" s="194"/>
      <c r="AQ215" s="194">
        <v>1</v>
      </c>
      <c r="AR215" s="195"/>
      <c r="AS215" s="193"/>
      <c r="AT215" s="194">
        <v>1</v>
      </c>
      <c r="AU215" s="194"/>
      <c r="AV215" s="195"/>
      <c r="AW215" s="193"/>
      <c r="AX215" s="194"/>
      <c r="AY215" s="194"/>
      <c r="AZ215" s="195"/>
      <c r="BA215" s="191"/>
      <c r="BB215" s="189" t="s">
        <v>354</v>
      </c>
      <c r="BC215" s="189"/>
      <c r="BD215" s="192"/>
      <c r="BE215" s="191"/>
      <c r="BF215" s="189"/>
      <c r="BG215" s="189"/>
      <c r="BH215" s="192"/>
      <c r="BI215" s="191"/>
      <c r="BJ215" s="189"/>
      <c r="BK215" s="189"/>
      <c r="BL215" s="196"/>
      <c r="BM215" s="243">
        <f t="shared" si="20"/>
        <v>4</v>
      </c>
      <c r="BN215" s="246">
        <f t="shared" si="21"/>
        <v>1</v>
      </c>
      <c r="BO215" s="197"/>
      <c r="BP215" s="197"/>
    </row>
    <row r="216" spans="1:69" s="2" customFormat="1" ht="15" customHeight="1" x14ac:dyDescent="0.25">
      <c r="A216" s="220" t="s">
        <v>131</v>
      </c>
      <c r="B216" s="221" t="s">
        <v>170</v>
      </c>
      <c r="C216" s="222" t="s">
        <v>192</v>
      </c>
      <c r="D216" s="222" t="s">
        <v>161</v>
      </c>
      <c r="E216" s="231" t="s">
        <v>142</v>
      </c>
      <c r="F216" s="223" t="s">
        <v>87</v>
      </c>
      <c r="G216" s="224"/>
      <c r="H216" s="224" t="s">
        <v>239</v>
      </c>
      <c r="I216" s="225" t="s">
        <v>240</v>
      </c>
      <c r="J216" s="226" t="s">
        <v>36</v>
      </c>
      <c r="K216" s="227">
        <v>5</v>
      </c>
      <c r="L216" s="228">
        <v>5</v>
      </c>
      <c r="M216" s="229" t="s">
        <v>441</v>
      </c>
      <c r="N216" s="230" t="s">
        <v>356</v>
      </c>
      <c r="O216" s="224"/>
      <c r="P216" s="228"/>
      <c r="Q216" s="188"/>
      <c r="R216" s="189"/>
      <c r="S216" s="189"/>
      <c r="T216" s="190"/>
      <c r="U216" s="191"/>
      <c r="V216" s="189"/>
      <c r="W216" s="189"/>
      <c r="X216" s="192"/>
      <c r="Y216" s="191"/>
      <c r="Z216" s="189">
        <v>1</v>
      </c>
      <c r="AA216" s="189"/>
      <c r="AB216" s="192"/>
      <c r="AC216" s="191"/>
      <c r="AD216" s="189"/>
      <c r="AE216" s="189"/>
      <c r="AF216" s="192"/>
      <c r="AG216" s="193"/>
      <c r="AH216" s="194"/>
      <c r="AI216" s="194"/>
      <c r="AJ216" s="195"/>
      <c r="AK216" s="193"/>
      <c r="AL216" s="194"/>
      <c r="AM216" s="194"/>
      <c r="AN216" s="195"/>
      <c r="AO216" s="193"/>
      <c r="AP216" s="194"/>
      <c r="AQ216" s="194">
        <v>1</v>
      </c>
      <c r="AR216" s="195"/>
      <c r="AS216" s="193"/>
      <c r="AT216" s="194">
        <v>1</v>
      </c>
      <c r="AU216" s="194"/>
      <c r="AV216" s="195"/>
      <c r="AW216" s="193"/>
      <c r="AX216" s="194"/>
      <c r="AY216" s="194"/>
      <c r="AZ216" s="195"/>
      <c r="BA216" s="191"/>
      <c r="BB216" s="189" t="s">
        <v>354</v>
      </c>
      <c r="BC216" s="189"/>
      <c r="BD216" s="192"/>
      <c r="BE216" s="191"/>
      <c r="BF216" s="189">
        <v>1</v>
      </c>
      <c r="BG216" s="189"/>
      <c r="BH216" s="192">
        <v>1</v>
      </c>
      <c r="BI216" s="191"/>
      <c r="BJ216" s="189"/>
      <c r="BK216" s="189"/>
      <c r="BL216" s="196"/>
      <c r="BM216" s="243">
        <f t="shared" si="20"/>
        <v>5</v>
      </c>
      <c r="BN216" s="246">
        <f t="shared" si="21"/>
        <v>0</v>
      </c>
      <c r="BO216" s="197"/>
      <c r="BP216" s="197"/>
    </row>
    <row r="217" spans="1:69" s="2" customFormat="1" ht="15" customHeight="1" x14ac:dyDescent="0.25">
      <c r="A217" s="220" t="s">
        <v>131</v>
      </c>
      <c r="B217" s="221" t="s">
        <v>170</v>
      </c>
      <c r="C217" s="222" t="s">
        <v>192</v>
      </c>
      <c r="D217" s="222" t="s">
        <v>161</v>
      </c>
      <c r="E217" s="231" t="s">
        <v>142</v>
      </c>
      <c r="F217" s="223" t="s">
        <v>87</v>
      </c>
      <c r="G217" s="224"/>
      <c r="H217" s="224" t="s">
        <v>239</v>
      </c>
      <c r="I217" s="225" t="s">
        <v>240</v>
      </c>
      <c r="J217" s="226" t="s">
        <v>37</v>
      </c>
      <c r="K217" s="227" t="s">
        <v>38</v>
      </c>
      <c r="L217" s="228">
        <v>5</v>
      </c>
      <c r="M217" s="229" t="s">
        <v>441</v>
      </c>
      <c r="N217" s="230" t="s">
        <v>356</v>
      </c>
      <c r="O217" s="224"/>
      <c r="P217" s="228"/>
      <c r="Q217" s="188"/>
      <c r="R217" s="189"/>
      <c r="S217" s="189"/>
      <c r="T217" s="190"/>
      <c r="U217" s="191"/>
      <c r="V217" s="189"/>
      <c r="W217" s="189"/>
      <c r="X217" s="192"/>
      <c r="Y217" s="191"/>
      <c r="Z217" s="189">
        <v>1</v>
      </c>
      <c r="AA217" s="189"/>
      <c r="AB217" s="192"/>
      <c r="AC217" s="191"/>
      <c r="AD217" s="189"/>
      <c r="AE217" s="189">
        <v>1</v>
      </c>
      <c r="AF217" s="192"/>
      <c r="AG217" s="193"/>
      <c r="AH217" s="194"/>
      <c r="AI217" s="194"/>
      <c r="AJ217" s="195"/>
      <c r="AK217" s="193"/>
      <c r="AL217" s="194"/>
      <c r="AM217" s="194"/>
      <c r="AN217" s="195"/>
      <c r="AO217" s="193"/>
      <c r="AP217" s="194"/>
      <c r="AQ217" s="194">
        <v>1</v>
      </c>
      <c r="AR217" s="195"/>
      <c r="AS217" s="193"/>
      <c r="AT217" s="194">
        <v>1</v>
      </c>
      <c r="AU217" s="194"/>
      <c r="AV217" s="195"/>
      <c r="AW217" s="193"/>
      <c r="AX217" s="194"/>
      <c r="AY217" s="194"/>
      <c r="AZ217" s="195"/>
      <c r="BA217" s="191"/>
      <c r="BB217" s="189" t="s">
        <v>354</v>
      </c>
      <c r="BC217" s="189"/>
      <c r="BD217" s="192"/>
      <c r="BE217" s="191"/>
      <c r="BF217" s="189">
        <v>1</v>
      </c>
      <c r="BG217" s="189"/>
      <c r="BH217" s="192"/>
      <c r="BI217" s="191"/>
      <c r="BJ217" s="189"/>
      <c r="BK217" s="189"/>
      <c r="BL217" s="196"/>
      <c r="BM217" s="243">
        <f t="shared" si="20"/>
        <v>5</v>
      </c>
      <c r="BN217" s="246">
        <f t="shared" si="21"/>
        <v>0</v>
      </c>
      <c r="BO217" s="197"/>
      <c r="BP217" s="197"/>
    </row>
    <row r="218" spans="1:69" s="2" customFormat="1" ht="15" customHeight="1" x14ac:dyDescent="0.25">
      <c r="A218" s="220" t="s">
        <v>131</v>
      </c>
      <c r="B218" s="221" t="s">
        <v>170</v>
      </c>
      <c r="C218" s="222" t="s">
        <v>192</v>
      </c>
      <c r="D218" s="222" t="s">
        <v>161</v>
      </c>
      <c r="E218" s="231" t="s">
        <v>142</v>
      </c>
      <c r="F218" s="223" t="s">
        <v>87</v>
      </c>
      <c r="G218" s="224"/>
      <c r="H218" s="224" t="s">
        <v>239</v>
      </c>
      <c r="I218" s="225" t="s">
        <v>240</v>
      </c>
      <c r="J218" s="226" t="s">
        <v>357</v>
      </c>
      <c r="K218" s="227">
        <v>4</v>
      </c>
      <c r="L218" s="228">
        <v>6</v>
      </c>
      <c r="M218" s="229" t="s">
        <v>360</v>
      </c>
      <c r="N218" s="230" t="s">
        <v>356</v>
      </c>
      <c r="O218" s="222" t="s">
        <v>361</v>
      </c>
      <c r="P218" s="228"/>
      <c r="Q218" s="188"/>
      <c r="R218" s="189"/>
      <c r="S218" s="189"/>
      <c r="T218" s="190"/>
      <c r="U218" s="191"/>
      <c r="V218" s="189"/>
      <c r="W218" s="189"/>
      <c r="X218" s="192"/>
      <c r="Y218" s="191"/>
      <c r="Z218" s="189"/>
      <c r="AA218" s="189"/>
      <c r="AB218" s="192"/>
      <c r="AC218" s="191"/>
      <c r="AD218" s="189"/>
      <c r="AE218" s="189"/>
      <c r="AF218" s="192"/>
      <c r="AG218" s="193"/>
      <c r="AH218" s="194"/>
      <c r="AI218" s="194"/>
      <c r="AJ218" s="195"/>
      <c r="AK218" s="193"/>
      <c r="AL218" s="194"/>
      <c r="AM218" s="194"/>
      <c r="AN218" s="195"/>
      <c r="AO218" s="193"/>
      <c r="AP218" s="194"/>
      <c r="AQ218" s="194"/>
      <c r="AR218" s="195"/>
      <c r="AS218" s="193"/>
      <c r="AT218" s="194">
        <v>6</v>
      </c>
      <c r="AU218" s="194"/>
      <c r="AV218" s="195"/>
      <c r="AW218" s="193"/>
      <c r="AX218" s="194"/>
      <c r="AY218" s="194"/>
      <c r="AZ218" s="195"/>
      <c r="BA218" s="191"/>
      <c r="BB218" s="189" t="s">
        <v>290</v>
      </c>
      <c r="BC218" s="189"/>
      <c r="BD218" s="192"/>
      <c r="BE218" s="191"/>
      <c r="BF218" s="189"/>
      <c r="BG218" s="189"/>
      <c r="BH218" s="192"/>
      <c r="BI218" s="191"/>
      <c r="BJ218" s="189"/>
      <c r="BK218" s="189"/>
      <c r="BL218" s="196"/>
      <c r="BM218" s="243">
        <f t="shared" si="20"/>
        <v>6</v>
      </c>
      <c r="BN218" s="246">
        <f t="shared" si="21"/>
        <v>0</v>
      </c>
      <c r="BO218" s="197"/>
      <c r="BP218" s="197"/>
      <c r="BQ218" s="2" t="s">
        <v>480</v>
      </c>
    </row>
    <row r="219" spans="1:69" s="2" customFormat="1" ht="15" customHeight="1" x14ac:dyDescent="0.25">
      <c r="A219" s="220" t="s">
        <v>131</v>
      </c>
      <c r="B219" s="221" t="s">
        <v>170</v>
      </c>
      <c r="C219" s="222" t="s">
        <v>193</v>
      </c>
      <c r="D219" s="222" t="s">
        <v>161</v>
      </c>
      <c r="E219" s="231" t="s">
        <v>142</v>
      </c>
      <c r="F219" s="223" t="s">
        <v>88</v>
      </c>
      <c r="G219" s="224"/>
      <c r="H219" s="224" t="s">
        <v>236</v>
      </c>
      <c r="I219" s="225" t="s">
        <v>237</v>
      </c>
      <c r="J219" s="226" t="s">
        <v>273</v>
      </c>
      <c r="K219" s="227">
        <v>5</v>
      </c>
      <c r="L219" s="228">
        <v>6</v>
      </c>
      <c r="M219" s="229" t="s">
        <v>441</v>
      </c>
      <c r="N219" s="230" t="s">
        <v>356</v>
      </c>
      <c r="O219" s="224"/>
      <c r="P219" s="228"/>
      <c r="Q219" s="188"/>
      <c r="R219" s="189"/>
      <c r="S219" s="189"/>
      <c r="T219" s="190"/>
      <c r="U219" s="191"/>
      <c r="V219" s="189"/>
      <c r="W219" s="189"/>
      <c r="X219" s="192"/>
      <c r="Y219" s="191"/>
      <c r="Z219" s="189"/>
      <c r="AA219" s="189"/>
      <c r="AB219" s="192"/>
      <c r="AC219" s="191"/>
      <c r="AD219" s="189"/>
      <c r="AE219" s="189">
        <v>1</v>
      </c>
      <c r="AF219" s="192"/>
      <c r="AG219" s="193"/>
      <c r="AH219" s="194"/>
      <c r="AI219" s="194"/>
      <c r="AJ219" s="195"/>
      <c r="AK219" s="193"/>
      <c r="AL219" s="194"/>
      <c r="AM219" s="194"/>
      <c r="AN219" s="195"/>
      <c r="AO219" s="193"/>
      <c r="AP219" s="194"/>
      <c r="AQ219" s="194">
        <v>1</v>
      </c>
      <c r="AR219" s="195"/>
      <c r="AS219" s="193"/>
      <c r="AT219" s="194">
        <v>1</v>
      </c>
      <c r="AU219" s="194"/>
      <c r="AV219" s="195"/>
      <c r="AW219" s="193"/>
      <c r="AX219" s="194"/>
      <c r="AY219" s="194"/>
      <c r="AZ219" s="195"/>
      <c r="BA219" s="191"/>
      <c r="BB219" s="189" t="s">
        <v>354</v>
      </c>
      <c r="BC219" s="189"/>
      <c r="BD219" s="192"/>
      <c r="BE219" s="191"/>
      <c r="BF219" s="189">
        <v>1</v>
      </c>
      <c r="BG219" s="189"/>
      <c r="BH219" s="192">
        <v>1</v>
      </c>
      <c r="BI219" s="191"/>
      <c r="BJ219" s="189"/>
      <c r="BK219" s="189">
        <v>1</v>
      </c>
      <c r="BL219" s="196"/>
      <c r="BM219" s="243">
        <f t="shared" si="20"/>
        <v>6</v>
      </c>
      <c r="BN219" s="246">
        <f t="shared" si="21"/>
        <v>0</v>
      </c>
      <c r="BO219" s="197" t="s">
        <v>500</v>
      </c>
      <c r="BP219" s="197"/>
    </row>
    <row r="220" spans="1:69" s="2" customFormat="1" ht="15" customHeight="1" x14ac:dyDescent="0.25">
      <c r="A220" s="220" t="s">
        <v>131</v>
      </c>
      <c r="B220" s="221" t="s">
        <v>170</v>
      </c>
      <c r="C220" s="222" t="s">
        <v>193</v>
      </c>
      <c r="D220" s="222" t="s">
        <v>161</v>
      </c>
      <c r="E220" s="231" t="s">
        <v>142</v>
      </c>
      <c r="F220" s="223" t="s">
        <v>88</v>
      </c>
      <c r="G220" s="224"/>
      <c r="H220" s="224" t="s">
        <v>236</v>
      </c>
      <c r="I220" s="225" t="s">
        <v>237</v>
      </c>
      <c r="J220" s="226" t="s">
        <v>36</v>
      </c>
      <c r="K220" s="227">
        <v>5</v>
      </c>
      <c r="L220" s="228">
        <v>5</v>
      </c>
      <c r="M220" s="229" t="s">
        <v>441</v>
      </c>
      <c r="N220" s="230" t="s">
        <v>356</v>
      </c>
      <c r="O220" s="224"/>
      <c r="P220" s="228"/>
      <c r="Q220" s="188"/>
      <c r="R220" s="189"/>
      <c r="S220" s="189"/>
      <c r="T220" s="190"/>
      <c r="U220" s="191"/>
      <c r="V220" s="189"/>
      <c r="W220" s="189"/>
      <c r="X220" s="192"/>
      <c r="Y220" s="191"/>
      <c r="Z220" s="189"/>
      <c r="AA220" s="189"/>
      <c r="AB220" s="192"/>
      <c r="AC220" s="191"/>
      <c r="AD220" s="189"/>
      <c r="AE220" s="189"/>
      <c r="AF220" s="192"/>
      <c r="AG220" s="193"/>
      <c r="AH220" s="194"/>
      <c r="AI220" s="194"/>
      <c r="AJ220" s="195"/>
      <c r="AK220" s="193"/>
      <c r="AL220" s="194"/>
      <c r="AM220" s="194"/>
      <c r="AN220" s="195"/>
      <c r="AO220" s="193"/>
      <c r="AP220" s="194"/>
      <c r="AQ220" s="194">
        <v>1</v>
      </c>
      <c r="AR220" s="195"/>
      <c r="AS220" s="193"/>
      <c r="AT220" s="194">
        <v>1</v>
      </c>
      <c r="AU220" s="194"/>
      <c r="AV220" s="195"/>
      <c r="AW220" s="193"/>
      <c r="AX220" s="194"/>
      <c r="AY220" s="194"/>
      <c r="AZ220" s="195"/>
      <c r="BA220" s="191"/>
      <c r="BB220" s="189" t="s">
        <v>354</v>
      </c>
      <c r="BC220" s="189"/>
      <c r="BD220" s="192"/>
      <c r="BE220" s="191"/>
      <c r="BF220" s="189">
        <v>1</v>
      </c>
      <c r="BG220" s="189"/>
      <c r="BH220" s="192">
        <v>1</v>
      </c>
      <c r="BI220" s="191"/>
      <c r="BJ220" s="189"/>
      <c r="BK220" s="189">
        <v>1</v>
      </c>
      <c r="BL220" s="196"/>
      <c r="BM220" s="243">
        <f t="shared" si="20"/>
        <v>5</v>
      </c>
      <c r="BN220" s="246">
        <f t="shared" si="21"/>
        <v>0</v>
      </c>
      <c r="BO220" s="197"/>
      <c r="BP220" s="197"/>
    </row>
    <row r="221" spans="1:69" s="2" customFormat="1" ht="15" customHeight="1" x14ac:dyDescent="0.25">
      <c r="A221" s="220" t="s">
        <v>131</v>
      </c>
      <c r="B221" s="221" t="s">
        <v>170</v>
      </c>
      <c r="C221" s="222" t="s">
        <v>193</v>
      </c>
      <c r="D221" s="222" t="s">
        <v>161</v>
      </c>
      <c r="E221" s="231" t="s">
        <v>142</v>
      </c>
      <c r="F221" s="223" t="s">
        <v>88</v>
      </c>
      <c r="G221" s="224"/>
      <c r="H221" s="224" t="s">
        <v>236</v>
      </c>
      <c r="I221" s="225" t="s">
        <v>237</v>
      </c>
      <c r="J221" s="226" t="s">
        <v>357</v>
      </c>
      <c r="K221" s="227">
        <v>6</v>
      </c>
      <c r="L221" s="228">
        <v>6</v>
      </c>
      <c r="M221" s="229" t="s">
        <v>358</v>
      </c>
      <c r="N221" s="230" t="s">
        <v>356</v>
      </c>
      <c r="O221" s="222" t="s">
        <v>359</v>
      </c>
      <c r="P221" s="228"/>
      <c r="Q221" s="188"/>
      <c r="R221" s="189"/>
      <c r="S221" s="189"/>
      <c r="T221" s="190"/>
      <c r="U221" s="191"/>
      <c r="V221" s="189"/>
      <c r="W221" s="189"/>
      <c r="X221" s="192"/>
      <c r="Y221" s="191"/>
      <c r="Z221" s="189"/>
      <c r="AA221" s="189"/>
      <c r="AB221" s="192"/>
      <c r="AC221" s="191"/>
      <c r="AD221" s="189"/>
      <c r="AE221" s="189"/>
      <c r="AF221" s="192"/>
      <c r="AG221" s="193"/>
      <c r="AH221" s="194"/>
      <c r="AI221" s="194"/>
      <c r="AJ221" s="195"/>
      <c r="AK221" s="193"/>
      <c r="AL221" s="194"/>
      <c r="AM221" s="194"/>
      <c r="AN221" s="195"/>
      <c r="AO221" s="193"/>
      <c r="AP221" s="194"/>
      <c r="AQ221" s="194"/>
      <c r="AR221" s="195"/>
      <c r="AS221" s="193"/>
      <c r="AT221" s="194">
        <v>6</v>
      </c>
      <c r="AU221" s="194"/>
      <c r="AV221" s="195"/>
      <c r="AW221" s="193"/>
      <c r="AX221" s="194"/>
      <c r="AY221" s="194"/>
      <c r="AZ221" s="195"/>
      <c r="BA221" s="191"/>
      <c r="BB221" s="189" t="s">
        <v>290</v>
      </c>
      <c r="BC221" s="189"/>
      <c r="BD221" s="192"/>
      <c r="BE221" s="191"/>
      <c r="BF221" s="189"/>
      <c r="BG221" s="189"/>
      <c r="BH221" s="192"/>
      <c r="BI221" s="191"/>
      <c r="BJ221" s="189"/>
      <c r="BK221" s="189"/>
      <c r="BL221" s="196"/>
      <c r="BM221" s="243">
        <f t="shared" si="20"/>
        <v>6</v>
      </c>
      <c r="BN221" s="246">
        <f t="shared" si="21"/>
        <v>0</v>
      </c>
      <c r="BO221" s="197"/>
      <c r="BP221" s="197"/>
      <c r="BQ221" s="2" t="s">
        <v>480</v>
      </c>
    </row>
    <row r="222" spans="1:69" s="2" customFormat="1" ht="15" customHeight="1" x14ac:dyDescent="0.25">
      <c r="A222" s="220" t="s">
        <v>131</v>
      </c>
      <c r="B222" s="221" t="s">
        <v>170</v>
      </c>
      <c r="C222" s="222" t="s">
        <v>193</v>
      </c>
      <c r="D222" s="222" t="s">
        <v>161</v>
      </c>
      <c r="E222" s="231" t="s">
        <v>142</v>
      </c>
      <c r="F222" s="223" t="s">
        <v>88</v>
      </c>
      <c r="G222" s="224"/>
      <c r="H222" s="224" t="s">
        <v>236</v>
      </c>
      <c r="I222" s="225" t="s">
        <v>237</v>
      </c>
      <c r="J222" s="226" t="s">
        <v>35</v>
      </c>
      <c r="K222" s="227">
        <v>5</v>
      </c>
      <c r="L222" s="228">
        <v>5</v>
      </c>
      <c r="M222" s="229" t="s">
        <v>441</v>
      </c>
      <c r="N222" s="230" t="s">
        <v>356</v>
      </c>
      <c r="O222" s="224"/>
      <c r="P222" s="228"/>
      <c r="Q222" s="188"/>
      <c r="R222" s="189"/>
      <c r="S222" s="189"/>
      <c r="T222" s="190"/>
      <c r="U222" s="191"/>
      <c r="V222" s="189"/>
      <c r="W222" s="189"/>
      <c r="X222" s="192"/>
      <c r="Y222" s="191"/>
      <c r="Z222" s="189"/>
      <c r="AA222" s="189"/>
      <c r="AB222" s="192"/>
      <c r="AC222" s="191"/>
      <c r="AD222" s="189"/>
      <c r="AE222" s="189">
        <v>1</v>
      </c>
      <c r="AF222" s="192"/>
      <c r="AG222" s="193"/>
      <c r="AH222" s="194"/>
      <c r="AI222" s="194"/>
      <c r="AJ222" s="195"/>
      <c r="AK222" s="193"/>
      <c r="AL222" s="194"/>
      <c r="AM222" s="194"/>
      <c r="AN222" s="195"/>
      <c r="AO222" s="193"/>
      <c r="AP222" s="194"/>
      <c r="AQ222" s="194">
        <v>1</v>
      </c>
      <c r="AR222" s="195"/>
      <c r="AS222" s="193"/>
      <c r="AT222" s="194">
        <v>1</v>
      </c>
      <c r="AU222" s="194"/>
      <c r="AV222" s="195"/>
      <c r="AW222" s="193"/>
      <c r="AX222" s="194"/>
      <c r="AY222" s="194"/>
      <c r="AZ222" s="195"/>
      <c r="BA222" s="191"/>
      <c r="BB222" s="189" t="s">
        <v>354</v>
      </c>
      <c r="BC222" s="189"/>
      <c r="BD222" s="192"/>
      <c r="BE222" s="191"/>
      <c r="BF222" s="189">
        <v>1</v>
      </c>
      <c r="BG222" s="189"/>
      <c r="BH222" s="192">
        <v>1</v>
      </c>
      <c r="BI222" s="191"/>
      <c r="BJ222" s="189"/>
      <c r="BK222" s="189"/>
      <c r="BL222" s="196"/>
      <c r="BM222" s="243">
        <f t="shared" si="20"/>
        <v>5</v>
      </c>
      <c r="BN222" s="246">
        <f t="shared" si="21"/>
        <v>0</v>
      </c>
      <c r="BO222" s="197"/>
      <c r="BP222" s="197"/>
    </row>
    <row r="223" spans="1:69" s="2" customFormat="1" ht="15" customHeight="1" x14ac:dyDescent="0.25">
      <c r="A223" s="220" t="s">
        <v>131</v>
      </c>
      <c r="B223" s="221" t="s">
        <v>170</v>
      </c>
      <c r="C223" s="222" t="s">
        <v>194</v>
      </c>
      <c r="D223" s="222" t="s">
        <v>180</v>
      </c>
      <c r="E223" s="231" t="s">
        <v>142</v>
      </c>
      <c r="F223" s="223" t="s">
        <v>89</v>
      </c>
      <c r="G223" s="224"/>
      <c r="H223" s="224" t="s">
        <v>236</v>
      </c>
      <c r="I223" s="225" t="s">
        <v>237</v>
      </c>
      <c r="J223" s="226" t="s">
        <v>273</v>
      </c>
      <c r="K223" s="227">
        <v>5</v>
      </c>
      <c r="L223" s="228">
        <v>5</v>
      </c>
      <c r="M223" s="229" t="s">
        <v>253</v>
      </c>
      <c r="N223" s="230" t="s">
        <v>356</v>
      </c>
      <c r="O223" s="224"/>
      <c r="P223" s="228"/>
      <c r="Q223" s="188"/>
      <c r="R223" s="189"/>
      <c r="S223" s="189"/>
      <c r="T223" s="190" t="s">
        <v>456</v>
      </c>
      <c r="U223" s="191"/>
      <c r="V223" s="189"/>
      <c r="W223" s="189" t="s">
        <v>456</v>
      </c>
      <c r="X223" s="192"/>
      <c r="Y223" s="191"/>
      <c r="Z223" s="189"/>
      <c r="AA223" s="189"/>
      <c r="AB223" s="192"/>
      <c r="AC223" s="191" t="s">
        <v>456</v>
      </c>
      <c r="AD223" s="189"/>
      <c r="AE223" s="189"/>
      <c r="AF223" s="192"/>
      <c r="AG223" s="193"/>
      <c r="AH223" s="194"/>
      <c r="AI223" s="194"/>
      <c r="AJ223" s="195"/>
      <c r="AK223" s="193">
        <v>1</v>
      </c>
      <c r="AL223" s="194"/>
      <c r="AM223" s="194"/>
      <c r="AN223" s="195"/>
      <c r="AO223" s="193"/>
      <c r="AP223" s="194"/>
      <c r="AQ223" s="194"/>
      <c r="AR223" s="195"/>
      <c r="AS223" s="193"/>
      <c r="AT223" s="194"/>
      <c r="AU223" s="194"/>
      <c r="AV223" s="195"/>
      <c r="AW223" s="193">
        <v>1</v>
      </c>
      <c r="AX223" s="194"/>
      <c r="AY223" s="194"/>
      <c r="AZ223" s="195"/>
      <c r="BA223" s="191"/>
      <c r="BB223" s="189"/>
      <c r="BC223" s="189"/>
      <c r="BD223" s="192">
        <v>1</v>
      </c>
      <c r="BE223" s="191"/>
      <c r="BF223" s="189">
        <v>1</v>
      </c>
      <c r="BG223" s="189"/>
      <c r="BH223" s="192">
        <v>1</v>
      </c>
      <c r="BI223" s="191"/>
      <c r="BJ223" s="189"/>
      <c r="BK223" s="189"/>
      <c r="BL223" s="196"/>
      <c r="BM223" s="243">
        <f t="shared" si="20"/>
        <v>5</v>
      </c>
      <c r="BN223" s="246">
        <f t="shared" si="21"/>
        <v>0</v>
      </c>
      <c r="BO223" s="197" t="s">
        <v>459</v>
      </c>
      <c r="BP223" s="197"/>
    </row>
    <row r="224" spans="1:69" s="2" customFormat="1" ht="15" customHeight="1" x14ac:dyDescent="0.25">
      <c r="A224" s="220" t="s">
        <v>131</v>
      </c>
      <c r="B224" s="221" t="s">
        <v>170</v>
      </c>
      <c r="C224" s="222" t="s">
        <v>194</v>
      </c>
      <c r="D224" s="222" t="s">
        <v>180</v>
      </c>
      <c r="E224" s="231" t="s">
        <v>142</v>
      </c>
      <c r="F224" s="223" t="s">
        <v>89</v>
      </c>
      <c r="G224" s="224"/>
      <c r="H224" s="224" t="s">
        <v>236</v>
      </c>
      <c r="I224" s="225" t="s">
        <v>237</v>
      </c>
      <c r="J224" s="226" t="s">
        <v>30</v>
      </c>
      <c r="K224" s="227">
        <v>5</v>
      </c>
      <c r="L224" s="228">
        <v>5</v>
      </c>
      <c r="M224" s="229" t="s">
        <v>253</v>
      </c>
      <c r="N224" s="230" t="s">
        <v>356</v>
      </c>
      <c r="O224" s="224"/>
      <c r="P224" s="228"/>
      <c r="Q224" s="188"/>
      <c r="R224" s="189"/>
      <c r="S224" s="189"/>
      <c r="T224" s="190" t="s">
        <v>456</v>
      </c>
      <c r="U224" s="191"/>
      <c r="V224" s="189"/>
      <c r="W224" s="189" t="s">
        <v>456</v>
      </c>
      <c r="X224" s="192"/>
      <c r="Y224" s="191"/>
      <c r="Z224" s="189"/>
      <c r="AA224" s="189"/>
      <c r="AB224" s="192"/>
      <c r="AC224" s="191" t="s">
        <v>456</v>
      </c>
      <c r="AD224" s="189"/>
      <c r="AE224" s="189"/>
      <c r="AF224" s="192"/>
      <c r="AG224" s="193"/>
      <c r="AH224" s="194"/>
      <c r="AI224" s="194"/>
      <c r="AJ224" s="195"/>
      <c r="AK224" s="193">
        <v>1</v>
      </c>
      <c r="AL224" s="194"/>
      <c r="AM224" s="194"/>
      <c r="AN224" s="195"/>
      <c r="AO224" s="193"/>
      <c r="AP224" s="194"/>
      <c r="AQ224" s="194"/>
      <c r="AR224" s="195"/>
      <c r="AS224" s="193"/>
      <c r="AT224" s="194"/>
      <c r="AU224" s="194"/>
      <c r="AV224" s="195"/>
      <c r="AW224" s="193">
        <v>1</v>
      </c>
      <c r="AX224" s="194"/>
      <c r="AY224" s="194"/>
      <c r="AZ224" s="195"/>
      <c r="BA224" s="191"/>
      <c r="BB224" s="189"/>
      <c r="BC224" s="189"/>
      <c r="BD224" s="192">
        <v>1</v>
      </c>
      <c r="BE224" s="191"/>
      <c r="BF224" s="189">
        <v>1</v>
      </c>
      <c r="BG224" s="189"/>
      <c r="BH224" s="192">
        <v>1</v>
      </c>
      <c r="BI224" s="191"/>
      <c r="BJ224" s="189"/>
      <c r="BK224" s="189"/>
      <c r="BL224" s="196"/>
      <c r="BM224" s="243">
        <f t="shared" si="20"/>
        <v>5</v>
      </c>
      <c r="BN224" s="246">
        <f t="shared" si="21"/>
        <v>0</v>
      </c>
      <c r="BO224" s="197" t="s">
        <v>485</v>
      </c>
      <c r="BP224" s="197"/>
    </row>
    <row r="225" spans="1:69" s="2" customFormat="1" ht="15" customHeight="1" x14ac:dyDescent="0.25">
      <c r="A225" s="220" t="s">
        <v>131</v>
      </c>
      <c r="B225" s="221" t="s">
        <v>170</v>
      </c>
      <c r="C225" s="222" t="s">
        <v>194</v>
      </c>
      <c r="D225" s="222" t="s">
        <v>180</v>
      </c>
      <c r="E225" s="231" t="s">
        <v>142</v>
      </c>
      <c r="F225" s="223" t="s">
        <v>89</v>
      </c>
      <c r="G225" s="224"/>
      <c r="H225" s="224" t="s">
        <v>236</v>
      </c>
      <c r="I225" s="225" t="s">
        <v>237</v>
      </c>
      <c r="J225" s="226" t="s">
        <v>32</v>
      </c>
      <c r="K225" s="227">
        <v>2</v>
      </c>
      <c r="L225" s="228">
        <v>2</v>
      </c>
      <c r="M225" s="229" t="s">
        <v>355</v>
      </c>
      <c r="N225" s="230" t="s">
        <v>356</v>
      </c>
      <c r="O225" s="224"/>
      <c r="P225" s="228"/>
      <c r="Q225" s="188"/>
      <c r="R225" s="189"/>
      <c r="S225" s="189"/>
      <c r="T225" s="190" t="s">
        <v>456</v>
      </c>
      <c r="U225" s="191"/>
      <c r="V225" s="189" t="s">
        <v>456</v>
      </c>
      <c r="W225" s="189"/>
      <c r="X225" s="192"/>
      <c r="Y225" s="191" t="s">
        <v>456</v>
      </c>
      <c r="Z225" s="189"/>
      <c r="AA225" s="189"/>
      <c r="AB225" s="192"/>
      <c r="AC225" s="191"/>
      <c r="AD225" s="189"/>
      <c r="AE225" s="189"/>
      <c r="AF225" s="192"/>
      <c r="AG225" s="193"/>
      <c r="AH225" s="194"/>
      <c r="AI225" s="194"/>
      <c r="AJ225" s="195"/>
      <c r="AK225" s="193"/>
      <c r="AL225" s="194"/>
      <c r="AM225" s="194"/>
      <c r="AN225" s="195"/>
      <c r="AO225" s="193"/>
      <c r="AP225" s="194"/>
      <c r="AQ225" s="194"/>
      <c r="AR225" s="195"/>
      <c r="AS225" s="193"/>
      <c r="AT225" s="194"/>
      <c r="AU225" s="194"/>
      <c r="AV225" s="195"/>
      <c r="AW225" s="193"/>
      <c r="AX225" s="194"/>
      <c r="AY225" s="194"/>
      <c r="AZ225" s="195"/>
      <c r="BA225" s="191"/>
      <c r="BB225" s="189"/>
      <c r="BC225" s="189"/>
      <c r="BD225" s="192"/>
      <c r="BE225" s="191"/>
      <c r="BF225" s="189"/>
      <c r="BG225" s="189"/>
      <c r="BH225" s="192"/>
      <c r="BI225" s="191"/>
      <c r="BJ225" s="189"/>
      <c r="BK225" s="189"/>
      <c r="BL225" s="196"/>
      <c r="BM225" s="243">
        <f t="shared" si="20"/>
        <v>0</v>
      </c>
      <c r="BN225" s="246">
        <f t="shared" si="21"/>
        <v>2</v>
      </c>
      <c r="BO225" s="197" t="s">
        <v>486</v>
      </c>
      <c r="BP225" s="197"/>
    </row>
    <row r="226" spans="1:69" s="2" customFormat="1" ht="15" customHeight="1" x14ac:dyDescent="0.25">
      <c r="A226" s="220" t="s">
        <v>131</v>
      </c>
      <c r="B226" s="221" t="s">
        <v>170</v>
      </c>
      <c r="C226" s="222" t="s">
        <v>194</v>
      </c>
      <c r="D226" s="222" t="s">
        <v>180</v>
      </c>
      <c r="E226" s="231" t="s">
        <v>142</v>
      </c>
      <c r="F226" s="223" t="s">
        <v>89</v>
      </c>
      <c r="G226" s="224"/>
      <c r="H226" s="224" t="s">
        <v>236</v>
      </c>
      <c r="I226" s="225" t="s">
        <v>237</v>
      </c>
      <c r="J226" s="226" t="s">
        <v>357</v>
      </c>
      <c r="K226" s="227">
        <v>6</v>
      </c>
      <c r="L226" s="228">
        <v>10</v>
      </c>
      <c r="M226" s="229" t="s">
        <v>358</v>
      </c>
      <c r="N226" s="230" t="s">
        <v>356</v>
      </c>
      <c r="O226" s="222" t="s">
        <v>359</v>
      </c>
      <c r="P226" s="228"/>
      <c r="Q226" s="188"/>
      <c r="R226" s="189"/>
      <c r="S226" s="189"/>
      <c r="T226" s="190">
        <v>2</v>
      </c>
      <c r="U226" s="191"/>
      <c r="V226" s="189">
        <v>2</v>
      </c>
      <c r="W226" s="189"/>
      <c r="X226" s="192"/>
      <c r="Y226" s="191"/>
      <c r="Z226" s="189"/>
      <c r="AA226" s="189"/>
      <c r="AB226" s="192"/>
      <c r="AC226" s="191"/>
      <c r="AD226" s="189"/>
      <c r="AE226" s="189"/>
      <c r="AF226" s="192"/>
      <c r="AG226" s="193"/>
      <c r="AH226" s="194"/>
      <c r="AI226" s="194"/>
      <c r="AJ226" s="195"/>
      <c r="AK226" s="193">
        <v>6</v>
      </c>
      <c r="AL226" s="194"/>
      <c r="AM226" s="194"/>
      <c r="AN226" s="195"/>
      <c r="AO226" s="193"/>
      <c r="AP226" s="194"/>
      <c r="AQ226" s="194"/>
      <c r="AR226" s="195"/>
      <c r="AS226" s="193"/>
      <c r="AT226" s="194"/>
      <c r="AU226" s="194"/>
      <c r="AV226" s="195"/>
      <c r="AW226" s="193"/>
      <c r="AX226" s="194"/>
      <c r="AY226" s="194"/>
      <c r="AZ226" s="195"/>
      <c r="BA226" s="191"/>
      <c r="BB226" s="189"/>
      <c r="BC226" s="189"/>
      <c r="BD226" s="192"/>
      <c r="BE226" s="191"/>
      <c r="BF226" s="189"/>
      <c r="BG226" s="189"/>
      <c r="BH226" s="192"/>
      <c r="BI226" s="191"/>
      <c r="BJ226" s="189"/>
      <c r="BK226" s="189"/>
      <c r="BL226" s="196"/>
      <c r="BM226" s="243">
        <f t="shared" si="20"/>
        <v>10</v>
      </c>
      <c r="BN226" s="246">
        <f t="shared" si="21"/>
        <v>0</v>
      </c>
      <c r="BO226" s="197"/>
      <c r="BP226" s="197"/>
      <c r="BQ226" s="2" t="s">
        <v>480</v>
      </c>
    </row>
    <row r="227" spans="1:69" s="2" customFormat="1" ht="15" customHeight="1" x14ac:dyDescent="0.25">
      <c r="A227" s="220" t="s">
        <v>131</v>
      </c>
      <c r="B227" s="221" t="s">
        <v>170</v>
      </c>
      <c r="C227" s="222" t="s">
        <v>194</v>
      </c>
      <c r="D227" s="222" t="s">
        <v>180</v>
      </c>
      <c r="E227" s="231" t="s">
        <v>142</v>
      </c>
      <c r="F227" s="223" t="s">
        <v>89</v>
      </c>
      <c r="G227" s="224"/>
      <c r="H227" s="224" t="s">
        <v>236</v>
      </c>
      <c r="I227" s="225" t="s">
        <v>237</v>
      </c>
      <c r="J227" s="226" t="s">
        <v>31</v>
      </c>
      <c r="K227" s="227">
        <v>2</v>
      </c>
      <c r="L227" s="228">
        <v>2</v>
      </c>
      <c r="M227" s="229" t="s">
        <v>355</v>
      </c>
      <c r="N227" s="230" t="s">
        <v>356</v>
      </c>
      <c r="O227" s="224"/>
      <c r="P227" s="228"/>
      <c r="Q227" s="188"/>
      <c r="R227" s="189"/>
      <c r="S227" s="189"/>
      <c r="T227" s="190" t="s">
        <v>456</v>
      </c>
      <c r="U227" s="191"/>
      <c r="V227" s="189" t="s">
        <v>456</v>
      </c>
      <c r="W227" s="189"/>
      <c r="X227" s="192"/>
      <c r="Y227" s="191" t="s">
        <v>456</v>
      </c>
      <c r="Z227" s="189"/>
      <c r="AA227" s="189"/>
      <c r="AB227" s="192"/>
      <c r="AC227" s="191"/>
      <c r="AD227" s="189"/>
      <c r="AE227" s="189"/>
      <c r="AF227" s="192"/>
      <c r="AG227" s="193"/>
      <c r="AH227" s="194"/>
      <c r="AI227" s="194"/>
      <c r="AJ227" s="195"/>
      <c r="AK227" s="193"/>
      <c r="AL227" s="194"/>
      <c r="AM227" s="194"/>
      <c r="AN227" s="195"/>
      <c r="AO227" s="193"/>
      <c r="AP227" s="194"/>
      <c r="AQ227" s="194"/>
      <c r="AR227" s="195"/>
      <c r="AS227" s="193"/>
      <c r="AT227" s="194"/>
      <c r="AU227" s="194"/>
      <c r="AV227" s="195"/>
      <c r="AW227" s="193"/>
      <c r="AX227" s="194"/>
      <c r="AY227" s="194"/>
      <c r="AZ227" s="195"/>
      <c r="BA227" s="191"/>
      <c r="BB227" s="189"/>
      <c r="BC227" s="189"/>
      <c r="BD227" s="192"/>
      <c r="BE227" s="191"/>
      <c r="BF227" s="189"/>
      <c r="BG227" s="189"/>
      <c r="BH227" s="192"/>
      <c r="BI227" s="191"/>
      <c r="BJ227" s="189"/>
      <c r="BK227" s="189"/>
      <c r="BL227" s="196"/>
      <c r="BM227" s="243">
        <f t="shared" si="20"/>
        <v>0</v>
      </c>
      <c r="BN227" s="246">
        <f t="shared" si="21"/>
        <v>2</v>
      </c>
      <c r="BO227" s="197" t="s">
        <v>486</v>
      </c>
      <c r="BP227" s="197"/>
    </row>
    <row r="228" spans="1:69" s="2" customFormat="1" ht="15" customHeight="1" x14ac:dyDescent="0.25">
      <c r="A228" s="220" t="s">
        <v>131</v>
      </c>
      <c r="B228" s="221" t="s">
        <v>170</v>
      </c>
      <c r="C228" s="222" t="s">
        <v>194</v>
      </c>
      <c r="D228" s="222" t="s">
        <v>180</v>
      </c>
      <c r="E228" s="231" t="s">
        <v>142</v>
      </c>
      <c r="F228" s="223" t="s">
        <v>89</v>
      </c>
      <c r="G228" s="224"/>
      <c r="H228" s="224" t="s">
        <v>236</v>
      </c>
      <c r="I228" s="225" t="s">
        <v>237</v>
      </c>
      <c r="J228" s="226" t="s">
        <v>34</v>
      </c>
      <c r="K228" s="227">
        <v>2</v>
      </c>
      <c r="L228" s="228">
        <v>2</v>
      </c>
      <c r="M228" s="229" t="s">
        <v>355</v>
      </c>
      <c r="N228" s="230" t="s">
        <v>356</v>
      </c>
      <c r="O228" s="224"/>
      <c r="P228" s="228"/>
      <c r="Q228" s="188"/>
      <c r="R228" s="189"/>
      <c r="S228" s="189"/>
      <c r="T228" s="190" t="s">
        <v>456</v>
      </c>
      <c r="U228" s="191"/>
      <c r="V228" s="189" t="s">
        <v>456</v>
      </c>
      <c r="W228" s="189"/>
      <c r="X228" s="192"/>
      <c r="Y228" s="191" t="s">
        <v>456</v>
      </c>
      <c r="Z228" s="189"/>
      <c r="AA228" s="189"/>
      <c r="AB228" s="192"/>
      <c r="AC228" s="191"/>
      <c r="AD228" s="189"/>
      <c r="AE228" s="189"/>
      <c r="AF228" s="192"/>
      <c r="AG228" s="193"/>
      <c r="AH228" s="194"/>
      <c r="AI228" s="194"/>
      <c r="AJ228" s="195"/>
      <c r="AK228" s="193"/>
      <c r="AL228" s="194"/>
      <c r="AM228" s="194"/>
      <c r="AN228" s="195"/>
      <c r="AO228" s="193"/>
      <c r="AP228" s="194"/>
      <c r="AQ228" s="194"/>
      <c r="AR228" s="195"/>
      <c r="AS228" s="193"/>
      <c r="AT228" s="194"/>
      <c r="AU228" s="194"/>
      <c r="AV228" s="195"/>
      <c r="AW228" s="193"/>
      <c r="AX228" s="194"/>
      <c r="AY228" s="194"/>
      <c r="AZ228" s="195"/>
      <c r="BA228" s="191"/>
      <c r="BB228" s="189"/>
      <c r="BC228" s="189"/>
      <c r="BD228" s="192"/>
      <c r="BE228" s="191"/>
      <c r="BF228" s="189"/>
      <c r="BG228" s="189"/>
      <c r="BH228" s="192"/>
      <c r="BI228" s="191"/>
      <c r="BJ228" s="189"/>
      <c r="BK228" s="189"/>
      <c r="BL228" s="196"/>
      <c r="BM228" s="243">
        <f t="shared" si="20"/>
        <v>0</v>
      </c>
      <c r="BN228" s="246">
        <f t="shared" si="21"/>
        <v>2</v>
      </c>
      <c r="BO228" s="274" t="s">
        <v>486</v>
      </c>
      <c r="BP228" s="197"/>
    </row>
    <row r="229" spans="1:69" s="2" customFormat="1" ht="15" customHeight="1" x14ac:dyDescent="0.25">
      <c r="A229" s="220" t="s">
        <v>131</v>
      </c>
      <c r="B229" s="221" t="s">
        <v>170</v>
      </c>
      <c r="C229" s="222" t="s">
        <v>195</v>
      </c>
      <c r="D229" s="222" t="s">
        <v>180</v>
      </c>
      <c r="E229" s="231" t="s">
        <v>142</v>
      </c>
      <c r="F229" s="223" t="s">
        <v>90</v>
      </c>
      <c r="G229" s="224"/>
      <c r="H229" s="224" t="s">
        <v>236</v>
      </c>
      <c r="I229" s="225" t="s">
        <v>237</v>
      </c>
      <c r="J229" s="226" t="s">
        <v>273</v>
      </c>
      <c r="K229" s="227">
        <v>5</v>
      </c>
      <c r="L229" s="228">
        <v>5</v>
      </c>
      <c r="M229" s="229" t="s">
        <v>253</v>
      </c>
      <c r="N229" s="230" t="s">
        <v>356</v>
      </c>
      <c r="O229" s="224"/>
      <c r="P229" s="228"/>
      <c r="Q229" s="188"/>
      <c r="R229" s="189"/>
      <c r="S229" s="189"/>
      <c r="T229" s="190">
        <v>1</v>
      </c>
      <c r="U229" s="191"/>
      <c r="V229" s="189"/>
      <c r="W229" s="189">
        <v>1</v>
      </c>
      <c r="X229" s="192"/>
      <c r="Y229" s="191"/>
      <c r="Z229" s="189"/>
      <c r="AA229" s="189"/>
      <c r="AB229" s="192"/>
      <c r="AC229" s="191">
        <v>1</v>
      </c>
      <c r="AD229" s="189"/>
      <c r="AE229" s="189"/>
      <c r="AF229" s="192"/>
      <c r="AG229" s="193"/>
      <c r="AH229" s="194"/>
      <c r="AI229" s="194"/>
      <c r="AJ229" s="195"/>
      <c r="AK229" s="193">
        <v>1</v>
      </c>
      <c r="AL229" s="194"/>
      <c r="AM229" s="194"/>
      <c r="AN229" s="195"/>
      <c r="AO229" s="193"/>
      <c r="AP229" s="194"/>
      <c r="AQ229" s="194"/>
      <c r="AR229" s="195"/>
      <c r="AS229" s="193"/>
      <c r="AT229" s="194"/>
      <c r="AU229" s="194"/>
      <c r="AV229" s="195"/>
      <c r="AW229" s="193">
        <v>1</v>
      </c>
      <c r="AX229" s="194"/>
      <c r="AY229" s="194"/>
      <c r="AZ229" s="195"/>
      <c r="BA229" s="191"/>
      <c r="BB229" s="189"/>
      <c r="BC229" s="189"/>
      <c r="BD229" s="192"/>
      <c r="BE229" s="191"/>
      <c r="BF229" s="189"/>
      <c r="BG229" s="189"/>
      <c r="BH229" s="192"/>
      <c r="BI229" s="191"/>
      <c r="BJ229" s="189"/>
      <c r="BK229" s="189"/>
      <c r="BL229" s="196"/>
      <c r="BM229" s="243">
        <f t="shared" si="20"/>
        <v>5</v>
      </c>
      <c r="BN229" s="246">
        <f t="shared" si="21"/>
        <v>0</v>
      </c>
      <c r="BO229" s="197"/>
      <c r="BP229" s="197"/>
    </row>
    <row r="230" spans="1:69" s="2" customFormat="1" ht="15" customHeight="1" x14ac:dyDescent="0.25">
      <c r="A230" s="220" t="s">
        <v>131</v>
      </c>
      <c r="B230" s="221" t="s">
        <v>170</v>
      </c>
      <c r="C230" s="222" t="s">
        <v>195</v>
      </c>
      <c r="D230" s="222" t="s">
        <v>180</v>
      </c>
      <c r="E230" s="231" t="s">
        <v>142</v>
      </c>
      <c r="F230" s="223" t="s">
        <v>90</v>
      </c>
      <c r="G230" s="224"/>
      <c r="H230" s="224" t="s">
        <v>236</v>
      </c>
      <c r="I230" s="225" t="s">
        <v>237</v>
      </c>
      <c r="J230" s="226" t="s">
        <v>33</v>
      </c>
      <c r="K230" s="227">
        <v>0</v>
      </c>
      <c r="L230" s="228">
        <v>2</v>
      </c>
      <c r="M230" s="229" t="s">
        <v>455</v>
      </c>
      <c r="N230" s="230" t="s">
        <v>356</v>
      </c>
      <c r="O230" s="224"/>
      <c r="P230" s="228"/>
      <c r="Q230" s="188"/>
      <c r="R230" s="189"/>
      <c r="S230" s="189"/>
      <c r="T230" s="190">
        <v>1</v>
      </c>
      <c r="U230" s="191"/>
      <c r="V230" s="189"/>
      <c r="W230" s="189"/>
      <c r="X230" s="192"/>
      <c r="Y230" s="191"/>
      <c r="Z230" s="189"/>
      <c r="AA230" s="189"/>
      <c r="AB230" s="192"/>
      <c r="AC230" s="191"/>
      <c r="AD230" s="189"/>
      <c r="AE230" s="189"/>
      <c r="AF230" s="192"/>
      <c r="AG230" s="193"/>
      <c r="AH230" s="194"/>
      <c r="AI230" s="194"/>
      <c r="AJ230" s="195"/>
      <c r="AK230" s="193"/>
      <c r="AL230" s="194"/>
      <c r="AM230" s="194"/>
      <c r="AN230" s="195"/>
      <c r="AO230" s="193"/>
      <c r="AP230" s="194"/>
      <c r="AQ230" s="194"/>
      <c r="AR230" s="195"/>
      <c r="AS230" s="193"/>
      <c r="AT230" s="194"/>
      <c r="AU230" s="194"/>
      <c r="AV230" s="195"/>
      <c r="AW230" s="193"/>
      <c r="AX230" s="194"/>
      <c r="AY230" s="194"/>
      <c r="AZ230" s="195"/>
      <c r="BA230" s="191"/>
      <c r="BB230" s="189"/>
      <c r="BC230" s="189"/>
      <c r="BD230" s="192"/>
      <c r="BE230" s="191"/>
      <c r="BF230" s="189"/>
      <c r="BG230" s="189">
        <v>1</v>
      </c>
      <c r="BH230" s="192"/>
      <c r="BI230" s="191"/>
      <c r="BJ230" s="189"/>
      <c r="BK230" s="189"/>
      <c r="BL230" s="196"/>
      <c r="BM230" s="243">
        <f t="shared" ref="BM230" si="24">SUM(Q230:BL230)</f>
        <v>2</v>
      </c>
      <c r="BN230" s="246">
        <f t="shared" ref="BN230" si="25">L230-BM230</f>
        <v>0</v>
      </c>
      <c r="BO230" s="197"/>
      <c r="BP230" s="197"/>
    </row>
    <row r="231" spans="1:69" s="2" customFormat="1" ht="15" customHeight="1" x14ac:dyDescent="0.25">
      <c r="A231" s="220" t="s">
        <v>131</v>
      </c>
      <c r="B231" s="221" t="s">
        <v>170</v>
      </c>
      <c r="C231" s="222" t="s">
        <v>195</v>
      </c>
      <c r="D231" s="222" t="s">
        <v>180</v>
      </c>
      <c r="E231" s="231" t="s">
        <v>142</v>
      </c>
      <c r="F231" s="223" t="s">
        <v>90</v>
      </c>
      <c r="G231" s="224"/>
      <c r="H231" s="224" t="s">
        <v>236</v>
      </c>
      <c r="I231" s="225" t="s">
        <v>237</v>
      </c>
      <c r="J231" s="226" t="s">
        <v>30</v>
      </c>
      <c r="K231" s="227">
        <v>5</v>
      </c>
      <c r="L231" s="228">
        <v>5</v>
      </c>
      <c r="M231" s="229" t="s">
        <v>253</v>
      </c>
      <c r="N231" s="230" t="s">
        <v>356</v>
      </c>
      <c r="O231" s="224"/>
      <c r="P231" s="228"/>
      <c r="Q231" s="188"/>
      <c r="R231" s="189"/>
      <c r="S231" s="189"/>
      <c r="T231" s="190"/>
      <c r="U231" s="191"/>
      <c r="V231" s="189"/>
      <c r="W231" s="189">
        <v>1</v>
      </c>
      <c r="X231" s="192"/>
      <c r="Y231" s="191"/>
      <c r="Z231" s="189"/>
      <c r="AA231" s="189">
        <v>1</v>
      </c>
      <c r="AB231" s="192"/>
      <c r="AC231" s="191">
        <v>1</v>
      </c>
      <c r="AD231" s="189"/>
      <c r="AE231" s="189"/>
      <c r="AF231" s="192"/>
      <c r="AG231" s="193"/>
      <c r="AH231" s="194"/>
      <c r="AI231" s="194"/>
      <c r="AJ231" s="195"/>
      <c r="AK231" s="193">
        <v>1</v>
      </c>
      <c r="AL231" s="194"/>
      <c r="AM231" s="194"/>
      <c r="AN231" s="195"/>
      <c r="AO231" s="193"/>
      <c r="AP231" s="194"/>
      <c r="AQ231" s="194"/>
      <c r="AR231" s="195"/>
      <c r="AS231" s="193"/>
      <c r="AT231" s="194"/>
      <c r="AU231" s="194"/>
      <c r="AV231" s="195"/>
      <c r="AW231" s="193">
        <v>1</v>
      </c>
      <c r="AX231" s="194"/>
      <c r="AY231" s="194"/>
      <c r="AZ231" s="195"/>
      <c r="BA231" s="191"/>
      <c r="BB231" s="189"/>
      <c r="BC231" s="189"/>
      <c r="BD231" s="192"/>
      <c r="BE231" s="191"/>
      <c r="BF231" s="189"/>
      <c r="BG231" s="189"/>
      <c r="BH231" s="192"/>
      <c r="BI231" s="191"/>
      <c r="BJ231" s="189"/>
      <c r="BK231" s="189"/>
      <c r="BL231" s="196"/>
      <c r="BM231" s="243">
        <f t="shared" si="20"/>
        <v>5</v>
      </c>
      <c r="BN231" s="246">
        <f t="shared" si="21"/>
        <v>0</v>
      </c>
      <c r="BO231" s="197" t="s">
        <v>485</v>
      </c>
      <c r="BP231" s="197"/>
    </row>
    <row r="232" spans="1:69" s="2" customFormat="1" ht="15" customHeight="1" x14ac:dyDescent="0.25">
      <c r="A232" s="220" t="s">
        <v>131</v>
      </c>
      <c r="B232" s="221" t="s">
        <v>170</v>
      </c>
      <c r="C232" s="222" t="s">
        <v>195</v>
      </c>
      <c r="D232" s="222" t="s">
        <v>180</v>
      </c>
      <c r="E232" s="231" t="s">
        <v>142</v>
      </c>
      <c r="F232" s="223" t="s">
        <v>90</v>
      </c>
      <c r="G232" s="224"/>
      <c r="H232" s="224" t="s">
        <v>236</v>
      </c>
      <c r="I232" s="225" t="s">
        <v>237</v>
      </c>
      <c r="J232" s="226" t="s">
        <v>32</v>
      </c>
      <c r="K232" s="227">
        <v>1</v>
      </c>
      <c r="L232" s="228">
        <v>2</v>
      </c>
      <c r="M232" s="229" t="s">
        <v>256</v>
      </c>
      <c r="N232" s="230" t="s">
        <v>356</v>
      </c>
      <c r="O232" s="224"/>
      <c r="P232" s="228"/>
      <c r="Q232" s="188"/>
      <c r="R232" s="189"/>
      <c r="S232" s="189"/>
      <c r="T232" s="190"/>
      <c r="U232" s="191"/>
      <c r="V232" s="189"/>
      <c r="W232" s="189"/>
      <c r="X232" s="192"/>
      <c r="Y232" s="191"/>
      <c r="Z232" s="189"/>
      <c r="AA232" s="189">
        <v>1</v>
      </c>
      <c r="AB232" s="192"/>
      <c r="AC232" s="191"/>
      <c r="AD232" s="189"/>
      <c r="AE232" s="189"/>
      <c r="AF232" s="192"/>
      <c r="AG232" s="193"/>
      <c r="AH232" s="194"/>
      <c r="AI232" s="194"/>
      <c r="AJ232" s="195"/>
      <c r="AK232" s="193"/>
      <c r="AL232" s="194"/>
      <c r="AM232" s="194"/>
      <c r="AN232" s="195"/>
      <c r="AO232" s="193"/>
      <c r="AP232" s="194"/>
      <c r="AQ232" s="194"/>
      <c r="AR232" s="195"/>
      <c r="AS232" s="193"/>
      <c r="AT232" s="194"/>
      <c r="AU232" s="194"/>
      <c r="AV232" s="195"/>
      <c r="AW232" s="193"/>
      <c r="AX232" s="194"/>
      <c r="AY232" s="194"/>
      <c r="AZ232" s="195"/>
      <c r="BA232" s="191"/>
      <c r="BB232" s="189"/>
      <c r="BC232" s="189"/>
      <c r="BD232" s="192"/>
      <c r="BE232" s="191"/>
      <c r="BF232" s="189"/>
      <c r="BG232" s="189">
        <v>1</v>
      </c>
      <c r="BH232" s="192"/>
      <c r="BI232" s="191"/>
      <c r="BJ232" s="189"/>
      <c r="BK232" s="189"/>
      <c r="BL232" s="196"/>
      <c r="BM232" s="243">
        <f t="shared" si="20"/>
        <v>2</v>
      </c>
      <c r="BN232" s="246">
        <f t="shared" si="21"/>
        <v>0</v>
      </c>
      <c r="BO232" s="197"/>
      <c r="BP232" s="197"/>
    </row>
    <row r="233" spans="1:69" s="2" customFormat="1" ht="15" customHeight="1" x14ac:dyDescent="0.25">
      <c r="A233" s="220" t="s">
        <v>131</v>
      </c>
      <c r="B233" s="221" t="s">
        <v>170</v>
      </c>
      <c r="C233" s="222" t="s">
        <v>195</v>
      </c>
      <c r="D233" s="222" t="s">
        <v>180</v>
      </c>
      <c r="E233" s="231" t="s">
        <v>142</v>
      </c>
      <c r="F233" s="223" t="s">
        <v>90</v>
      </c>
      <c r="G233" s="224"/>
      <c r="H233" s="224" t="s">
        <v>236</v>
      </c>
      <c r="I233" s="225" t="s">
        <v>237</v>
      </c>
      <c r="J233" s="226" t="s">
        <v>357</v>
      </c>
      <c r="K233" s="227">
        <v>6</v>
      </c>
      <c r="L233" s="228">
        <v>6</v>
      </c>
      <c r="M233" s="229" t="s">
        <v>358</v>
      </c>
      <c r="N233" s="230" t="s">
        <v>356</v>
      </c>
      <c r="O233" s="222" t="s">
        <v>359</v>
      </c>
      <c r="P233" s="228"/>
      <c r="Q233" s="188"/>
      <c r="R233" s="189"/>
      <c r="S233" s="189"/>
      <c r="T233" s="190">
        <v>2</v>
      </c>
      <c r="U233" s="191"/>
      <c r="V233" s="189"/>
      <c r="W233" s="189"/>
      <c r="X233" s="192"/>
      <c r="Y233" s="191"/>
      <c r="Z233" s="189"/>
      <c r="AA233" s="189"/>
      <c r="AB233" s="192"/>
      <c r="AC233" s="191"/>
      <c r="AD233" s="189"/>
      <c r="AE233" s="189"/>
      <c r="AF233" s="192"/>
      <c r="AG233" s="193"/>
      <c r="AH233" s="194"/>
      <c r="AI233" s="194"/>
      <c r="AJ233" s="195"/>
      <c r="AK233" s="193"/>
      <c r="AL233" s="194"/>
      <c r="AM233" s="194"/>
      <c r="AN233" s="195"/>
      <c r="AO233" s="193"/>
      <c r="AP233" s="194"/>
      <c r="AQ233" s="194"/>
      <c r="AR233" s="195"/>
      <c r="AS233" s="193"/>
      <c r="AT233" s="194"/>
      <c r="AU233" s="194"/>
      <c r="AV233" s="195"/>
      <c r="AW233" s="193"/>
      <c r="AX233" s="194"/>
      <c r="AY233" s="194"/>
      <c r="AZ233" s="195"/>
      <c r="BA233" s="191"/>
      <c r="BB233" s="189"/>
      <c r="BC233" s="189"/>
      <c r="BD233" s="192"/>
      <c r="BE233" s="191"/>
      <c r="BF233" s="189"/>
      <c r="BG233" s="189"/>
      <c r="BH233" s="192"/>
      <c r="BI233" s="191"/>
      <c r="BJ233" s="189"/>
      <c r="BK233" s="189"/>
      <c r="BL233" s="196"/>
      <c r="BM233" s="243">
        <f t="shared" si="20"/>
        <v>2</v>
      </c>
      <c r="BN233" s="246">
        <f t="shared" si="21"/>
        <v>4</v>
      </c>
      <c r="BO233" s="197"/>
      <c r="BP233" s="197"/>
      <c r="BQ233" s="2" t="s">
        <v>480</v>
      </c>
    </row>
    <row r="234" spans="1:69" s="2" customFormat="1" ht="15" customHeight="1" x14ac:dyDescent="0.25">
      <c r="A234" s="220" t="s">
        <v>131</v>
      </c>
      <c r="B234" s="221" t="s">
        <v>170</v>
      </c>
      <c r="C234" s="222" t="s">
        <v>195</v>
      </c>
      <c r="D234" s="222" t="s">
        <v>180</v>
      </c>
      <c r="E234" s="231" t="s">
        <v>142</v>
      </c>
      <c r="F234" s="223" t="s">
        <v>90</v>
      </c>
      <c r="G234" s="224"/>
      <c r="H234" s="224" t="s">
        <v>236</v>
      </c>
      <c r="I234" s="225" t="s">
        <v>237</v>
      </c>
      <c r="J234" s="226" t="s">
        <v>31</v>
      </c>
      <c r="K234" s="227">
        <v>1</v>
      </c>
      <c r="L234" s="228">
        <v>2</v>
      </c>
      <c r="M234" s="229" t="s">
        <v>256</v>
      </c>
      <c r="N234" s="230" t="s">
        <v>356</v>
      </c>
      <c r="O234" s="224"/>
      <c r="P234" s="228"/>
      <c r="Q234" s="188"/>
      <c r="R234" s="189"/>
      <c r="S234" s="189"/>
      <c r="T234" s="190"/>
      <c r="U234" s="191"/>
      <c r="V234" s="189"/>
      <c r="W234" s="189"/>
      <c r="X234" s="192"/>
      <c r="Y234" s="191"/>
      <c r="Z234" s="189"/>
      <c r="AA234" s="189">
        <v>1</v>
      </c>
      <c r="AB234" s="192"/>
      <c r="AC234" s="191"/>
      <c r="AD234" s="189"/>
      <c r="AE234" s="189"/>
      <c r="AF234" s="192"/>
      <c r="AG234" s="193"/>
      <c r="AH234" s="194"/>
      <c r="AI234" s="194"/>
      <c r="AJ234" s="195"/>
      <c r="AK234" s="193"/>
      <c r="AL234" s="194"/>
      <c r="AM234" s="194"/>
      <c r="AN234" s="195"/>
      <c r="AO234" s="193"/>
      <c r="AP234" s="194"/>
      <c r="AQ234" s="194"/>
      <c r="AR234" s="195"/>
      <c r="AS234" s="193"/>
      <c r="AT234" s="194"/>
      <c r="AU234" s="194"/>
      <c r="AV234" s="195"/>
      <c r="AW234" s="193"/>
      <c r="AX234" s="194"/>
      <c r="AY234" s="194"/>
      <c r="AZ234" s="195"/>
      <c r="BA234" s="191"/>
      <c r="BB234" s="189"/>
      <c r="BC234" s="189"/>
      <c r="BD234" s="192"/>
      <c r="BE234" s="191"/>
      <c r="BF234" s="189"/>
      <c r="BG234" s="189">
        <v>1</v>
      </c>
      <c r="BH234" s="192"/>
      <c r="BI234" s="191"/>
      <c r="BJ234" s="189"/>
      <c r="BK234" s="189"/>
      <c r="BL234" s="196"/>
      <c r="BM234" s="243">
        <f t="shared" si="20"/>
        <v>2</v>
      </c>
      <c r="BN234" s="246">
        <f t="shared" si="21"/>
        <v>0</v>
      </c>
      <c r="BO234" s="197"/>
      <c r="BP234" s="197"/>
    </row>
    <row r="235" spans="1:69" s="2" customFormat="1" ht="15" customHeight="1" x14ac:dyDescent="0.25">
      <c r="A235" s="220" t="s">
        <v>131</v>
      </c>
      <c r="B235" s="221" t="s">
        <v>170</v>
      </c>
      <c r="C235" s="222" t="s">
        <v>195</v>
      </c>
      <c r="D235" s="222" t="s">
        <v>180</v>
      </c>
      <c r="E235" s="231" t="s">
        <v>142</v>
      </c>
      <c r="F235" s="223" t="s">
        <v>90</v>
      </c>
      <c r="G235" s="224"/>
      <c r="H235" s="224" t="s">
        <v>236</v>
      </c>
      <c r="I235" s="225" t="s">
        <v>237</v>
      </c>
      <c r="J235" s="226" t="s">
        <v>34</v>
      </c>
      <c r="K235" s="227">
        <v>1</v>
      </c>
      <c r="L235" s="228">
        <v>1</v>
      </c>
      <c r="M235" s="229" t="s">
        <v>256</v>
      </c>
      <c r="N235" s="230" t="s">
        <v>356</v>
      </c>
      <c r="O235" s="224"/>
      <c r="P235" s="228"/>
      <c r="Q235" s="188"/>
      <c r="R235" s="189"/>
      <c r="S235" s="189"/>
      <c r="T235" s="190"/>
      <c r="U235" s="191"/>
      <c r="V235" s="189"/>
      <c r="W235" s="189"/>
      <c r="X235" s="192"/>
      <c r="Y235" s="191"/>
      <c r="Z235" s="189"/>
      <c r="AA235" s="189"/>
      <c r="AB235" s="192"/>
      <c r="AC235" s="191"/>
      <c r="AD235" s="189"/>
      <c r="AE235" s="189"/>
      <c r="AF235" s="192"/>
      <c r="AG235" s="193"/>
      <c r="AH235" s="194"/>
      <c r="AI235" s="194"/>
      <c r="AJ235" s="195"/>
      <c r="AK235" s="193"/>
      <c r="AL235" s="194"/>
      <c r="AM235" s="194"/>
      <c r="AN235" s="195"/>
      <c r="AO235" s="193"/>
      <c r="AP235" s="194"/>
      <c r="AQ235" s="194"/>
      <c r="AR235" s="195"/>
      <c r="AS235" s="193"/>
      <c r="AT235" s="194"/>
      <c r="AU235" s="194"/>
      <c r="AV235" s="195"/>
      <c r="AW235" s="193"/>
      <c r="AX235" s="194"/>
      <c r="AY235" s="194"/>
      <c r="AZ235" s="195"/>
      <c r="BA235" s="191"/>
      <c r="BB235" s="189"/>
      <c r="BC235" s="189"/>
      <c r="BD235" s="192"/>
      <c r="BE235" s="191"/>
      <c r="BF235" s="189"/>
      <c r="BG235" s="189">
        <v>1</v>
      </c>
      <c r="BH235" s="192"/>
      <c r="BI235" s="191"/>
      <c r="BJ235" s="189"/>
      <c r="BK235" s="189"/>
      <c r="BL235" s="196"/>
      <c r="BM235" s="243">
        <f t="shared" si="20"/>
        <v>1</v>
      </c>
      <c r="BN235" s="246">
        <f t="shared" si="21"/>
        <v>0</v>
      </c>
      <c r="BO235" s="197"/>
      <c r="BP235" s="197"/>
    </row>
    <row r="236" spans="1:69" s="2" customFormat="1" ht="15" customHeight="1" x14ac:dyDescent="0.25">
      <c r="A236" s="220" t="s">
        <v>131</v>
      </c>
      <c r="B236" s="221" t="s">
        <v>170</v>
      </c>
      <c r="C236" s="222" t="s">
        <v>189</v>
      </c>
      <c r="D236" s="222" t="s">
        <v>165</v>
      </c>
      <c r="E236" s="231" t="s">
        <v>142</v>
      </c>
      <c r="F236" s="223" t="s">
        <v>91</v>
      </c>
      <c r="G236" s="224"/>
      <c r="H236" s="224" t="s">
        <v>236</v>
      </c>
      <c r="I236" s="225" t="s">
        <v>248</v>
      </c>
      <c r="J236" s="226" t="s">
        <v>273</v>
      </c>
      <c r="K236" s="227">
        <v>5</v>
      </c>
      <c r="L236" s="228">
        <v>6</v>
      </c>
      <c r="M236" s="229" t="s">
        <v>253</v>
      </c>
      <c r="N236" s="230" t="s">
        <v>356</v>
      </c>
      <c r="O236" s="224"/>
      <c r="P236" s="228"/>
      <c r="Q236" s="188"/>
      <c r="R236" s="189"/>
      <c r="S236" s="189"/>
      <c r="T236" s="190">
        <v>1</v>
      </c>
      <c r="U236" s="191"/>
      <c r="V236" s="189"/>
      <c r="W236" s="189">
        <v>1</v>
      </c>
      <c r="X236" s="192"/>
      <c r="Y236" s="191"/>
      <c r="Z236" s="189"/>
      <c r="AA236" s="189"/>
      <c r="AB236" s="192"/>
      <c r="AC236" s="191">
        <v>1</v>
      </c>
      <c r="AD236" s="189"/>
      <c r="AE236" s="189"/>
      <c r="AF236" s="192"/>
      <c r="AG236" s="193"/>
      <c r="AH236" s="194"/>
      <c r="AI236" s="194"/>
      <c r="AJ236" s="195"/>
      <c r="AK236" s="193">
        <v>1</v>
      </c>
      <c r="AL236" s="194"/>
      <c r="AM236" s="194"/>
      <c r="AN236" s="195"/>
      <c r="AO236" s="193"/>
      <c r="AP236" s="194"/>
      <c r="AQ236" s="194"/>
      <c r="AR236" s="195"/>
      <c r="AS236" s="193"/>
      <c r="AT236" s="194"/>
      <c r="AU236" s="194"/>
      <c r="AV236" s="195"/>
      <c r="AW236" s="193">
        <v>1</v>
      </c>
      <c r="AX236" s="194"/>
      <c r="AY236" s="194"/>
      <c r="AZ236" s="195"/>
      <c r="BA236" s="191"/>
      <c r="BB236" s="189"/>
      <c r="BC236" s="189"/>
      <c r="BD236" s="192">
        <v>1</v>
      </c>
      <c r="BE236" s="191"/>
      <c r="BF236" s="189"/>
      <c r="BG236" s="189"/>
      <c r="BH236" s="192"/>
      <c r="BI236" s="191"/>
      <c r="BJ236" s="189"/>
      <c r="BK236" s="189"/>
      <c r="BL236" s="196"/>
      <c r="BM236" s="243">
        <f t="shared" si="20"/>
        <v>6</v>
      </c>
      <c r="BN236" s="246">
        <f t="shared" si="21"/>
        <v>0</v>
      </c>
      <c r="BO236" s="197"/>
      <c r="BP236" s="197"/>
    </row>
    <row r="237" spans="1:69" s="2" customFormat="1" ht="15" customHeight="1" x14ac:dyDescent="0.25">
      <c r="A237" s="220" t="s">
        <v>131</v>
      </c>
      <c r="B237" s="221" t="s">
        <v>170</v>
      </c>
      <c r="C237" s="222" t="s">
        <v>189</v>
      </c>
      <c r="D237" s="222" t="s">
        <v>165</v>
      </c>
      <c r="E237" s="231" t="s">
        <v>142</v>
      </c>
      <c r="F237" s="223" t="s">
        <v>91</v>
      </c>
      <c r="G237" s="224"/>
      <c r="H237" s="224" t="s">
        <v>236</v>
      </c>
      <c r="I237" s="225" t="s">
        <v>248</v>
      </c>
      <c r="J237" s="226" t="s">
        <v>33</v>
      </c>
      <c r="K237" s="227">
        <v>5</v>
      </c>
      <c r="L237" s="228">
        <v>6</v>
      </c>
      <c r="M237" s="229" t="s">
        <v>253</v>
      </c>
      <c r="N237" s="230" t="s">
        <v>356</v>
      </c>
      <c r="O237" s="224"/>
      <c r="P237" s="228"/>
      <c r="Q237" s="188"/>
      <c r="R237" s="189"/>
      <c r="S237" s="189"/>
      <c r="T237" s="190">
        <v>1</v>
      </c>
      <c r="U237" s="191"/>
      <c r="V237" s="189"/>
      <c r="W237" s="189">
        <v>1</v>
      </c>
      <c r="X237" s="192"/>
      <c r="Y237" s="191"/>
      <c r="Z237" s="189"/>
      <c r="AA237" s="189"/>
      <c r="AB237" s="192"/>
      <c r="AC237" s="191">
        <v>1</v>
      </c>
      <c r="AD237" s="189"/>
      <c r="AE237" s="189"/>
      <c r="AF237" s="192"/>
      <c r="AG237" s="193"/>
      <c r="AH237" s="194"/>
      <c r="AI237" s="194"/>
      <c r="AJ237" s="195"/>
      <c r="AK237" s="193">
        <v>1</v>
      </c>
      <c r="AL237" s="194"/>
      <c r="AM237" s="194"/>
      <c r="AN237" s="195"/>
      <c r="AO237" s="193"/>
      <c r="AP237" s="194"/>
      <c r="AQ237" s="194"/>
      <c r="AR237" s="195"/>
      <c r="AS237" s="193"/>
      <c r="AT237" s="194"/>
      <c r="AU237" s="194"/>
      <c r="AV237" s="195"/>
      <c r="AW237" s="193">
        <v>1</v>
      </c>
      <c r="AX237" s="194"/>
      <c r="AY237" s="194"/>
      <c r="AZ237" s="195"/>
      <c r="BA237" s="191"/>
      <c r="BB237" s="189"/>
      <c r="BC237" s="189"/>
      <c r="BD237" s="192">
        <v>1</v>
      </c>
      <c r="BE237" s="191"/>
      <c r="BF237" s="189"/>
      <c r="BG237" s="189"/>
      <c r="BH237" s="192"/>
      <c r="BI237" s="191"/>
      <c r="BJ237" s="189"/>
      <c r="BK237" s="189"/>
      <c r="BL237" s="196"/>
      <c r="BM237" s="243">
        <f t="shared" si="20"/>
        <v>6</v>
      </c>
      <c r="BN237" s="246">
        <f t="shared" si="21"/>
        <v>0</v>
      </c>
      <c r="BO237" s="197" t="s">
        <v>485</v>
      </c>
      <c r="BP237" s="197"/>
    </row>
    <row r="238" spans="1:69" s="2" customFormat="1" ht="15" customHeight="1" x14ac:dyDescent="0.25">
      <c r="A238" s="220" t="s">
        <v>131</v>
      </c>
      <c r="B238" s="221" t="s">
        <v>170</v>
      </c>
      <c r="C238" s="222" t="s">
        <v>189</v>
      </c>
      <c r="D238" s="222" t="s">
        <v>165</v>
      </c>
      <c r="E238" s="231" t="s">
        <v>142</v>
      </c>
      <c r="F238" s="223" t="s">
        <v>91</v>
      </c>
      <c r="G238" s="224"/>
      <c r="H238" s="224" t="s">
        <v>236</v>
      </c>
      <c r="I238" s="225" t="s">
        <v>248</v>
      </c>
      <c r="J238" s="226" t="s">
        <v>36</v>
      </c>
      <c r="K238" s="227">
        <v>0</v>
      </c>
      <c r="L238" s="228">
        <v>4</v>
      </c>
      <c r="M238" s="229" t="s">
        <v>455</v>
      </c>
      <c r="N238" s="230" t="s">
        <v>356</v>
      </c>
      <c r="O238" s="224"/>
      <c r="P238" s="228"/>
      <c r="Q238" s="188"/>
      <c r="R238" s="189"/>
      <c r="S238" s="189"/>
      <c r="T238" s="190"/>
      <c r="U238" s="191"/>
      <c r="V238" s="189"/>
      <c r="W238" s="189"/>
      <c r="X238" s="192"/>
      <c r="Y238" s="191"/>
      <c r="Z238" s="189"/>
      <c r="AA238" s="189"/>
      <c r="AB238" s="192"/>
      <c r="AC238" s="191">
        <v>1</v>
      </c>
      <c r="AD238" s="189"/>
      <c r="AE238" s="189"/>
      <c r="AF238" s="192"/>
      <c r="AG238" s="193"/>
      <c r="AH238" s="194"/>
      <c r="AI238" s="194"/>
      <c r="AJ238" s="195"/>
      <c r="AK238" s="193">
        <v>1</v>
      </c>
      <c r="AL238" s="194"/>
      <c r="AM238" s="194"/>
      <c r="AN238" s="195"/>
      <c r="AO238" s="193"/>
      <c r="AP238" s="194"/>
      <c r="AQ238" s="194"/>
      <c r="AR238" s="195"/>
      <c r="AS238" s="193"/>
      <c r="AT238" s="194"/>
      <c r="AU238" s="194"/>
      <c r="AV238" s="195"/>
      <c r="AW238" s="193">
        <v>1</v>
      </c>
      <c r="AX238" s="194"/>
      <c r="AY238" s="194"/>
      <c r="AZ238" s="195"/>
      <c r="BA238" s="191"/>
      <c r="BB238" s="189"/>
      <c r="BC238" s="189"/>
      <c r="BD238" s="192">
        <v>1</v>
      </c>
      <c r="BE238" s="191"/>
      <c r="BF238" s="189"/>
      <c r="BG238" s="189"/>
      <c r="BH238" s="192"/>
      <c r="BI238" s="191"/>
      <c r="BJ238" s="189"/>
      <c r="BK238" s="189"/>
      <c r="BL238" s="196"/>
      <c r="BM238" s="243">
        <f t="shared" ref="BM238" si="26">SUM(Q238:BL238)</f>
        <v>4</v>
      </c>
      <c r="BN238" s="246">
        <f t="shared" ref="BN238" si="27">L238-BM238</f>
        <v>0</v>
      </c>
      <c r="BO238" s="197"/>
      <c r="BP238" s="197"/>
    </row>
    <row r="239" spans="1:69" s="2" customFormat="1" ht="15" customHeight="1" x14ac:dyDescent="0.25">
      <c r="A239" s="220" t="s">
        <v>131</v>
      </c>
      <c r="B239" s="221" t="s">
        <v>170</v>
      </c>
      <c r="C239" s="222" t="s">
        <v>189</v>
      </c>
      <c r="D239" s="222" t="s">
        <v>165</v>
      </c>
      <c r="E239" s="231" t="s">
        <v>142</v>
      </c>
      <c r="F239" s="223" t="s">
        <v>91</v>
      </c>
      <c r="G239" s="224"/>
      <c r="H239" s="224" t="s">
        <v>236</v>
      </c>
      <c r="I239" s="225" t="s">
        <v>248</v>
      </c>
      <c r="J239" s="226" t="s">
        <v>37</v>
      </c>
      <c r="K239" s="227" t="s">
        <v>38</v>
      </c>
      <c r="L239" s="228">
        <v>6</v>
      </c>
      <c r="M239" s="229" t="s">
        <v>253</v>
      </c>
      <c r="N239" s="230" t="s">
        <v>356</v>
      </c>
      <c r="O239" s="224"/>
      <c r="P239" s="228"/>
      <c r="Q239" s="188"/>
      <c r="R239" s="189"/>
      <c r="S239" s="189"/>
      <c r="T239" s="190">
        <v>1</v>
      </c>
      <c r="U239" s="191"/>
      <c r="V239" s="189"/>
      <c r="W239" s="189">
        <v>1</v>
      </c>
      <c r="X239" s="192"/>
      <c r="Y239" s="191"/>
      <c r="Z239" s="189"/>
      <c r="AA239" s="189"/>
      <c r="AB239" s="192"/>
      <c r="AC239" s="191">
        <v>1</v>
      </c>
      <c r="AD239" s="189"/>
      <c r="AE239" s="189"/>
      <c r="AF239" s="192"/>
      <c r="AG239" s="193"/>
      <c r="AH239" s="194"/>
      <c r="AI239" s="194"/>
      <c r="AJ239" s="195"/>
      <c r="AK239" s="193">
        <v>1</v>
      </c>
      <c r="AL239" s="194"/>
      <c r="AM239" s="194"/>
      <c r="AN239" s="195"/>
      <c r="AO239" s="193"/>
      <c r="AP239" s="194"/>
      <c r="AQ239" s="194"/>
      <c r="AR239" s="195"/>
      <c r="AS239" s="193"/>
      <c r="AT239" s="194"/>
      <c r="AU239" s="194"/>
      <c r="AV239" s="195"/>
      <c r="AW239" s="193">
        <v>1</v>
      </c>
      <c r="AX239" s="194"/>
      <c r="AY239" s="194"/>
      <c r="AZ239" s="195"/>
      <c r="BA239" s="191"/>
      <c r="BB239" s="189"/>
      <c r="BC239" s="189"/>
      <c r="BD239" s="192">
        <v>1</v>
      </c>
      <c r="BE239" s="191"/>
      <c r="BF239" s="189"/>
      <c r="BG239" s="189"/>
      <c r="BH239" s="192"/>
      <c r="BI239" s="191"/>
      <c r="BJ239" s="189"/>
      <c r="BK239" s="189"/>
      <c r="BL239" s="196"/>
      <c r="BM239" s="243">
        <f t="shared" si="20"/>
        <v>6</v>
      </c>
      <c r="BN239" s="246">
        <f t="shared" si="21"/>
        <v>0</v>
      </c>
      <c r="BO239" s="197"/>
      <c r="BP239" s="197"/>
    </row>
    <row r="240" spans="1:69" s="2" customFormat="1" ht="15" customHeight="1" x14ac:dyDescent="0.25">
      <c r="A240" s="220" t="s">
        <v>131</v>
      </c>
      <c r="B240" s="221" t="s">
        <v>170</v>
      </c>
      <c r="C240" s="222" t="s">
        <v>189</v>
      </c>
      <c r="D240" s="222" t="s">
        <v>165</v>
      </c>
      <c r="E240" s="231" t="s">
        <v>142</v>
      </c>
      <c r="F240" s="223" t="s">
        <v>91</v>
      </c>
      <c r="G240" s="224"/>
      <c r="H240" s="224" t="s">
        <v>236</v>
      </c>
      <c r="I240" s="225" t="s">
        <v>248</v>
      </c>
      <c r="J240" s="226" t="s">
        <v>357</v>
      </c>
      <c r="K240" s="227">
        <v>6</v>
      </c>
      <c r="L240" s="228">
        <v>8</v>
      </c>
      <c r="M240" s="229" t="s">
        <v>358</v>
      </c>
      <c r="N240" s="230" t="s">
        <v>356</v>
      </c>
      <c r="O240" s="222" t="s">
        <v>359</v>
      </c>
      <c r="P240" s="228"/>
      <c r="Q240" s="188"/>
      <c r="R240" s="189"/>
      <c r="S240" s="189"/>
      <c r="T240" s="190">
        <v>2</v>
      </c>
      <c r="U240" s="191"/>
      <c r="V240" s="189"/>
      <c r="W240" s="189"/>
      <c r="X240" s="192"/>
      <c r="Y240" s="191"/>
      <c r="Z240" s="189"/>
      <c r="AA240" s="189"/>
      <c r="AB240" s="192"/>
      <c r="AC240" s="191"/>
      <c r="AD240" s="189"/>
      <c r="AE240" s="189"/>
      <c r="AF240" s="192"/>
      <c r="AG240" s="193"/>
      <c r="AH240" s="194"/>
      <c r="AI240" s="194"/>
      <c r="AJ240" s="195"/>
      <c r="AK240" s="193">
        <v>6</v>
      </c>
      <c r="AL240" s="194"/>
      <c r="AM240" s="194"/>
      <c r="AN240" s="195"/>
      <c r="AO240" s="193"/>
      <c r="AP240" s="194"/>
      <c r="AQ240" s="194"/>
      <c r="AR240" s="195"/>
      <c r="AS240" s="193"/>
      <c r="AT240" s="194"/>
      <c r="AU240" s="194"/>
      <c r="AV240" s="195"/>
      <c r="AW240" s="193"/>
      <c r="AX240" s="194"/>
      <c r="AY240" s="194"/>
      <c r="AZ240" s="195"/>
      <c r="BA240" s="191"/>
      <c r="BB240" s="189"/>
      <c r="BC240" s="189"/>
      <c r="BD240" s="192"/>
      <c r="BE240" s="191"/>
      <c r="BF240" s="189"/>
      <c r="BG240" s="189"/>
      <c r="BH240" s="192"/>
      <c r="BI240" s="191"/>
      <c r="BJ240" s="189"/>
      <c r="BK240" s="189"/>
      <c r="BL240" s="196"/>
      <c r="BM240" s="243">
        <f t="shared" si="20"/>
        <v>8</v>
      </c>
      <c r="BN240" s="246">
        <f t="shared" si="21"/>
        <v>0</v>
      </c>
      <c r="BO240" s="197"/>
      <c r="BP240" s="197"/>
      <c r="BQ240" s="2" t="s">
        <v>480</v>
      </c>
    </row>
    <row r="241" spans="1:69" s="2" customFormat="1" ht="15" customHeight="1" x14ac:dyDescent="0.25">
      <c r="A241" s="220" t="s">
        <v>131</v>
      </c>
      <c r="B241" s="221" t="s">
        <v>170</v>
      </c>
      <c r="C241" s="222" t="s">
        <v>196</v>
      </c>
      <c r="D241" s="222" t="s">
        <v>165</v>
      </c>
      <c r="E241" s="231" t="s">
        <v>142</v>
      </c>
      <c r="F241" s="223" t="s">
        <v>92</v>
      </c>
      <c r="G241" s="224"/>
      <c r="H241" s="224" t="s">
        <v>239</v>
      </c>
      <c r="I241" s="225" t="s">
        <v>240</v>
      </c>
      <c r="J241" s="226" t="s">
        <v>272</v>
      </c>
      <c r="K241" s="227">
        <v>5</v>
      </c>
      <c r="L241" s="228">
        <v>5</v>
      </c>
      <c r="M241" s="229" t="s">
        <v>253</v>
      </c>
      <c r="N241" s="230" t="s">
        <v>356</v>
      </c>
      <c r="O241" s="224"/>
      <c r="P241" s="228"/>
      <c r="Q241" s="188"/>
      <c r="R241" s="189"/>
      <c r="S241" s="189"/>
      <c r="T241" s="190"/>
      <c r="U241" s="191"/>
      <c r="V241" s="189"/>
      <c r="W241" s="189"/>
      <c r="X241" s="192"/>
      <c r="Y241" s="191"/>
      <c r="Z241" s="189">
        <v>1</v>
      </c>
      <c r="AA241" s="189"/>
      <c r="AB241" s="192"/>
      <c r="AC241" s="191"/>
      <c r="AD241" s="189">
        <v>1</v>
      </c>
      <c r="AE241" s="189"/>
      <c r="AF241" s="192"/>
      <c r="AG241" s="193"/>
      <c r="AH241" s="194"/>
      <c r="AI241" s="194">
        <v>1</v>
      </c>
      <c r="AJ241" s="195"/>
      <c r="AK241" s="193"/>
      <c r="AL241" s="194"/>
      <c r="AM241" s="194"/>
      <c r="AN241" s="195"/>
      <c r="AO241" s="193"/>
      <c r="AP241" s="194"/>
      <c r="AQ241" s="194">
        <v>1</v>
      </c>
      <c r="AR241" s="195"/>
      <c r="AS241" s="193"/>
      <c r="AT241" s="194"/>
      <c r="AU241" s="194">
        <v>1</v>
      </c>
      <c r="AV241" s="195"/>
      <c r="AW241" s="193"/>
      <c r="AX241" s="194"/>
      <c r="AY241" s="194"/>
      <c r="AZ241" s="195"/>
      <c r="BA241" s="191"/>
      <c r="BB241" s="189"/>
      <c r="BC241" s="189"/>
      <c r="BD241" s="192"/>
      <c r="BE241" s="191"/>
      <c r="BF241" s="189"/>
      <c r="BG241" s="189"/>
      <c r="BH241" s="192"/>
      <c r="BI241" s="191"/>
      <c r="BJ241" s="189"/>
      <c r="BK241" s="189"/>
      <c r="BL241" s="196"/>
      <c r="BM241" s="243">
        <f t="shared" si="20"/>
        <v>5</v>
      </c>
      <c r="BN241" s="246">
        <f t="shared" si="21"/>
        <v>0</v>
      </c>
      <c r="BO241" s="197"/>
      <c r="BP241" s="197"/>
    </row>
    <row r="242" spans="1:69" s="2" customFormat="1" ht="15" customHeight="1" x14ac:dyDescent="0.25">
      <c r="A242" s="220" t="s">
        <v>131</v>
      </c>
      <c r="B242" s="221" t="s">
        <v>170</v>
      </c>
      <c r="C242" s="222" t="s">
        <v>196</v>
      </c>
      <c r="D242" s="222" t="s">
        <v>165</v>
      </c>
      <c r="E242" s="231" t="s">
        <v>142</v>
      </c>
      <c r="F242" s="223" t="s">
        <v>92</v>
      </c>
      <c r="G242" s="224"/>
      <c r="H242" s="224" t="s">
        <v>239</v>
      </c>
      <c r="I242" s="225" t="s">
        <v>240</v>
      </c>
      <c r="J242" s="226" t="s">
        <v>41</v>
      </c>
      <c r="K242" s="227">
        <v>5</v>
      </c>
      <c r="L242" s="228">
        <v>5</v>
      </c>
      <c r="M242" s="229" t="s">
        <v>253</v>
      </c>
      <c r="N242" s="230" t="s">
        <v>356</v>
      </c>
      <c r="O242" s="224"/>
      <c r="P242" s="228"/>
      <c r="Q242" s="188"/>
      <c r="R242" s="189"/>
      <c r="S242" s="189"/>
      <c r="T242" s="190"/>
      <c r="U242" s="191"/>
      <c r="V242" s="189"/>
      <c r="W242" s="189"/>
      <c r="X242" s="192"/>
      <c r="Y242" s="191"/>
      <c r="Z242" s="189">
        <v>1</v>
      </c>
      <c r="AA242" s="189"/>
      <c r="AB242" s="192"/>
      <c r="AC242" s="191"/>
      <c r="AD242" s="189">
        <v>1</v>
      </c>
      <c r="AE242" s="189"/>
      <c r="AF242" s="192"/>
      <c r="AG242" s="193"/>
      <c r="AH242" s="194"/>
      <c r="AI242" s="194">
        <v>1</v>
      </c>
      <c r="AJ242" s="195"/>
      <c r="AK242" s="193"/>
      <c r="AL242" s="194"/>
      <c r="AM242" s="194"/>
      <c r="AN242" s="195"/>
      <c r="AO242" s="193"/>
      <c r="AP242" s="194"/>
      <c r="AQ242" s="194">
        <v>1</v>
      </c>
      <c r="AR242" s="195"/>
      <c r="AS242" s="193"/>
      <c r="AT242" s="194"/>
      <c r="AU242" s="194">
        <v>1</v>
      </c>
      <c r="AV242" s="195"/>
      <c r="AW242" s="193"/>
      <c r="AX242" s="194"/>
      <c r="AY242" s="194"/>
      <c r="AZ242" s="195"/>
      <c r="BA242" s="191"/>
      <c r="BB242" s="189"/>
      <c r="BC242" s="189"/>
      <c r="BD242" s="192"/>
      <c r="BE242" s="191"/>
      <c r="BF242" s="189"/>
      <c r="BG242" s="189"/>
      <c r="BH242" s="192"/>
      <c r="BI242" s="191"/>
      <c r="BJ242" s="189"/>
      <c r="BK242" s="189"/>
      <c r="BL242" s="196"/>
      <c r="BM242" s="243">
        <f t="shared" si="20"/>
        <v>5</v>
      </c>
      <c r="BN242" s="246">
        <f t="shared" si="21"/>
        <v>0</v>
      </c>
      <c r="BO242" s="197"/>
      <c r="BP242" s="197"/>
    </row>
    <row r="243" spans="1:69" s="2" customFormat="1" ht="15" customHeight="1" x14ac:dyDescent="0.25">
      <c r="A243" s="220" t="s">
        <v>131</v>
      </c>
      <c r="B243" s="221" t="s">
        <v>170</v>
      </c>
      <c r="C243" s="222" t="s">
        <v>196</v>
      </c>
      <c r="D243" s="222" t="s">
        <v>165</v>
      </c>
      <c r="E243" s="231" t="s">
        <v>142</v>
      </c>
      <c r="F243" s="223" t="s">
        <v>92</v>
      </c>
      <c r="G243" s="224"/>
      <c r="H243" s="224" t="s">
        <v>239</v>
      </c>
      <c r="I243" s="225" t="s">
        <v>240</v>
      </c>
      <c r="J243" s="226" t="s">
        <v>357</v>
      </c>
      <c r="K243" s="227">
        <v>4</v>
      </c>
      <c r="L243" s="228">
        <v>6</v>
      </c>
      <c r="M243" s="229" t="s">
        <v>360</v>
      </c>
      <c r="N243" s="230" t="s">
        <v>356</v>
      </c>
      <c r="O243" s="222" t="s">
        <v>361</v>
      </c>
      <c r="P243" s="228"/>
      <c r="Q243" s="188"/>
      <c r="R243" s="189"/>
      <c r="S243" s="189"/>
      <c r="T243" s="190"/>
      <c r="U243" s="191"/>
      <c r="V243" s="189"/>
      <c r="W243" s="189"/>
      <c r="X243" s="192"/>
      <c r="Y243" s="191"/>
      <c r="Z243" s="189">
        <v>2</v>
      </c>
      <c r="AA243" s="189"/>
      <c r="AB243" s="192"/>
      <c r="AC243" s="191"/>
      <c r="AD243" s="189">
        <v>4</v>
      </c>
      <c r="AE243" s="189"/>
      <c r="AF243" s="192"/>
      <c r="AG243" s="193"/>
      <c r="AH243" s="194"/>
      <c r="AI243" s="194"/>
      <c r="AJ243" s="195"/>
      <c r="AK243" s="193"/>
      <c r="AL243" s="194"/>
      <c r="AM243" s="194"/>
      <c r="AN243" s="195"/>
      <c r="AO243" s="193"/>
      <c r="AP243" s="194"/>
      <c r="AQ243" s="194"/>
      <c r="AR243" s="195"/>
      <c r="AS243" s="193"/>
      <c r="AT243" s="194"/>
      <c r="AU243" s="194"/>
      <c r="AV243" s="195"/>
      <c r="AW243" s="193"/>
      <c r="AX243" s="194"/>
      <c r="AY243" s="194"/>
      <c r="AZ243" s="195"/>
      <c r="BA243" s="191"/>
      <c r="BB243" s="189"/>
      <c r="BC243" s="189"/>
      <c r="BD243" s="192"/>
      <c r="BE243" s="191"/>
      <c r="BF243" s="189"/>
      <c r="BG243" s="189"/>
      <c r="BH243" s="192"/>
      <c r="BI243" s="191"/>
      <c r="BJ243" s="189"/>
      <c r="BK243" s="189"/>
      <c r="BL243" s="196"/>
      <c r="BM243" s="243">
        <f t="shared" si="20"/>
        <v>6</v>
      </c>
      <c r="BN243" s="246">
        <f t="shared" si="21"/>
        <v>0</v>
      </c>
      <c r="BO243" s="197"/>
      <c r="BP243" s="197"/>
      <c r="BQ243" s="2" t="s">
        <v>480</v>
      </c>
    </row>
    <row r="244" spans="1:69" s="2" customFormat="1" ht="15" customHeight="1" x14ac:dyDescent="0.25">
      <c r="A244" s="220" t="s">
        <v>131</v>
      </c>
      <c r="B244" s="221" t="s">
        <v>170</v>
      </c>
      <c r="C244" s="222" t="s">
        <v>197</v>
      </c>
      <c r="D244" s="222" t="s">
        <v>165</v>
      </c>
      <c r="E244" s="231" t="s">
        <v>142</v>
      </c>
      <c r="F244" s="223" t="s">
        <v>93</v>
      </c>
      <c r="G244" s="224" t="s">
        <v>250</v>
      </c>
      <c r="H244" s="224" t="s">
        <v>239</v>
      </c>
      <c r="I244" s="225" t="s">
        <v>240</v>
      </c>
      <c r="J244" s="226" t="s">
        <v>272</v>
      </c>
      <c r="K244" s="227">
        <v>5</v>
      </c>
      <c r="L244" s="228">
        <v>5</v>
      </c>
      <c r="M244" s="229" t="s">
        <v>253</v>
      </c>
      <c r="N244" s="230" t="s">
        <v>356</v>
      </c>
      <c r="O244" s="224"/>
      <c r="P244" s="228"/>
      <c r="Q244" s="188"/>
      <c r="R244" s="189"/>
      <c r="S244" s="189"/>
      <c r="T244" s="190"/>
      <c r="U244" s="191"/>
      <c r="V244" s="189"/>
      <c r="W244" s="189"/>
      <c r="X244" s="192"/>
      <c r="Y244" s="191"/>
      <c r="Z244" s="189">
        <v>1</v>
      </c>
      <c r="AA244" s="189"/>
      <c r="AB244" s="192"/>
      <c r="AC244" s="191"/>
      <c r="AD244" s="189">
        <v>1</v>
      </c>
      <c r="AE244" s="189"/>
      <c r="AF244" s="192"/>
      <c r="AG244" s="193"/>
      <c r="AH244" s="194"/>
      <c r="AI244" s="194">
        <v>1</v>
      </c>
      <c r="AJ244" s="195"/>
      <c r="AK244" s="193"/>
      <c r="AL244" s="194"/>
      <c r="AM244" s="194"/>
      <c r="AN244" s="195"/>
      <c r="AO244" s="193"/>
      <c r="AP244" s="194"/>
      <c r="AQ244" s="194">
        <v>1</v>
      </c>
      <c r="AR244" s="195"/>
      <c r="AS244" s="193"/>
      <c r="AT244" s="194"/>
      <c r="AU244" s="194">
        <v>1</v>
      </c>
      <c r="AV244" s="195"/>
      <c r="AW244" s="193"/>
      <c r="AX244" s="194"/>
      <c r="AY244" s="194"/>
      <c r="AZ244" s="195"/>
      <c r="BA244" s="191"/>
      <c r="BB244" s="189"/>
      <c r="BC244" s="189"/>
      <c r="BD244" s="192"/>
      <c r="BE244" s="191"/>
      <c r="BF244" s="189"/>
      <c r="BG244" s="189"/>
      <c r="BH244" s="192"/>
      <c r="BI244" s="191"/>
      <c r="BJ244" s="189"/>
      <c r="BK244" s="189"/>
      <c r="BL244" s="196"/>
      <c r="BM244" s="243">
        <f t="shared" si="20"/>
        <v>5</v>
      </c>
      <c r="BN244" s="246">
        <f t="shared" si="21"/>
        <v>0</v>
      </c>
      <c r="BO244" s="197"/>
      <c r="BP244" s="197"/>
    </row>
    <row r="245" spans="1:69" s="2" customFormat="1" ht="15" customHeight="1" x14ac:dyDescent="0.25">
      <c r="A245" s="220" t="s">
        <v>131</v>
      </c>
      <c r="B245" s="221" t="s">
        <v>170</v>
      </c>
      <c r="C245" s="222" t="s">
        <v>197</v>
      </c>
      <c r="D245" s="222" t="s">
        <v>165</v>
      </c>
      <c r="E245" s="231" t="s">
        <v>142</v>
      </c>
      <c r="F245" s="223" t="s">
        <v>93</v>
      </c>
      <c r="G245" s="224" t="s">
        <v>250</v>
      </c>
      <c r="H245" s="224" t="s">
        <v>239</v>
      </c>
      <c r="I245" s="225" t="s">
        <v>240</v>
      </c>
      <c r="J245" s="226" t="s">
        <v>42</v>
      </c>
      <c r="K245" s="227">
        <v>5</v>
      </c>
      <c r="L245" s="228">
        <v>5</v>
      </c>
      <c r="M245" s="229" t="s">
        <v>253</v>
      </c>
      <c r="N245" s="230" t="s">
        <v>356</v>
      </c>
      <c r="O245" s="224"/>
      <c r="P245" s="228"/>
      <c r="Q245" s="188"/>
      <c r="R245" s="189"/>
      <c r="S245" s="189"/>
      <c r="T245" s="190"/>
      <c r="U245" s="191"/>
      <c r="V245" s="189"/>
      <c r="W245" s="189"/>
      <c r="X245" s="192"/>
      <c r="Y245" s="191"/>
      <c r="Z245" s="189">
        <v>1</v>
      </c>
      <c r="AA245" s="189"/>
      <c r="AB245" s="192"/>
      <c r="AC245" s="191"/>
      <c r="AD245" s="189">
        <v>1</v>
      </c>
      <c r="AE245" s="189"/>
      <c r="AF245" s="192"/>
      <c r="AG245" s="193"/>
      <c r="AH245" s="194"/>
      <c r="AI245" s="194">
        <v>1</v>
      </c>
      <c r="AJ245" s="195"/>
      <c r="AK245" s="193"/>
      <c r="AL245" s="194"/>
      <c r="AM245" s="194"/>
      <c r="AN245" s="195"/>
      <c r="AO245" s="193"/>
      <c r="AP245" s="194"/>
      <c r="AQ245" s="194">
        <v>1</v>
      </c>
      <c r="AR245" s="195"/>
      <c r="AS245" s="193"/>
      <c r="AT245" s="194"/>
      <c r="AU245" s="194">
        <v>1</v>
      </c>
      <c r="AV245" s="195"/>
      <c r="AW245" s="193"/>
      <c r="AX245" s="194"/>
      <c r="AY245" s="194"/>
      <c r="AZ245" s="195"/>
      <c r="BA245" s="191"/>
      <c r="BB245" s="189"/>
      <c r="BC245" s="189"/>
      <c r="BD245" s="192"/>
      <c r="BE245" s="191"/>
      <c r="BF245" s="189"/>
      <c r="BG245" s="189"/>
      <c r="BH245" s="192"/>
      <c r="BI245" s="191"/>
      <c r="BJ245" s="189"/>
      <c r="BK245" s="189"/>
      <c r="BL245" s="196"/>
      <c r="BM245" s="243">
        <f t="shared" si="20"/>
        <v>5</v>
      </c>
      <c r="BN245" s="246">
        <f t="shared" si="21"/>
        <v>0</v>
      </c>
      <c r="BO245" s="197"/>
      <c r="BP245" s="197"/>
    </row>
    <row r="246" spans="1:69" s="2" customFormat="1" ht="15" customHeight="1" x14ac:dyDescent="0.25">
      <c r="A246" s="220" t="s">
        <v>131</v>
      </c>
      <c r="B246" s="221" t="s">
        <v>170</v>
      </c>
      <c r="C246" s="222" t="s">
        <v>197</v>
      </c>
      <c r="D246" s="222" t="s">
        <v>165</v>
      </c>
      <c r="E246" s="231" t="s">
        <v>142</v>
      </c>
      <c r="F246" s="223" t="s">
        <v>93</v>
      </c>
      <c r="G246" s="224" t="s">
        <v>250</v>
      </c>
      <c r="H246" s="224" t="s">
        <v>239</v>
      </c>
      <c r="I246" s="225" t="s">
        <v>240</v>
      </c>
      <c r="J246" s="226" t="s">
        <v>357</v>
      </c>
      <c r="K246" s="227">
        <v>4</v>
      </c>
      <c r="L246" s="228">
        <v>6</v>
      </c>
      <c r="M246" s="229" t="s">
        <v>360</v>
      </c>
      <c r="N246" s="230" t="s">
        <v>356</v>
      </c>
      <c r="O246" s="222" t="s">
        <v>361</v>
      </c>
      <c r="P246" s="228"/>
      <c r="Q246" s="188"/>
      <c r="R246" s="189"/>
      <c r="S246" s="189"/>
      <c r="T246" s="190"/>
      <c r="U246" s="191"/>
      <c r="V246" s="189"/>
      <c r="W246" s="189"/>
      <c r="X246" s="192"/>
      <c r="Y246" s="191"/>
      <c r="Z246" s="189">
        <v>2</v>
      </c>
      <c r="AA246" s="189"/>
      <c r="AB246" s="192"/>
      <c r="AC246" s="191"/>
      <c r="AD246" s="189">
        <v>4</v>
      </c>
      <c r="AE246" s="189"/>
      <c r="AF246" s="192"/>
      <c r="AG246" s="193"/>
      <c r="AH246" s="194"/>
      <c r="AI246" s="194"/>
      <c r="AJ246" s="195"/>
      <c r="AK246" s="193"/>
      <c r="AL246" s="194"/>
      <c r="AM246" s="194"/>
      <c r="AN246" s="195"/>
      <c r="AO246" s="193"/>
      <c r="AP246" s="194"/>
      <c r="AQ246" s="194"/>
      <c r="AR246" s="195"/>
      <c r="AS246" s="193"/>
      <c r="AT246" s="194"/>
      <c r="AU246" s="194"/>
      <c r="AV246" s="195"/>
      <c r="AW246" s="193"/>
      <c r="AX246" s="194"/>
      <c r="AY246" s="194"/>
      <c r="AZ246" s="195"/>
      <c r="BA246" s="191"/>
      <c r="BB246" s="189"/>
      <c r="BC246" s="189"/>
      <c r="BD246" s="192"/>
      <c r="BE246" s="191"/>
      <c r="BF246" s="189"/>
      <c r="BG246" s="189"/>
      <c r="BH246" s="192"/>
      <c r="BI246" s="191"/>
      <c r="BJ246" s="189"/>
      <c r="BK246" s="189"/>
      <c r="BL246" s="196"/>
      <c r="BM246" s="243">
        <f t="shared" si="20"/>
        <v>6</v>
      </c>
      <c r="BN246" s="246">
        <f t="shared" si="21"/>
        <v>0</v>
      </c>
      <c r="BO246" s="197"/>
      <c r="BP246" s="197"/>
      <c r="BQ246" s="2" t="s">
        <v>480</v>
      </c>
    </row>
    <row r="247" spans="1:69" s="2" customFormat="1" ht="15" customHeight="1" x14ac:dyDescent="0.25">
      <c r="A247" s="220" t="s">
        <v>131</v>
      </c>
      <c r="B247" s="221" t="s">
        <v>170</v>
      </c>
      <c r="C247" s="222" t="s">
        <v>198</v>
      </c>
      <c r="D247" s="222" t="s">
        <v>165</v>
      </c>
      <c r="E247" s="231" t="s">
        <v>142</v>
      </c>
      <c r="F247" s="223" t="s">
        <v>94</v>
      </c>
      <c r="G247" s="224"/>
      <c r="H247" s="224" t="s">
        <v>239</v>
      </c>
      <c r="I247" s="225" t="s">
        <v>240</v>
      </c>
      <c r="J247" s="226" t="s">
        <v>42</v>
      </c>
      <c r="K247" s="227">
        <v>5</v>
      </c>
      <c r="L247" s="228">
        <v>6</v>
      </c>
      <c r="M247" s="229" t="s">
        <v>253</v>
      </c>
      <c r="N247" s="230" t="s">
        <v>356</v>
      </c>
      <c r="O247" s="224"/>
      <c r="P247" s="228"/>
      <c r="Q247" s="188"/>
      <c r="R247" s="189"/>
      <c r="S247" s="189"/>
      <c r="T247" s="190"/>
      <c r="U247" s="191"/>
      <c r="V247" s="189"/>
      <c r="W247" s="189"/>
      <c r="X247" s="192"/>
      <c r="Y247" s="191"/>
      <c r="Z247" s="189">
        <v>1</v>
      </c>
      <c r="AA247" s="189"/>
      <c r="AB247" s="192"/>
      <c r="AC247" s="191"/>
      <c r="AD247" s="189">
        <v>1</v>
      </c>
      <c r="AE247" s="189"/>
      <c r="AF247" s="192"/>
      <c r="AG247" s="193"/>
      <c r="AH247" s="194"/>
      <c r="AI247" s="194">
        <v>1</v>
      </c>
      <c r="AJ247" s="195"/>
      <c r="AK247" s="193"/>
      <c r="AL247" s="194"/>
      <c r="AM247" s="194"/>
      <c r="AN247" s="195"/>
      <c r="AO247" s="193"/>
      <c r="AP247" s="194"/>
      <c r="AQ247" s="194">
        <v>1</v>
      </c>
      <c r="AR247" s="195"/>
      <c r="AS247" s="193"/>
      <c r="AT247" s="194"/>
      <c r="AU247" s="194">
        <v>1</v>
      </c>
      <c r="AV247" s="195"/>
      <c r="AW247" s="193"/>
      <c r="AX247" s="194"/>
      <c r="AY247" s="194"/>
      <c r="AZ247" s="195"/>
      <c r="BA247" s="191"/>
      <c r="BB247" s="189"/>
      <c r="BC247" s="189"/>
      <c r="BD247" s="192"/>
      <c r="BE247" s="191"/>
      <c r="BF247" s="189">
        <v>1</v>
      </c>
      <c r="BG247" s="189"/>
      <c r="BH247" s="192"/>
      <c r="BI247" s="191"/>
      <c r="BJ247" s="189"/>
      <c r="BK247" s="189"/>
      <c r="BL247" s="196"/>
      <c r="BM247" s="243">
        <f t="shared" si="20"/>
        <v>6</v>
      </c>
      <c r="BN247" s="246">
        <f t="shared" si="21"/>
        <v>0</v>
      </c>
      <c r="BO247" s="197" t="s">
        <v>510</v>
      </c>
      <c r="BP247" s="197"/>
    </row>
    <row r="248" spans="1:69" s="2" customFormat="1" ht="15" customHeight="1" x14ac:dyDescent="0.25">
      <c r="A248" s="220" t="s">
        <v>131</v>
      </c>
      <c r="B248" s="221" t="s">
        <v>170</v>
      </c>
      <c r="C248" s="222" t="s">
        <v>198</v>
      </c>
      <c r="D248" s="222" t="s">
        <v>165</v>
      </c>
      <c r="E248" s="231" t="s">
        <v>142</v>
      </c>
      <c r="F248" s="223" t="s">
        <v>94</v>
      </c>
      <c r="G248" s="224"/>
      <c r="H248" s="224" t="s">
        <v>239</v>
      </c>
      <c r="I248" s="225" t="s">
        <v>240</v>
      </c>
      <c r="J248" s="226" t="s">
        <v>357</v>
      </c>
      <c r="K248" s="227">
        <v>4</v>
      </c>
      <c r="L248" s="228">
        <v>6</v>
      </c>
      <c r="M248" s="229" t="s">
        <v>360</v>
      </c>
      <c r="N248" s="230" t="s">
        <v>356</v>
      </c>
      <c r="O248" s="222" t="s">
        <v>361</v>
      </c>
      <c r="P248" s="228"/>
      <c r="Q248" s="188"/>
      <c r="R248" s="189"/>
      <c r="S248" s="189"/>
      <c r="T248" s="190"/>
      <c r="U248" s="191"/>
      <c r="V248" s="189"/>
      <c r="W248" s="189"/>
      <c r="X248" s="192"/>
      <c r="Y248" s="191"/>
      <c r="Z248" s="189">
        <v>2</v>
      </c>
      <c r="AA248" s="189"/>
      <c r="AB248" s="192"/>
      <c r="AC248" s="191"/>
      <c r="AD248" s="189">
        <v>4</v>
      </c>
      <c r="AE248" s="189"/>
      <c r="AF248" s="192"/>
      <c r="AG248" s="193"/>
      <c r="AH248" s="194"/>
      <c r="AI248" s="194"/>
      <c r="AJ248" s="195"/>
      <c r="AK248" s="193"/>
      <c r="AL248" s="194"/>
      <c r="AM248" s="194"/>
      <c r="AN248" s="195"/>
      <c r="AO248" s="193"/>
      <c r="AP248" s="194"/>
      <c r="AQ248" s="194"/>
      <c r="AR248" s="195"/>
      <c r="AS248" s="193"/>
      <c r="AT248" s="194"/>
      <c r="AU248" s="194"/>
      <c r="AV248" s="195"/>
      <c r="AW248" s="193"/>
      <c r="AX248" s="194"/>
      <c r="AY248" s="194"/>
      <c r="AZ248" s="195"/>
      <c r="BA248" s="191"/>
      <c r="BB248" s="189"/>
      <c r="BC248" s="189"/>
      <c r="BD248" s="192"/>
      <c r="BE248" s="191"/>
      <c r="BF248" s="189"/>
      <c r="BG248" s="189"/>
      <c r="BH248" s="192"/>
      <c r="BI248" s="191"/>
      <c r="BJ248" s="189"/>
      <c r="BK248" s="189"/>
      <c r="BL248" s="196"/>
      <c r="BM248" s="243">
        <f t="shared" si="20"/>
        <v>6</v>
      </c>
      <c r="BN248" s="246">
        <f t="shared" si="21"/>
        <v>0</v>
      </c>
      <c r="BO248" s="197"/>
      <c r="BP248" s="197"/>
      <c r="BQ248" s="2" t="s">
        <v>480</v>
      </c>
    </row>
    <row r="249" spans="1:69" s="2" customFormat="1" ht="15" customHeight="1" x14ac:dyDescent="0.25">
      <c r="A249" s="220" t="s">
        <v>131</v>
      </c>
      <c r="B249" s="221" t="s">
        <v>170</v>
      </c>
      <c r="C249" s="222" t="s">
        <v>199</v>
      </c>
      <c r="D249" s="222" t="s">
        <v>165</v>
      </c>
      <c r="E249" s="231" t="s">
        <v>142</v>
      </c>
      <c r="F249" s="223" t="s">
        <v>95</v>
      </c>
      <c r="G249" s="224"/>
      <c r="H249" s="224" t="s">
        <v>239</v>
      </c>
      <c r="I249" s="225" t="s">
        <v>241</v>
      </c>
      <c r="J249" s="226" t="s">
        <v>42</v>
      </c>
      <c r="K249" s="227">
        <v>10</v>
      </c>
      <c r="L249" s="228">
        <v>10</v>
      </c>
      <c r="M249" s="229" t="s">
        <v>255</v>
      </c>
      <c r="N249" s="230" t="s">
        <v>356</v>
      </c>
      <c r="O249" s="224"/>
      <c r="P249" s="228"/>
      <c r="Q249" s="188"/>
      <c r="R249" s="189"/>
      <c r="S249" s="189"/>
      <c r="T249" s="190"/>
      <c r="U249" s="191"/>
      <c r="V249" s="189"/>
      <c r="W249" s="189"/>
      <c r="X249" s="192"/>
      <c r="Y249" s="191"/>
      <c r="Z249" s="189">
        <v>1</v>
      </c>
      <c r="AA249" s="189"/>
      <c r="AB249" s="192">
        <v>1</v>
      </c>
      <c r="AC249" s="191"/>
      <c r="AD249" s="189"/>
      <c r="AE249" s="189"/>
      <c r="AF249" s="192">
        <v>1</v>
      </c>
      <c r="AG249" s="193"/>
      <c r="AH249" s="194">
        <v>1</v>
      </c>
      <c r="AI249" s="194"/>
      <c r="AJ249" s="195"/>
      <c r="AK249" s="193">
        <v>1</v>
      </c>
      <c r="AL249" s="194"/>
      <c r="AM249" s="194"/>
      <c r="AN249" s="195">
        <v>1</v>
      </c>
      <c r="AO249" s="193"/>
      <c r="AP249" s="194"/>
      <c r="AQ249" s="194"/>
      <c r="AR249" s="195"/>
      <c r="AS249" s="193">
        <v>1</v>
      </c>
      <c r="AT249" s="194"/>
      <c r="AU249" s="194"/>
      <c r="AV249" s="195"/>
      <c r="AW249" s="193">
        <v>1</v>
      </c>
      <c r="AX249" s="194"/>
      <c r="AY249" s="194">
        <v>1</v>
      </c>
      <c r="AZ249" s="195"/>
      <c r="BA249" s="191"/>
      <c r="BB249" s="189"/>
      <c r="BC249" s="189"/>
      <c r="BD249" s="192">
        <v>1</v>
      </c>
      <c r="BE249" s="191"/>
      <c r="BF249" s="189"/>
      <c r="BG249" s="189"/>
      <c r="BH249" s="192"/>
      <c r="BI249" s="191"/>
      <c r="BJ249" s="189"/>
      <c r="BK249" s="189"/>
      <c r="BL249" s="196"/>
      <c r="BM249" s="243">
        <f t="shared" si="20"/>
        <v>10</v>
      </c>
      <c r="BN249" s="246">
        <f t="shared" si="21"/>
        <v>0</v>
      </c>
      <c r="BO249" s="197"/>
      <c r="BP249" s="197"/>
    </row>
    <row r="250" spans="1:69" s="2" customFormat="1" ht="15" customHeight="1" x14ac:dyDescent="0.25">
      <c r="A250" s="220" t="s">
        <v>131</v>
      </c>
      <c r="B250" s="221" t="s">
        <v>170</v>
      </c>
      <c r="C250" s="222" t="s">
        <v>199</v>
      </c>
      <c r="D250" s="222" t="s">
        <v>165</v>
      </c>
      <c r="E250" s="231" t="s">
        <v>142</v>
      </c>
      <c r="F250" s="223" t="s">
        <v>95</v>
      </c>
      <c r="G250" s="224"/>
      <c r="H250" s="224" t="s">
        <v>239</v>
      </c>
      <c r="I250" s="225" t="s">
        <v>241</v>
      </c>
      <c r="J250" s="226" t="s">
        <v>271</v>
      </c>
      <c r="K250" s="227">
        <v>0</v>
      </c>
      <c r="L250" s="228">
        <v>2</v>
      </c>
      <c r="M250" s="229" t="s">
        <v>455</v>
      </c>
      <c r="N250" s="230" t="s">
        <v>356</v>
      </c>
      <c r="O250" s="224"/>
      <c r="P250" s="228"/>
      <c r="Q250" s="188"/>
      <c r="R250" s="189"/>
      <c r="S250" s="189"/>
      <c r="T250" s="190"/>
      <c r="U250" s="191"/>
      <c r="V250" s="189"/>
      <c r="W250" s="189"/>
      <c r="X250" s="192"/>
      <c r="Y250" s="191"/>
      <c r="Z250" s="189"/>
      <c r="AA250" s="189"/>
      <c r="AB250" s="192"/>
      <c r="AC250" s="191"/>
      <c r="AD250" s="189"/>
      <c r="AE250" s="189"/>
      <c r="AF250" s="192"/>
      <c r="AG250" s="193"/>
      <c r="AH250" s="194"/>
      <c r="AI250" s="194"/>
      <c r="AJ250" s="195"/>
      <c r="AK250" s="193">
        <v>1</v>
      </c>
      <c r="AL250" s="194"/>
      <c r="AM250" s="194"/>
      <c r="AN250" s="195">
        <v>1</v>
      </c>
      <c r="AO250" s="193"/>
      <c r="AP250" s="194"/>
      <c r="AQ250" s="194"/>
      <c r="AR250" s="195"/>
      <c r="AS250" s="193"/>
      <c r="AT250" s="194"/>
      <c r="AU250" s="194"/>
      <c r="AV250" s="195"/>
      <c r="AW250" s="193"/>
      <c r="AX250" s="194"/>
      <c r="AY250" s="194"/>
      <c r="AZ250" s="195"/>
      <c r="BA250" s="191"/>
      <c r="BB250" s="189"/>
      <c r="BC250" s="189"/>
      <c r="BD250" s="192"/>
      <c r="BE250" s="191"/>
      <c r="BF250" s="189"/>
      <c r="BG250" s="189"/>
      <c r="BH250" s="192"/>
      <c r="BI250" s="191"/>
      <c r="BJ250" s="189"/>
      <c r="BK250" s="189"/>
      <c r="BL250" s="196"/>
      <c r="BM250" s="243">
        <f t="shared" ref="BM250" si="28">SUM(Q250:BL250)</f>
        <v>2</v>
      </c>
      <c r="BN250" s="246">
        <f t="shared" ref="BN250" si="29">L250-BM250</f>
        <v>0</v>
      </c>
      <c r="BO250" s="197"/>
      <c r="BP250" s="197"/>
    </row>
    <row r="251" spans="1:69" s="2" customFormat="1" ht="15" customHeight="1" x14ac:dyDescent="0.25">
      <c r="A251" s="220" t="s">
        <v>131</v>
      </c>
      <c r="B251" s="221" t="s">
        <v>170</v>
      </c>
      <c r="C251" s="222" t="s">
        <v>199</v>
      </c>
      <c r="D251" s="222" t="s">
        <v>165</v>
      </c>
      <c r="E251" s="231" t="s">
        <v>142</v>
      </c>
      <c r="F251" s="223" t="s">
        <v>95</v>
      </c>
      <c r="G251" s="224"/>
      <c r="H251" s="224" t="s">
        <v>239</v>
      </c>
      <c r="I251" s="225" t="s">
        <v>241</v>
      </c>
      <c r="J251" s="226" t="s">
        <v>357</v>
      </c>
      <c r="K251" s="227">
        <v>4</v>
      </c>
      <c r="L251" s="228">
        <v>4</v>
      </c>
      <c r="M251" s="229" t="s">
        <v>360</v>
      </c>
      <c r="N251" s="230" t="s">
        <v>356</v>
      </c>
      <c r="O251" s="222" t="s">
        <v>361</v>
      </c>
      <c r="P251" s="228"/>
      <c r="Q251" s="188"/>
      <c r="R251" s="189"/>
      <c r="S251" s="189"/>
      <c r="T251" s="190"/>
      <c r="U251" s="191"/>
      <c r="V251" s="189"/>
      <c r="W251" s="189"/>
      <c r="X251" s="192"/>
      <c r="Y251" s="191"/>
      <c r="Z251" s="189"/>
      <c r="AA251" s="189"/>
      <c r="AB251" s="192">
        <v>4</v>
      </c>
      <c r="AC251" s="191"/>
      <c r="AD251" s="189"/>
      <c r="AE251" s="189"/>
      <c r="AF251" s="192"/>
      <c r="AG251" s="193"/>
      <c r="AH251" s="194"/>
      <c r="AI251" s="194"/>
      <c r="AJ251" s="195"/>
      <c r="AK251" s="193"/>
      <c r="AL251" s="194"/>
      <c r="AM251" s="194"/>
      <c r="AN251" s="195"/>
      <c r="AO251" s="193"/>
      <c r="AP251" s="194"/>
      <c r="AQ251" s="194"/>
      <c r="AR251" s="195"/>
      <c r="AS251" s="193"/>
      <c r="AT251" s="194"/>
      <c r="AU251" s="194"/>
      <c r="AV251" s="195"/>
      <c r="AW251" s="193"/>
      <c r="AX251" s="194"/>
      <c r="AY251" s="194"/>
      <c r="AZ251" s="195"/>
      <c r="BA251" s="191"/>
      <c r="BB251" s="189"/>
      <c r="BC251" s="189"/>
      <c r="BD251" s="192"/>
      <c r="BE251" s="191"/>
      <c r="BF251" s="189"/>
      <c r="BG251" s="189"/>
      <c r="BH251" s="192"/>
      <c r="BI251" s="191"/>
      <c r="BJ251" s="189"/>
      <c r="BK251" s="189"/>
      <c r="BL251" s="196"/>
      <c r="BM251" s="243">
        <f t="shared" si="20"/>
        <v>4</v>
      </c>
      <c r="BN251" s="246">
        <f t="shared" si="21"/>
        <v>0</v>
      </c>
      <c r="BO251" s="197"/>
      <c r="BP251" s="197"/>
      <c r="BQ251" s="2" t="s">
        <v>480</v>
      </c>
    </row>
    <row r="252" spans="1:69" s="2" customFormat="1" ht="15" customHeight="1" x14ac:dyDescent="0.25">
      <c r="A252" s="220" t="s">
        <v>131</v>
      </c>
      <c r="B252" s="221" t="s">
        <v>170</v>
      </c>
      <c r="C252" s="222" t="s">
        <v>200</v>
      </c>
      <c r="D252" s="222" t="s">
        <v>165</v>
      </c>
      <c r="E252" s="231" t="s">
        <v>142</v>
      </c>
      <c r="F252" s="223" t="s">
        <v>96</v>
      </c>
      <c r="G252" s="224"/>
      <c r="H252" s="224" t="s">
        <v>239</v>
      </c>
      <c r="I252" s="225" t="s">
        <v>240</v>
      </c>
      <c r="J252" s="226" t="s">
        <v>272</v>
      </c>
      <c r="K252" s="227">
        <v>10</v>
      </c>
      <c r="L252" s="228">
        <v>10</v>
      </c>
      <c r="M252" s="229" t="s">
        <v>255</v>
      </c>
      <c r="N252" s="230" t="s">
        <v>356</v>
      </c>
      <c r="O252" s="224"/>
      <c r="P252" s="228"/>
      <c r="Q252" s="188"/>
      <c r="R252" s="189"/>
      <c r="S252" s="189"/>
      <c r="T252" s="190"/>
      <c r="U252" s="191"/>
      <c r="V252" s="189"/>
      <c r="W252" s="189"/>
      <c r="X252" s="192"/>
      <c r="Y252" s="191"/>
      <c r="Z252" s="189" t="s">
        <v>456</v>
      </c>
      <c r="AA252" s="189"/>
      <c r="AB252" s="192">
        <v>1</v>
      </c>
      <c r="AC252" s="191"/>
      <c r="AD252" s="189">
        <v>1</v>
      </c>
      <c r="AE252" s="189"/>
      <c r="AF252" s="192"/>
      <c r="AG252" s="193"/>
      <c r="AH252" s="194">
        <v>1</v>
      </c>
      <c r="AI252" s="194"/>
      <c r="AJ252" s="195"/>
      <c r="AK252" s="193"/>
      <c r="AL252" s="194"/>
      <c r="AM252" s="194"/>
      <c r="AN252" s="195">
        <v>1</v>
      </c>
      <c r="AO252" s="193"/>
      <c r="AP252" s="194"/>
      <c r="AQ252" s="194">
        <v>1</v>
      </c>
      <c r="AR252" s="195"/>
      <c r="AS252" s="193">
        <v>1</v>
      </c>
      <c r="AT252" s="194"/>
      <c r="AU252" s="194"/>
      <c r="AV252" s="195">
        <v>1</v>
      </c>
      <c r="AW252" s="193"/>
      <c r="AX252" s="194"/>
      <c r="AY252" s="194">
        <v>1</v>
      </c>
      <c r="AZ252" s="195"/>
      <c r="BA252" s="191"/>
      <c r="BB252" s="189"/>
      <c r="BC252" s="189"/>
      <c r="BD252" s="192">
        <v>1</v>
      </c>
      <c r="BE252" s="191"/>
      <c r="BF252" s="189"/>
      <c r="BG252" s="189"/>
      <c r="BH252" s="192"/>
      <c r="BI252" s="191"/>
      <c r="BJ252" s="189"/>
      <c r="BK252" s="189"/>
      <c r="BL252" s="196"/>
      <c r="BM252" s="243">
        <f t="shared" si="20"/>
        <v>9</v>
      </c>
      <c r="BN252" s="246">
        <f t="shared" si="21"/>
        <v>1</v>
      </c>
      <c r="BO252" s="197"/>
      <c r="BP252" s="197"/>
    </row>
    <row r="253" spans="1:69" s="2" customFormat="1" ht="15" customHeight="1" x14ac:dyDescent="0.25">
      <c r="A253" s="220" t="s">
        <v>131</v>
      </c>
      <c r="B253" s="221" t="s">
        <v>170</v>
      </c>
      <c r="C253" s="222" t="s">
        <v>200</v>
      </c>
      <c r="D253" s="222" t="s">
        <v>165</v>
      </c>
      <c r="E253" s="231" t="s">
        <v>142</v>
      </c>
      <c r="F253" s="223" t="s">
        <v>96</v>
      </c>
      <c r="G253" s="224"/>
      <c r="H253" s="224" t="s">
        <v>239</v>
      </c>
      <c r="I253" s="225" t="s">
        <v>240</v>
      </c>
      <c r="J253" s="226" t="s">
        <v>42</v>
      </c>
      <c r="K253" s="227">
        <v>10</v>
      </c>
      <c r="L253" s="228">
        <v>11</v>
      </c>
      <c r="M253" s="229" t="s">
        <v>255</v>
      </c>
      <c r="N253" s="230" t="s">
        <v>356</v>
      </c>
      <c r="O253" s="224"/>
      <c r="P253" s="228"/>
      <c r="Q253" s="188"/>
      <c r="R253" s="189"/>
      <c r="S253" s="189"/>
      <c r="T253" s="190"/>
      <c r="U253" s="191"/>
      <c r="V253" s="189"/>
      <c r="W253" s="189"/>
      <c r="X253" s="192"/>
      <c r="Y253" s="191"/>
      <c r="Z253" s="189">
        <v>1</v>
      </c>
      <c r="AA253" s="189"/>
      <c r="AB253" s="192">
        <v>1</v>
      </c>
      <c r="AC253" s="191"/>
      <c r="AD253" s="189" t="s">
        <v>354</v>
      </c>
      <c r="AE253" s="189">
        <v>1</v>
      </c>
      <c r="AF253" s="192"/>
      <c r="AG253" s="193"/>
      <c r="AH253" s="194">
        <v>1</v>
      </c>
      <c r="AI253" s="194"/>
      <c r="AJ253" s="195"/>
      <c r="AK253" s="193"/>
      <c r="AL253" s="194"/>
      <c r="AM253" s="194"/>
      <c r="AN253" s="195">
        <v>1</v>
      </c>
      <c r="AO253" s="193"/>
      <c r="AP253" s="194"/>
      <c r="AQ253" s="194">
        <v>1</v>
      </c>
      <c r="AR253" s="195"/>
      <c r="AS253" s="193">
        <v>1</v>
      </c>
      <c r="AT253" s="194"/>
      <c r="AU253" s="194"/>
      <c r="AV253" s="195">
        <v>2</v>
      </c>
      <c r="AW253" s="193"/>
      <c r="AX253" s="194"/>
      <c r="AY253" s="194">
        <v>1</v>
      </c>
      <c r="AZ253" s="195"/>
      <c r="BA253" s="191"/>
      <c r="BB253" s="189"/>
      <c r="BC253" s="189"/>
      <c r="BD253" s="192">
        <v>1</v>
      </c>
      <c r="BE253" s="191"/>
      <c r="BF253" s="189"/>
      <c r="BG253" s="189"/>
      <c r="BH253" s="192"/>
      <c r="BI253" s="191"/>
      <c r="BJ253" s="189"/>
      <c r="BK253" s="189"/>
      <c r="BL253" s="196"/>
      <c r="BM253" s="243">
        <f t="shared" si="20"/>
        <v>11</v>
      </c>
      <c r="BN253" s="246">
        <f t="shared" si="21"/>
        <v>0</v>
      </c>
      <c r="BO253" s="197" t="s">
        <v>466</v>
      </c>
      <c r="BP253" s="197"/>
    </row>
    <row r="254" spans="1:69" s="2" customFormat="1" ht="15" customHeight="1" x14ac:dyDescent="0.25">
      <c r="A254" s="220" t="s">
        <v>131</v>
      </c>
      <c r="B254" s="221" t="s">
        <v>170</v>
      </c>
      <c r="C254" s="222" t="s">
        <v>200</v>
      </c>
      <c r="D254" s="222" t="s">
        <v>165</v>
      </c>
      <c r="E254" s="231" t="s">
        <v>142</v>
      </c>
      <c r="F254" s="223" t="s">
        <v>96</v>
      </c>
      <c r="G254" s="224"/>
      <c r="H254" s="224" t="s">
        <v>239</v>
      </c>
      <c r="I254" s="225" t="s">
        <v>240</v>
      </c>
      <c r="J254" s="226" t="s">
        <v>357</v>
      </c>
      <c r="K254" s="227">
        <v>4</v>
      </c>
      <c r="L254" s="228">
        <v>6</v>
      </c>
      <c r="M254" s="229" t="s">
        <v>360</v>
      </c>
      <c r="N254" s="230" t="s">
        <v>356</v>
      </c>
      <c r="O254" s="222" t="s">
        <v>361</v>
      </c>
      <c r="P254" s="228"/>
      <c r="Q254" s="188"/>
      <c r="R254" s="189"/>
      <c r="S254" s="189"/>
      <c r="T254" s="190"/>
      <c r="U254" s="191"/>
      <c r="V254" s="189"/>
      <c r="W254" s="189"/>
      <c r="X254" s="192"/>
      <c r="Y254" s="191"/>
      <c r="Z254" s="189"/>
      <c r="AA254" s="189"/>
      <c r="AB254" s="192">
        <v>6</v>
      </c>
      <c r="AC254" s="191"/>
      <c r="AD254" s="189"/>
      <c r="AE254" s="189"/>
      <c r="AF254" s="192"/>
      <c r="AG254" s="193"/>
      <c r="AH254" s="194"/>
      <c r="AI254" s="194"/>
      <c r="AJ254" s="195"/>
      <c r="AK254" s="193"/>
      <c r="AL254" s="194"/>
      <c r="AM254" s="194"/>
      <c r="AN254" s="195"/>
      <c r="AO254" s="193"/>
      <c r="AP254" s="194"/>
      <c r="AQ254" s="194"/>
      <c r="AR254" s="195"/>
      <c r="AS254" s="193"/>
      <c r="AT254" s="194"/>
      <c r="AU254" s="194"/>
      <c r="AV254" s="195"/>
      <c r="AW254" s="193"/>
      <c r="AX254" s="194"/>
      <c r="AY254" s="194"/>
      <c r="AZ254" s="195"/>
      <c r="BA254" s="191"/>
      <c r="BB254" s="189"/>
      <c r="BC254" s="189"/>
      <c r="BD254" s="192"/>
      <c r="BE254" s="191"/>
      <c r="BF254" s="189"/>
      <c r="BG254" s="189"/>
      <c r="BH254" s="192"/>
      <c r="BI254" s="191"/>
      <c r="BJ254" s="189"/>
      <c r="BK254" s="189"/>
      <c r="BL254" s="196"/>
      <c r="BM254" s="243">
        <f t="shared" si="20"/>
        <v>6</v>
      </c>
      <c r="BN254" s="246">
        <f t="shared" si="21"/>
        <v>0</v>
      </c>
      <c r="BO254" s="197"/>
      <c r="BP254" s="197"/>
      <c r="BQ254" s="2" t="s">
        <v>480</v>
      </c>
    </row>
    <row r="255" spans="1:69" s="2" customFormat="1" ht="15" customHeight="1" x14ac:dyDescent="0.25">
      <c r="A255" s="220" t="s">
        <v>131</v>
      </c>
      <c r="B255" s="221" t="s">
        <v>170</v>
      </c>
      <c r="C255" s="222" t="s">
        <v>201</v>
      </c>
      <c r="D255" s="222" t="s">
        <v>165</v>
      </c>
      <c r="E255" s="231" t="s">
        <v>142</v>
      </c>
      <c r="F255" s="223" t="s">
        <v>97</v>
      </c>
      <c r="G255" s="224" t="s">
        <v>250</v>
      </c>
      <c r="H255" s="224" t="s">
        <v>239</v>
      </c>
      <c r="I255" s="225" t="s">
        <v>241</v>
      </c>
      <c r="J255" s="226" t="s">
        <v>271</v>
      </c>
      <c r="K255" s="227">
        <v>5</v>
      </c>
      <c r="L255" s="228">
        <v>5</v>
      </c>
      <c r="M255" s="229" t="s">
        <v>253</v>
      </c>
      <c r="N255" s="230" t="s">
        <v>356</v>
      </c>
      <c r="O255" s="224"/>
      <c r="P255" s="228"/>
      <c r="Q255" s="188"/>
      <c r="R255" s="189"/>
      <c r="S255" s="189"/>
      <c r="T255" s="190"/>
      <c r="U255" s="191"/>
      <c r="V255" s="189"/>
      <c r="W255" s="189"/>
      <c r="X255" s="192"/>
      <c r="Y255" s="191"/>
      <c r="Z255" s="189">
        <v>1</v>
      </c>
      <c r="AA255" s="189"/>
      <c r="AB255" s="192"/>
      <c r="AC255" s="191"/>
      <c r="AD255" s="189"/>
      <c r="AE255" s="189"/>
      <c r="AF255" s="192">
        <v>1</v>
      </c>
      <c r="AG255" s="193"/>
      <c r="AH255" s="194"/>
      <c r="AI255" s="194"/>
      <c r="AJ255" s="195"/>
      <c r="AK255" s="193">
        <v>1</v>
      </c>
      <c r="AL255" s="194"/>
      <c r="AM255" s="194"/>
      <c r="AN255" s="195"/>
      <c r="AO255" s="193"/>
      <c r="AP255" s="194"/>
      <c r="AQ255" s="194"/>
      <c r="AR255" s="195"/>
      <c r="AS255" s="193">
        <v>1</v>
      </c>
      <c r="AT255" s="194"/>
      <c r="AU255" s="194"/>
      <c r="AV255" s="195"/>
      <c r="AW255" s="193">
        <v>1</v>
      </c>
      <c r="AX255" s="194"/>
      <c r="AY255" s="194"/>
      <c r="AZ255" s="195"/>
      <c r="BA255" s="191"/>
      <c r="BB255" s="189"/>
      <c r="BC255" s="189"/>
      <c r="BD255" s="192"/>
      <c r="BE255" s="191"/>
      <c r="BF255" s="189"/>
      <c r="BG255" s="189"/>
      <c r="BH255" s="192"/>
      <c r="BI255" s="191"/>
      <c r="BJ255" s="189"/>
      <c r="BK255" s="189"/>
      <c r="BL255" s="196"/>
      <c r="BM255" s="243">
        <f t="shared" si="20"/>
        <v>5</v>
      </c>
      <c r="BN255" s="246">
        <f t="shared" si="21"/>
        <v>0</v>
      </c>
      <c r="BO255" s="197"/>
      <c r="BP255" s="197"/>
    </row>
    <row r="256" spans="1:69" s="2" customFormat="1" ht="15" customHeight="1" x14ac:dyDescent="0.25">
      <c r="A256" s="220" t="s">
        <v>131</v>
      </c>
      <c r="B256" s="221" t="s">
        <v>170</v>
      </c>
      <c r="C256" s="222" t="s">
        <v>201</v>
      </c>
      <c r="D256" s="222" t="s">
        <v>165</v>
      </c>
      <c r="E256" s="231" t="s">
        <v>142</v>
      </c>
      <c r="F256" s="223" t="s">
        <v>97</v>
      </c>
      <c r="G256" s="224" t="s">
        <v>250</v>
      </c>
      <c r="H256" s="224" t="s">
        <v>239</v>
      </c>
      <c r="I256" s="225" t="s">
        <v>241</v>
      </c>
      <c r="J256" s="226" t="s">
        <v>41</v>
      </c>
      <c r="K256" s="227">
        <v>5</v>
      </c>
      <c r="L256" s="228">
        <v>5</v>
      </c>
      <c r="M256" s="229" t="s">
        <v>253</v>
      </c>
      <c r="N256" s="230" t="s">
        <v>356</v>
      </c>
      <c r="O256" s="224"/>
      <c r="P256" s="228"/>
      <c r="Q256" s="188"/>
      <c r="R256" s="189"/>
      <c r="S256" s="189"/>
      <c r="T256" s="190"/>
      <c r="U256" s="191"/>
      <c r="V256" s="189"/>
      <c r="W256" s="189"/>
      <c r="X256" s="192"/>
      <c r="Y256" s="191"/>
      <c r="Z256" s="189">
        <v>1</v>
      </c>
      <c r="AA256" s="189"/>
      <c r="AB256" s="192"/>
      <c r="AC256" s="191"/>
      <c r="AD256" s="189"/>
      <c r="AE256" s="189"/>
      <c r="AF256" s="192">
        <v>1</v>
      </c>
      <c r="AG256" s="193"/>
      <c r="AH256" s="194"/>
      <c r="AI256" s="194"/>
      <c r="AJ256" s="195"/>
      <c r="AK256" s="193">
        <v>1</v>
      </c>
      <c r="AL256" s="194"/>
      <c r="AM256" s="194"/>
      <c r="AN256" s="195"/>
      <c r="AO256" s="193"/>
      <c r="AP256" s="194"/>
      <c r="AQ256" s="194"/>
      <c r="AR256" s="195"/>
      <c r="AS256" s="193">
        <v>1</v>
      </c>
      <c r="AT256" s="194"/>
      <c r="AU256" s="194"/>
      <c r="AV256" s="195"/>
      <c r="AW256" s="193">
        <v>1</v>
      </c>
      <c r="AX256" s="194"/>
      <c r="AY256" s="194"/>
      <c r="AZ256" s="195"/>
      <c r="BA256" s="191"/>
      <c r="BB256" s="189"/>
      <c r="BC256" s="189"/>
      <c r="BD256" s="192"/>
      <c r="BE256" s="191"/>
      <c r="BF256" s="189"/>
      <c r="BG256" s="189"/>
      <c r="BH256" s="192"/>
      <c r="BI256" s="191"/>
      <c r="BJ256" s="189"/>
      <c r="BK256" s="189"/>
      <c r="BL256" s="196"/>
      <c r="BM256" s="243">
        <f t="shared" si="20"/>
        <v>5</v>
      </c>
      <c r="BN256" s="246">
        <f t="shared" si="21"/>
        <v>0</v>
      </c>
      <c r="BO256" s="197"/>
      <c r="BP256" s="197"/>
    </row>
    <row r="257" spans="1:69" s="2" customFormat="1" ht="15" customHeight="1" x14ac:dyDescent="0.25">
      <c r="A257" s="220" t="s">
        <v>131</v>
      </c>
      <c r="B257" s="221" t="s">
        <v>170</v>
      </c>
      <c r="C257" s="222" t="s">
        <v>201</v>
      </c>
      <c r="D257" s="222" t="s">
        <v>165</v>
      </c>
      <c r="E257" s="231" t="s">
        <v>142</v>
      </c>
      <c r="F257" s="223" t="s">
        <v>97</v>
      </c>
      <c r="G257" s="224" t="s">
        <v>250</v>
      </c>
      <c r="H257" s="224" t="s">
        <v>239</v>
      </c>
      <c r="I257" s="225" t="s">
        <v>241</v>
      </c>
      <c r="J257" s="226" t="s">
        <v>357</v>
      </c>
      <c r="K257" s="227">
        <v>4</v>
      </c>
      <c r="L257" s="228">
        <v>4</v>
      </c>
      <c r="M257" s="229" t="s">
        <v>360</v>
      </c>
      <c r="N257" s="230" t="s">
        <v>356</v>
      </c>
      <c r="O257" s="222" t="s">
        <v>361</v>
      </c>
      <c r="P257" s="228"/>
      <c r="Q257" s="188"/>
      <c r="R257" s="189"/>
      <c r="S257" s="189"/>
      <c r="T257" s="190"/>
      <c r="U257" s="191"/>
      <c r="V257" s="189"/>
      <c r="W257" s="189"/>
      <c r="X257" s="192"/>
      <c r="Y257" s="191"/>
      <c r="Z257" s="189"/>
      <c r="AA257" s="189"/>
      <c r="AB257" s="192"/>
      <c r="AC257" s="191"/>
      <c r="AD257" s="189"/>
      <c r="AE257" s="189"/>
      <c r="AF257" s="192"/>
      <c r="AG257" s="193"/>
      <c r="AH257" s="194"/>
      <c r="AI257" s="194"/>
      <c r="AJ257" s="195"/>
      <c r="AK257" s="193"/>
      <c r="AL257" s="194"/>
      <c r="AM257" s="194"/>
      <c r="AN257" s="195"/>
      <c r="AO257" s="193"/>
      <c r="AP257" s="194"/>
      <c r="AQ257" s="194"/>
      <c r="AR257" s="195"/>
      <c r="AS257" s="193"/>
      <c r="AT257" s="194"/>
      <c r="AU257" s="194"/>
      <c r="AV257" s="195"/>
      <c r="AW257" s="193">
        <v>4</v>
      </c>
      <c r="AX257" s="194"/>
      <c r="AY257" s="194"/>
      <c r="AZ257" s="195"/>
      <c r="BA257" s="191"/>
      <c r="BB257" s="189"/>
      <c r="BC257" s="189"/>
      <c r="BD257" s="192"/>
      <c r="BE257" s="191"/>
      <c r="BF257" s="189"/>
      <c r="BG257" s="189"/>
      <c r="BH257" s="192"/>
      <c r="BI257" s="191"/>
      <c r="BJ257" s="189"/>
      <c r="BK257" s="189"/>
      <c r="BL257" s="196"/>
      <c r="BM257" s="243">
        <f t="shared" si="20"/>
        <v>4</v>
      </c>
      <c r="BN257" s="246">
        <f t="shared" si="21"/>
        <v>0</v>
      </c>
      <c r="BO257" s="197"/>
      <c r="BP257" s="197"/>
      <c r="BQ257" s="2" t="s">
        <v>480</v>
      </c>
    </row>
    <row r="258" spans="1:69" s="2" customFormat="1" ht="15" customHeight="1" x14ac:dyDescent="0.25">
      <c r="A258" s="220" t="s">
        <v>131</v>
      </c>
      <c r="B258" s="221" t="s">
        <v>202</v>
      </c>
      <c r="C258" s="222" t="s">
        <v>204</v>
      </c>
      <c r="D258" s="222" t="s">
        <v>205</v>
      </c>
      <c r="E258" s="231" t="s">
        <v>142</v>
      </c>
      <c r="F258" s="223" t="s">
        <v>98</v>
      </c>
      <c r="G258" s="224"/>
      <c r="H258" s="224" t="s">
        <v>236</v>
      </c>
      <c r="I258" s="225" t="s">
        <v>237</v>
      </c>
      <c r="J258" s="226" t="s">
        <v>273</v>
      </c>
      <c r="K258" s="227">
        <v>5</v>
      </c>
      <c r="L258" s="228">
        <v>7</v>
      </c>
      <c r="M258" s="229" t="s">
        <v>253</v>
      </c>
      <c r="N258" s="230" t="s">
        <v>356</v>
      </c>
      <c r="O258" s="224"/>
      <c r="P258" s="228"/>
      <c r="Q258" s="188"/>
      <c r="R258" s="189"/>
      <c r="S258" s="189">
        <v>1</v>
      </c>
      <c r="T258" s="190"/>
      <c r="U258" s="191">
        <v>1</v>
      </c>
      <c r="V258" s="189"/>
      <c r="W258" s="189"/>
      <c r="X258" s="192"/>
      <c r="Y258" s="191"/>
      <c r="Z258" s="189"/>
      <c r="AA258" s="189"/>
      <c r="AB258" s="192"/>
      <c r="AC258" s="191"/>
      <c r="AD258" s="189"/>
      <c r="AE258" s="189"/>
      <c r="AF258" s="192"/>
      <c r="AG258" s="193"/>
      <c r="AH258" s="194"/>
      <c r="AI258" s="194"/>
      <c r="AJ258" s="195"/>
      <c r="AK258" s="193"/>
      <c r="AL258" s="194">
        <v>1</v>
      </c>
      <c r="AM258" s="194"/>
      <c r="AN258" s="195"/>
      <c r="AO258" s="193"/>
      <c r="AP258" s="194"/>
      <c r="AQ258" s="194"/>
      <c r="AR258" s="195">
        <v>1</v>
      </c>
      <c r="AS258" s="193"/>
      <c r="AT258" s="194"/>
      <c r="AU258" s="194"/>
      <c r="AV258" s="195">
        <v>1</v>
      </c>
      <c r="AW258" s="193"/>
      <c r="AX258" s="194"/>
      <c r="AY258" s="194"/>
      <c r="AZ258" s="195"/>
      <c r="BA258" s="191"/>
      <c r="BB258" s="189"/>
      <c r="BC258" s="189">
        <v>1</v>
      </c>
      <c r="BD258" s="192"/>
      <c r="BE258" s="191"/>
      <c r="BF258" s="189"/>
      <c r="BG258" s="189"/>
      <c r="BH258" s="192"/>
      <c r="BI258" s="191"/>
      <c r="BJ258" s="189">
        <v>1</v>
      </c>
      <c r="BK258" s="189"/>
      <c r="BL258" s="196"/>
      <c r="BM258" s="243">
        <f t="shared" si="20"/>
        <v>7</v>
      </c>
      <c r="BN258" s="246">
        <f t="shared" si="21"/>
        <v>0</v>
      </c>
      <c r="BO258" s="197"/>
      <c r="BP258" s="197"/>
    </row>
    <row r="259" spans="1:69" s="2" customFormat="1" ht="15" customHeight="1" x14ac:dyDescent="0.25">
      <c r="A259" s="220" t="s">
        <v>131</v>
      </c>
      <c r="B259" s="221" t="s">
        <v>202</v>
      </c>
      <c r="C259" s="222" t="s">
        <v>204</v>
      </c>
      <c r="D259" s="222" t="s">
        <v>205</v>
      </c>
      <c r="E259" s="231" t="s">
        <v>142</v>
      </c>
      <c r="F259" s="223" t="s">
        <v>98</v>
      </c>
      <c r="G259" s="224"/>
      <c r="H259" s="224" t="s">
        <v>236</v>
      </c>
      <c r="I259" s="225" t="s">
        <v>237</v>
      </c>
      <c r="J259" s="226" t="s">
        <v>30</v>
      </c>
      <c r="K259" s="227">
        <v>5</v>
      </c>
      <c r="L259" s="228">
        <v>6</v>
      </c>
      <c r="M259" s="229" t="s">
        <v>253</v>
      </c>
      <c r="N259" s="230" t="s">
        <v>356</v>
      </c>
      <c r="O259" s="224"/>
      <c r="P259" s="228"/>
      <c r="Q259" s="188"/>
      <c r="R259" s="189"/>
      <c r="S259" s="189">
        <v>1</v>
      </c>
      <c r="T259" s="190"/>
      <c r="U259" s="191">
        <v>1</v>
      </c>
      <c r="V259" s="189"/>
      <c r="W259" s="189"/>
      <c r="X259" s="192"/>
      <c r="Y259" s="191"/>
      <c r="Z259" s="189"/>
      <c r="AA259" s="189"/>
      <c r="AB259" s="192"/>
      <c r="AC259" s="191"/>
      <c r="AD259" s="189"/>
      <c r="AE259" s="189"/>
      <c r="AF259" s="192"/>
      <c r="AG259" s="193"/>
      <c r="AH259" s="194"/>
      <c r="AI259" s="194"/>
      <c r="AJ259" s="195"/>
      <c r="AK259" s="193"/>
      <c r="AL259" s="194">
        <v>1</v>
      </c>
      <c r="AM259" s="194"/>
      <c r="AN259" s="195"/>
      <c r="AO259" s="193"/>
      <c r="AP259" s="194"/>
      <c r="AQ259" s="194"/>
      <c r="AR259" s="195">
        <v>1</v>
      </c>
      <c r="AS259" s="193"/>
      <c r="AT259" s="194"/>
      <c r="AU259" s="194"/>
      <c r="AV259" s="195">
        <v>1</v>
      </c>
      <c r="AW259" s="193"/>
      <c r="AX259" s="194"/>
      <c r="AY259" s="194"/>
      <c r="AZ259" s="195"/>
      <c r="BA259" s="191"/>
      <c r="BB259" s="189"/>
      <c r="BC259" s="189"/>
      <c r="BD259" s="192"/>
      <c r="BE259" s="191"/>
      <c r="BF259" s="189"/>
      <c r="BG259" s="189"/>
      <c r="BH259" s="192"/>
      <c r="BI259" s="191"/>
      <c r="BJ259" s="189">
        <v>1</v>
      </c>
      <c r="BK259" s="189"/>
      <c r="BL259" s="196"/>
      <c r="BM259" s="243">
        <f t="shared" si="20"/>
        <v>6</v>
      </c>
      <c r="BN259" s="246">
        <f t="shared" si="21"/>
        <v>0</v>
      </c>
      <c r="BO259" s="197"/>
      <c r="BP259" s="197"/>
    </row>
    <row r="260" spans="1:69" s="2" customFormat="1" ht="15" customHeight="1" x14ac:dyDescent="0.25">
      <c r="A260" s="220" t="s">
        <v>131</v>
      </c>
      <c r="B260" s="221" t="s">
        <v>202</v>
      </c>
      <c r="C260" s="222" t="s">
        <v>204</v>
      </c>
      <c r="D260" s="222" t="s">
        <v>205</v>
      </c>
      <c r="E260" s="231" t="s">
        <v>142</v>
      </c>
      <c r="F260" s="223" t="s">
        <v>98</v>
      </c>
      <c r="G260" s="224"/>
      <c r="H260" s="224" t="s">
        <v>236</v>
      </c>
      <c r="I260" s="225" t="s">
        <v>237</v>
      </c>
      <c r="J260" s="226" t="s">
        <v>32</v>
      </c>
      <c r="K260" s="227">
        <v>2</v>
      </c>
      <c r="L260" s="228">
        <v>2</v>
      </c>
      <c r="M260" s="229" t="s">
        <v>355</v>
      </c>
      <c r="N260" s="230" t="s">
        <v>356</v>
      </c>
      <c r="O260" s="224"/>
      <c r="P260" s="228"/>
      <c r="Q260" s="188"/>
      <c r="R260" s="189"/>
      <c r="S260" s="189"/>
      <c r="T260" s="190"/>
      <c r="U260" s="191"/>
      <c r="V260" s="189"/>
      <c r="W260" s="189"/>
      <c r="X260" s="192"/>
      <c r="Y260" s="191"/>
      <c r="Z260" s="189"/>
      <c r="AA260" s="189"/>
      <c r="AB260" s="192"/>
      <c r="AC260" s="191"/>
      <c r="AD260" s="189"/>
      <c r="AE260" s="189"/>
      <c r="AF260" s="192"/>
      <c r="AG260" s="193"/>
      <c r="AH260" s="194"/>
      <c r="AI260" s="194"/>
      <c r="AJ260" s="195"/>
      <c r="AK260" s="193"/>
      <c r="AL260" s="194"/>
      <c r="AM260" s="194"/>
      <c r="AN260" s="195"/>
      <c r="AO260" s="193"/>
      <c r="AP260" s="194"/>
      <c r="AQ260" s="194"/>
      <c r="AR260" s="195"/>
      <c r="AS260" s="193"/>
      <c r="AT260" s="194"/>
      <c r="AU260" s="194"/>
      <c r="AV260" s="195"/>
      <c r="AW260" s="193"/>
      <c r="AX260" s="194"/>
      <c r="AY260" s="194"/>
      <c r="AZ260" s="195"/>
      <c r="BA260" s="191"/>
      <c r="BB260" s="189"/>
      <c r="BC260" s="189"/>
      <c r="BD260" s="192"/>
      <c r="BE260" s="191"/>
      <c r="BF260" s="189"/>
      <c r="BG260" s="189"/>
      <c r="BH260" s="192"/>
      <c r="BI260" s="191"/>
      <c r="BJ260" s="189">
        <v>1</v>
      </c>
      <c r="BK260" s="189"/>
      <c r="BL260" s="196"/>
      <c r="BM260" s="243">
        <f t="shared" si="20"/>
        <v>1</v>
      </c>
      <c r="BN260" s="246">
        <f t="shared" si="21"/>
        <v>1</v>
      </c>
      <c r="BO260" s="197"/>
      <c r="BP260" s="197"/>
    </row>
    <row r="261" spans="1:69" s="2" customFormat="1" ht="15" customHeight="1" x14ac:dyDescent="0.25">
      <c r="A261" s="220" t="s">
        <v>131</v>
      </c>
      <c r="B261" s="221" t="s">
        <v>202</v>
      </c>
      <c r="C261" s="222" t="s">
        <v>204</v>
      </c>
      <c r="D261" s="222" t="s">
        <v>205</v>
      </c>
      <c r="E261" s="231" t="s">
        <v>142</v>
      </c>
      <c r="F261" s="223" t="s">
        <v>98</v>
      </c>
      <c r="G261" s="224"/>
      <c r="H261" s="224" t="s">
        <v>236</v>
      </c>
      <c r="I261" s="225" t="s">
        <v>237</v>
      </c>
      <c r="J261" s="226" t="s">
        <v>357</v>
      </c>
      <c r="K261" s="227">
        <v>6</v>
      </c>
      <c r="L261" s="228">
        <v>8</v>
      </c>
      <c r="M261" s="229" t="s">
        <v>358</v>
      </c>
      <c r="N261" s="230" t="s">
        <v>356</v>
      </c>
      <c r="O261" s="222" t="s">
        <v>359</v>
      </c>
      <c r="P261" s="228"/>
      <c r="Q261" s="188"/>
      <c r="R261" s="189"/>
      <c r="S261" s="189">
        <v>2</v>
      </c>
      <c r="T261" s="190"/>
      <c r="U261" s="191"/>
      <c r="V261" s="189"/>
      <c r="W261" s="189"/>
      <c r="X261" s="192"/>
      <c r="Y261" s="191"/>
      <c r="Z261" s="189"/>
      <c r="AA261" s="189"/>
      <c r="AB261" s="192"/>
      <c r="AC261" s="191"/>
      <c r="AD261" s="189"/>
      <c r="AE261" s="189"/>
      <c r="AF261" s="192"/>
      <c r="AG261" s="193"/>
      <c r="AH261" s="194"/>
      <c r="AI261" s="194"/>
      <c r="AJ261" s="195"/>
      <c r="AK261" s="193"/>
      <c r="AL261" s="194"/>
      <c r="AM261" s="194"/>
      <c r="AN261" s="195"/>
      <c r="AO261" s="193"/>
      <c r="AP261" s="194"/>
      <c r="AQ261" s="194"/>
      <c r="AR261" s="195"/>
      <c r="AS261" s="193"/>
      <c r="AT261" s="194"/>
      <c r="AU261" s="194"/>
      <c r="AV261" s="195">
        <v>6</v>
      </c>
      <c r="AW261" s="193"/>
      <c r="AX261" s="194"/>
      <c r="AY261" s="194"/>
      <c r="AZ261" s="195"/>
      <c r="BA261" s="191"/>
      <c r="BB261" s="189"/>
      <c r="BC261" s="189"/>
      <c r="BD261" s="192"/>
      <c r="BE261" s="191"/>
      <c r="BF261" s="189"/>
      <c r="BG261" s="189"/>
      <c r="BH261" s="192"/>
      <c r="BI261" s="191"/>
      <c r="BJ261" s="189"/>
      <c r="BK261" s="189"/>
      <c r="BL261" s="196"/>
      <c r="BM261" s="243">
        <f t="shared" si="20"/>
        <v>8</v>
      </c>
      <c r="BN261" s="246">
        <f t="shared" si="21"/>
        <v>0</v>
      </c>
      <c r="BO261" s="197"/>
      <c r="BP261" s="197"/>
      <c r="BQ261" s="2" t="s">
        <v>480</v>
      </c>
    </row>
    <row r="262" spans="1:69" s="2" customFormat="1" ht="15" customHeight="1" x14ac:dyDescent="0.25">
      <c r="A262" s="220" t="s">
        <v>131</v>
      </c>
      <c r="B262" s="221" t="s">
        <v>202</v>
      </c>
      <c r="C262" s="222" t="s">
        <v>204</v>
      </c>
      <c r="D262" s="222" t="s">
        <v>205</v>
      </c>
      <c r="E262" s="231" t="s">
        <v>142</v>
      </c>
      <c r="F262" s="223" t="s">
        <v>98</v>
      </c>
      <c r="G262" s="224"/>
      <c r="H262" s="224" t="s">
        <v>236</v>
      </c>
      <c r="I262" s="225" t="s">
        <v>237</v>
      </c>
      <c r="J262" s="226" t="s">
        <v>31</v>
      </c>
      <c r="K262" s="227">
        <v>2</v>
      </c>
      <c r="L262" s="228">
        <v>2</v>
      </c>
      <c r="M262" s="229" t="s">
        <v>355</v>
      </c>
      <c r="N262" s="230" t="s">
        <v>356</v>
      </c>
      <c r="O262" s="224"/>
      <c r="P262" s="228"/>
      <c r="Q262" s="188"/>
      <c r="R262" s="189"/>
      <c r="S262" s="189"/>
      <c r="T262" s="190"/>
      <c r="U262" s="191"/>
      <c r="V262" s="189"/>
      <c r="W262" s="189"/>
      <c r="X262" s="192"/>
      <c r="Y262" s="191"/>
      <c r="Z262" s="189"/>
      <c r="AA262" s="189"/>
      <c r="AB262" s="192"/>
      <c r="AC262" s="191"/>
      <c r="AD262" s="189"/>
      <c r="AE262" s="189"/>
      <c r="AF262" s="192"/>
      <c r="AG262" s="193"/>
      <c r="AH262" s="194"/>
      <c r="AI262" s="194"/>
      <c r="AJ262" s="195"/>
      <c r="AK262" s="193"/>
      <c r="AL262" s="194"/>
      <c r="AM262" s="194"/>
      <c r="AN262" s="195"/>
      <c r="AO262" s="193"/>
      <c r="AP262" s="194"/>
      <c r="AQ262" s="194"/>
      <c r="AR262" s="195"/>
      <c r="AS262" s="193"/>
      <c r="AT262" s="194"/>
      <c r="AU262" s="194"/>
      <c r="AV262" s="195"/>
      <c r="AW262" s="193"/>
      <c r="AX262" s="194"/>
      <c r="AY262" s="194"/>
      <c r="AZ262" s="195"/>
      <c r="BA262" s="191"/>
      <c r="BB262" s="189"/>
      <c r="BC262" s="189"/>
      <c r="BD262" s="192"/>
      <c r="BE262" s="191"/>
      <c r="BF262" s="189"/>
      <c r="BG262" s="189"/>
      <c r="BH262" s="192"/>
      <c r="BI262" s="191"/>
      <c r="BJ262" s="189">
        <v>1</v>
      </c>
      <c r="BK262" s="189"/>
      <c r="BL262" s="196"/>
      <c r="BM262" s="243">
        <f t="shared" si="20"/>
        <v>1</v>
      </c>
      <c r="BN262" s="246">
        <f t="shared" si="21"/>
        <v>1</v>
      </c>
      <c r="BO262" s="197"/>
      <c r="BP262" s="197"/>
    </row>
    <row r="263" spans="1:69" s="2" customFormat="1" ht="15" customHeight="1" x14ac:dyDescent="0.25">
      <c r="A263" s="220" t="s">
        <v>131</v>
      </c>
      <c r="B263" s="221" t="s">
        <v>202</v>
      </c>
      <c r="C263" s="222" t="s">
        <v>204</v>
      </c>
      <c r="D263" s="222" t="s">
        <v>205</v>
      </c>
      <c r="E263" s="231" t="s">
        <v>142</v>
      </c>
      <c r="F263" s="223" t="s">
        <v>98</v>
      </c>
      <c r="G263" s="224"/>
      <c r="H263" s="224" t="s">
        <v>236</v>
      </c>
      <c r="I263" s="225" t="s">
        <v>237</v>
      </c>
      <c r="J263" s="226" t="s">
        <v>34</v>
      </c>
      <c r="K263" s="227">
        <v>1</v>
      </c>
      <c r="L263" s="228">
        <v>1</v>
      </c>
      <c r="M263" s="229" t="s">
        <v>256</v>
      </c>
      <c r="N263" s="230" t="s">
        <v>356</v>
      </c>
      <c r="O263" s="224"/>
      <c r="P263" s="228"/>
      <c r="Q263" s="188"/>
      <c r="R263" s="189"/>
      <c r="S263" s="189"/>
      <c r="T263" s="190"/>
      <c r="U263" s="191"/>
      <c r="V263" s="189"/>
      <c r="W263" s="189"/>
      <c r="X263" s="192"/>
      <c r="Y263" s="191"/>
      <c r="Z263" s="189"/>
      <c r="AA263" s="189"/>
      <c r="AB263" s="192"/>
      <c r="AC263" s="191"/>
      <c r="AD263" s="189"/>
      <c r="AE263" s="189"/>
      <c r="AF263" s="192"/>
      <c r="AG263" s="193"/>
      <c r="AH263" s="194"/>
      <c r="AI263" s="194"/>
      <c r="AJ263" s="195"/>
      <c r="AK263" s="193"/>
      <c r="AL263" s="194"/>
      <c r="AM263" s="194"/>
      <c r="AN263" s="195"/>
      <c r="AO263" s="193"/>
      <c r="AP263" s="194"/>
      <c r="AQ263" s="194"/>
      <c r="AR263" s="195"/>
      <c r="AS263" s="193"/>
      <c r="AT263" s="194"/>
      <c r="AU263" s="194"/>
      <c r="AV263" s="195"/>
      <c r="AW263" s="193"/>
      <c r="AX263" s="194"/>
      <c r="AY263" s="194"/>
      <c r="AZ263" s="195"/>
      <c r="BA263" s="191"/>
      <c r="BB263" s="189"/>
      <c r="BC263" s="189"/>
      <c r="BD263" s="192"/>
      <c r="BE263" s="191"/>
      <c r="BF263" s="189"/>
      <c r="BG263" s="189"/>
      <c r="BH263" s="192"/>
      <c r="BI263" s="191"/>
      <c r="BJ263" s="189"/>
      <c r="BK263" s="189"/>
      <c r="BL263" s="196"/>
      <c r="BM263" s="243">
        <f t="shared" si="20"/>
        <v>0</v>
      </c>
      <c r="BN263" s="246">
        <f t="shared" si="21"/>
        <v>1</v>
      </c>
      <c r="BO263" s="197"/>
      <c r="BP263" s="197"/>
    </row>
    <row r="264" spans="1:69" s="2" customFormat="1" ht="15" customHeight="1" x14ac:dyDescent="0.25">
      <c r="A264" s="220" t="s">
        <v>131</v>
      </c>
      <c r="B264" s="221" t="s">
        <v>202</v>
      </c>
      <c r="C264" s="222" t="s">
        <v>206</v>
      </c>
      <c r="D264" s="222" t="s">
        <v>205</v>
      </c>
      <c r="E264" s="231" t="s">
        <v>142</v>
      </c>
      <c r="F264" s="223" t="s">
        <v>99</v>
      </c>
      <c r="G264" s="224"/>
      <c r="H264" s="224" t="s">
        <v>236</v>
      </c>
      <c r="I264" s="225" t="s">
        <v>237</v>
      </c>
      <c r="J264" s="226" t="s">
        <v>273</v>
      </c>
      <c r="K264" s="227">
        <v>5</v>
      </c>
      <c r="L264" s="228">
        <v>6</v>
      </c>
      <c r="M264" s="229" t="s">
        <v>253</v>
      </c>
      <c r="N264" s="230" t="s">
        <v>356</v>
      </c>
      <c r="O264" s="224"/>
      <c r="P264" s="228"/>
      <c r="Q264" s="188"/>
      <c r="R264" s="189"/>
      <c r="S264" s="189">
        <v>1</v>
      </c>
      <c r="T264" s="190"/>
      <c r="U264" s="191">
        <v>1</v>
      </c>
      <c r="V264" s="189"/>
      <c r="W264" s="189"/>
      <c r="X264" s="192"/>
      <c r="Y264" s="191"/>
      <c r="Z264" s="189"/>
      <c r="AA264" s="189"/>
      <c r="AB264" s="192"/>
      <c r="AC264" s="191"/>
      <c r="AD264" s="189"/>
      <c r="AE264" s="189"/>
      <c r="AF264" s="192"/>
      <c r="AG264" s="193"/>
      <c r="AH264" s="194"/>
      <c r="AI264" s="194"/>
      <c r="AJ264" s="195"/>
      <c r="AK264" s="193"/>
      <c r="AL264" s="194">
        <v>1</v>
      </c>
      <c r="AM264" s="194"/>
      <c r="AN264" s="195"/>
      <c r="AO264" s="193"/>
      <c r="AP264" s="194"/>
      <c r="AQ264" s="194"/>
      <c r="AR264" s="195">
        <v>1</v>
      </c>
      <c r="AS264" s="193"/>
      <c r="AT264" s="194"/>
      <c r="AU264" s="194"/>
      <c r="AV264" s="195">
        <v>1</v>
      </c>
      <c r="AW264" s="193"/>
      <c r="AX264" s="194"/>
      <c r="AY264" s="194"/>
      <c r="AZ264" s="195"/>
      <c r="BA264" s="191"/>
      <c r="BB264" s="189"/>
      <c r="BC264" s="189">
        <v>1</v>
      </c>
      <c r="BD264" s="192"/>
      <c r="BE264" s="191"/>
      <c r="BF264" s="189"/>
      <c r="BG264" s="189"/>
      <c r="BH264" s="192"/>
      <c r="BI264" s="191"/>
      <c r="BJ264" s="189"/>
      <c r="BK264" s="189"/>
      <c r="BL264" s="196"/>
      <c r="BM264" s="243">
        <f t="shared" si="20"/>
        <v>6</v>
      </c>
      <c r="BN264" s="246">
        <f t="shared" si="21"/>
        <v>0</v>
      </c>
      <c r="BO264" s="197"/>
      <c r="BP264" s="197"/>
    </row>
    <row r="265" spans="1:69" s="2" customFormat="1" ht="15" customHeight="1" x14ac:dyDescent="0.25">
      <c r="A265" s="220" t="s">
        <v>131</v>
      </c>
      <c r="B265" s="221" t="s">
        <v>202</v>
      </c>
      <c r="C265" s="222" t="s">
        <v>206</v>
      </c>
      <c r="D265" s="222" t="s">
        <v>205</v>
      </c>
      <c r="E265" s="231" t="s">
        <v>142</v>
      </c>
      <c r="F265" s="223" t="s">
        <v>99</v>
      </c>
      <c r="G265" s="224"/>
      <c r="H265" s="224" t="s">
        <v>236</v>
      </c>
      <c r="I265" s="225" t="s">
        <v>237</v>
      </c>
      <c r="J265" s="226" t="s">
        <v>30</v>
      </c>
      <c r="K265" s="227">
        <v>5</v>
      </c>
      <c r="L265" s="228">
        <v>6</v>
      </c>
      <c r="M265" s="229" t="s">
        <v>253</v>
      </c>
      <c r="N265" s="230" t="s">
        <v>356</v>
      </c>
      <c r="O265" s="224"/>
      <c r="P265" s="228"/>
      <c r="Q265" s="188"/>
      <c r="R265" s="189"/>
      <c r="S265" s="189">
        <v>1</v>
      </c>
      <c r="T265" s="190"/>
      <c r="U265" s="191">
        <v>1</v>
      </c>
      <c r="V265" s="189"/>
      <c r="W265" s="189"/>
      <c r="X265" s="192"/>
      <c r="Y265" s="191"/>
      <c r="Z265" s="189"/>
      <c r="AA265" s="189"/>
      <c r="AB265" s="192"/>
      <c r="AC265" s="191"/>
      <c r="AD265" s="189"/>
      <c r="AE265" s="189"/>
      <c r="AF265" s="192"/>
      <c r="AG265" s="193"/>
      <c r="AH265" s="194"/>
      <c r="AI265" s="194"/>
      <c r="AJ265" s="195"/>
      <c r="AK265" s="193"/>
      <c r="AL265" s="194">
        <v>1</v>
      </c>
      <c r="AM265" s="194"/>
      <c r="AN265" s="195"/>
      <c r="AO265" s="193"/>
      <c r="AP265" s="194"/>
      <c r="AQ265" s="194"/>
      <c r="AR265" s="195">
        <v>1</v>
      </c>
      <c r="AS265" s="193"/>
      <c r="AT265" s="194"/>
      <c r="AU265" s="194"/>
      <c r="AV265" s="195">
        <v>1</v>
      </c>
      <c r="AW265" s="193"/>
      <c r="AX265" s="194"/>
      <c r="AY265" s="194"/>
      <c r="AZ265" s="195"/>
      <c r="BA265" s="191"/>
      <c r="BB265" s="189"/>
      <c r="BC265" s="189"/>
      <c r="BD265" s="192"/>
      <c r="BE265" s="191"/>
      <c r="BF265" s="189"/>
      <c r="BG265" s="189"/>
      <c r="BH265" s="192"/>
      <c r="BI265" s="191"/>
      <c r="BJ265" s="189">
        <v>1</v>
      </c>
      <c r="BK265" s="189"/>
      <c r="BL265" s="196"/>
      <c r="BM265" s="243">
        <f t="shared" si="20"/>
        <v>6</v>
      </c>
      <c r="BN265" s="246">
        <f t="shared" si="21"/>
        <v>0</v>
      </c>
      <c r="BO265" s="197" t="s">
        <v>502</v>
      </c>
      <c r="BP265" s="197"/>
    </row>
    <row r="266" spans="1:69" s="2" customFormat="1" ht="15" customHeight="1" x14ac:dyDescent="0.25">
      <c r="A266" s="220" t="s">
        <v>131</v>
      </c>
      <c r="B266" s="221" t="s">
        <v>202</v>
      </c>
      <c r="C266" s="222" t="s">
        <v>206</v>
      </c>
      <c r="D266" s="222" t="s">
        <v>205</v>
      </c>
      <c r="E266" s="231" t="s">
        <v>142</v>
      </c>
      <c r="F266" s="223" t="s">
        <v>99</v>
      </c>
      <c r="G266" s="224"/>
      <c r="H266" s="224" t="s">
        <v>236</v>
      </c>
      <c r="I266" s="225" t="s">
        <v>237</v>
      </c>
      <c r="J266" s="226" t="s">
        <v>32</v>
      </c>
      <c r="K266" s="227">
        <v>2</v>
      </c>
      <c r="L266" s="228">
        <v>3</v>
      </c>
      <c r="M266" s="229" t="s">
        <v>355</v>
      </c>
      <c r="N266" s="230" t="s">
        <v>356</v>
      </c>
      <c r="O266" s="224"/>
      <c r="P266" s="228"/>
      <c r="Q266" s="188"/>
      <c r="R266" s="189"/>
      <c r="S266" s="189">
        <v>1</v>
      </c>
      <c r="T266" s="190"/>
      <c r="U266" s="191"/>
      <c r="V266" s="189"/>
      <c r="W266" s="189"/>
      <c r="X266" s="192"/>
      <c r="Y266" s="191"/>
      <c r="Z266" s="189"/>
      <c r="AA266" s="189"/>
      <c r="AB266" s="192"/>
      <c r="AC266" s="191"/>
      <c r="AD266" s="189"/>
      <c r="AE266" s="189"/>
      <c r="AF266" s="192"/>
      <c r="AG266" s="193"/>
      <c r="AH266" s="194"/>
      <c r="AI266" s="194"/>
      <c r="AJ266" s="195"/>
      <c r="AK266" s="193"/>
      <c r="AL266" s="194"/>
      <c r="AM266" s="194"/>
      <c r="AN266" s="195"/>
      <c r="AO266" s="193"/>
      <c r="AP266" s="194"/>
      <c r="AQ266" s="194"/>
      <c r="AR266" s="195"/>
      <c r="AS266" s="193"/>
      <c r="AT266" s="194"/>
      <c r="AU266" s="194"/>
      <c r="AV266" s="195">
        <v>1</v>
      </c>
      <c r="AW266" s="193"/>
      <c r="AX266" s="194"/>
      <c r="AY266" s="194"/>
      <c r="AZ266" s="195"/>
      <c r="BA266" s="191"/>
      <c r="BB266" s="189"/>
      <c r="BC266" s="189"/>
      <c r="BD266" s="192"/>
      <c r="BE266" s="191"/>
      <c r="BF266" s="189"/>
      <c r="BG266" s="189"/>
      <c r="BH266" s="192"/>
      <c r="BI266" s="191"/>
      <c r="BJ266" s="189">
        <v>1</v>
      </c>
      <c r="BK266" s="189"/>
      <c r="BL266" s="196"/>
      <c r="BM266" s="243">
        <f t="shared" si="20"/>
        <v>3</v>
      </c>
      <c r="BN266" s="246">
        <f t="shared" si="21"/>
        <v>0</v>
      </c>
      <c r="BO266" s="197"/>
      <c r="BP266" s="197"/>
    </row>
    <row r="267" spans="1:69" s="2" customFormat="1" ht="15" customHeight="1" x14ac:dyDescent="0.25">
      <c r="A267" s="220" t="s">
        <v>131</v>
      </c>
      <c r="B267" s="221" t="s">
        <v>202</v>
      </c>
      <c r="C267" s="222" t="s">
        <v>206</v>
      </c>
      <c r="D267" s="222" t="s">
        <v>205</v>
      </c>
      <c r="E267" s="231" t="s">
        <v>142</v>
      </c>
      <c r="F267" s="223" t="s">
        <v>99</v>
      </c>
      <c r="G267" s="224"/>
      <c r="H267" s="224" t="s">
        <v>236</v>
      </c>
      <c r="I267" s="225" t="s">
        <v>237</v>
      </c>
      <c r="J267" s="226" t="s">
        <v>357</v>
      </c>
      <c r="K267" s="227">
        <v>6</v>
      </c>
      <c r="L267" s="228">
        <v>8</v>
      </c>
      <c r="M267" s="229" t="s">
        <v>358</v>
      </c>
      <c r="N267" s="230" t="s">
        <v>356</v>
      </c>
      <c r="O267" s="222" t="s">
        <v>359</v>
      </c>
      <c r="P267" s="228"/>
      <c r="Q267" s="188"/>
      <c r="R267" s="189"/>
      <c r="S267" s="189">
        <v>2</v>
      </c>
      <c r="T267" s="190"/>
      <c r="U267" s="191"/>
      <c r="V267" s="189"/>
      <c r="W267" s="189"/>
      <c r="X267" s="192"/>
      <c r="Y267" s="191"/>
      <c r="Z267" s="189"/>
      <c r="AA267" s="189"/>
      <c r="AB267" s="192"/>
      <c r="AC267" s="191"/>
      <c r="AD267" s="189"/>
      <c r="AE267" s="189"/>
      <c r="AF267" s="192"/>
      <c r="AG267" s="193"/>
      <c r="AH267" s="194"/>
      <c r="AI267" s="194"/>
      <c r="AJ267" s="195"/>
      <c r="AK267" s="193"/>
      <c r="AL267" s="194"/>
      <c r="AM267" s="194"/>
      <c r="AN267" s="195"/>
      <c r="AO267" s="193"/>
      <c r="AP267" s="194"/>
      <c r="AQ267" s="194"/>
      <c r="AR267" s="195"/>
      <c r="AS267" s="193"/>
      <c r="AT267" s="194"/>
      <c r="AU267" s="194"/>
      <c r="AV267" s="195">
        <v>6</v>
      </c>
      <c r="AW267" s="193"/>
      <c r="AX267" s="194"/>
      <c r="AY267" s="194"/>
      <c r="AZ267" s="195"/>
      <c r="BA267" s="191"/>
      <c r="BB267" s="189"/>
      <c r="BC267" s="189"/>
      <c r="BD267" s="192"/>
      <c r="BE267" s="191"/>
      <c r="BF267" s="189"/>
      <c r="BG267" s="189"/>
      <c r="BH267" s="192"/>
      <c r="BI267" s="191"/>
      <c r="BJ267" s="189"/>
      <c r="BK267" s="189"/>
      <c r="BL267" s="196"/>
      <c r="BM267" s="243">
        <f t="shared" ref="BM267:BM332" si="30">SUM(Q267:BL267)</f>
        <v>8</v>
      </c>
      <c r="BN267" s="246">
        <f t="shared" ref="BN267:BN332" si="31">L267-BM267</f>
        <v>0</v>
      </c>
      <c r="BO267" s="197"/>
      <c r="BP267" s="197"/>
      <c r="BQ267" s="2" t="s">
        <v>480</v>
      </c>
    </row>
    <row r="268" spans="1:69" s="2" customFormat="1" ht="15" customHeight="1" x14ac:dyDescent="0.25">
      <c r="A268" s="220" t="s">
        <v>131</v>
      </c>
      <c r="B268" s="221" t="s">
        <v>202</v>
      </c>
      <c r="C268" s="222" t="s">
        <v>206</v>
      </c>
      <c r="D268" s="222" t="s">
        <v>205</v>
      </c>
      <c r="E268" s="231" t="s">
        <v>142</v>
      </c>
      <c r="F268" s="223" t="s">
        <v>99</v>
      </c>
      <c r="G268" s="224"/>
      <c r="H268" s="224" t="s">
        <v>236</v>
      </c>
      <c r="I268" s="225" t="s">
        <v>237</v>
      </c>
      <c r="J268" s="226" t="s">
        <v>31</v>
      </c>
      <c r="K268" s="227">
        <v>2</v>
      </c>
      <c r="L268" s="228">
        <v>2</v>
      </c>
      <c r="M268" s="229" t="s">
        <v>355</v>
      </c>
      <c r="N268" s="230" t="s">
        <v>356</v>
      </c>
      <c r="O268" s="224"/>
      <c r="P268" s="228"/>
      <c r="Q268" s="188"/>
      <c r="R268" s="189"/>
      <c r="S268" s="189"/>
      <c r="T268" s="190"/>
      <c r="U268" s="191"/>
      <c r="V268" s="189"/>
      <c r="W268" s="189"/>
      <c r="X268" s="192"/>
      <c r="Y268" s="191"/>
      <c r="Z268" s="189"/>
      <c r="AA268" s="189"/>
      <c r="AB268" s="192"/>
      <c r="AC268" s="191"/>
      <c r="AD268" s="189"/>
      <c r="AE268" s="189"/>
      <c r="AF268" s="192"/>
      <c r="AG268" s="193"/>
      <c r="AH268" s="194"/>
      <c r="AI268" s="194"/>
      <c r="AJ268" s="195"/>
      <c r="AK268" s="193"/>
      <c r="AL268" s="194"/>
      <c r="AM268" s="194"/>
      <c r="AN268" s="195"/>
      <c r="AO268" s="193"/>
      <c r="AP268" s="194"/>
      <c r="AQ268" s="194"/>
      <c r="AR268" s="195"/>
      <c r="AS268" s="193"/>
      <c r="AT268" s="194"/>
      <c r="AU268" s="194"/>
      <c r="AV268" s="195">
        <v>1</v>
      </c>
      <c r="AW268" s="193"/>
      <c r="AX268" s="194"/>
      <c r="AY268" s="194"/>
      <c r="AZ268" s="195"/>
      <c r="BA268" s="191"/>
      <c r="BB268" s="189"/>
      <c r="BC268" s="189"/>
      <c r="BD268" s="192"/>
      <c r="BE268" s="191"/>
      <c r="BF268" s="189"/>
      <c r="BG268" s="189"/>
      <c r="BH268" s="192"/>
      <c r="BI268" s="191"/>
      <c r="BJ268" s="189">
        <v>1</v>
      </c>
      <c r="BK268" s="189"/>
      <c r="BL268" s="196"/>
      <c r="BM268" s="243">
        <f t="shared" si="30"/>
        <v>2</v>
      </c>
      <c r="BN268" s="246">
        <f t="shared" si="31"/>
        <v>0</v>
      </c>
      <c r="BO268" s="197"/>
      <c r="BP268" s="197"/>
    </row>
    <row r="269" spans="1:69" s="2" customFormat="1" ht="15" customHeight="1" x14ac:dyDescent="0.25">
      <c r="A269" s="220" t="s">
        <v>131</v>
      </c>
      <c r="B269" s="221" t="s">
        <v>202</v>
      </c>
      <c r="C269" s="222" t="s">
        <v>206</v>
      </c>
      <c r="D269" s="222" t="s">
        <v>205</v>
      </c>
      <c r="E269" s="231" t="s">
        <v>142</v>
      </c>
      <c r="F269" s="223" t="s">
        <v>99</v>
      </c>
      <c r="G269" s="224"/>
      <c r="H269" s="224" t="s">
        <v>236</v>
      </c>
      <c r="I269" s="225" t="s">
        <v>237</v>
      </c>
      <c r="J269" s="226" t="s">
        <v>34</v>
      </c>
      <c r="K269" s="227">
        <v>2</v>
      </c>
      <c r="L269" s="228">
        <v>2</v>
      </c>
      <c r="M269" s="229" t="s">
        <v>355</v>
      </c>
      <c r="N269" s="230" t="s">
        <v>356</v>
      </c>
      <c r="O269" s="224"/>
      <c r="P269" s="228"/>
      <c r="Q269" s="188"/>
      <c r="R269" s="189"/>
      <c r="S269" s="189"/>
      <c r="T269" s="190"/>
      <c r="U269" s="191"/>
      <c r="V269" s="189"/>
      <c r="W269" s="189"/>
      <c r="X269" s="192"/>
      <c r="Y269" s="191"/>
      <c r="Z269" s="189"/>
      <c r="AA269" s="189"/>
      <c r="AB269" s="192"/>
      <c r="AC269" s="191"/>
      <c r="AD269" s="189"/>
      <c r="AE269" s="189"/>
      <c r="AF269" s="192"/>
      <c r="AG269" s="193"/>
      <c r="AH269" s="194"/>
      <c r="AI269" s="194"/>
      <c r="AJ269" s="195"/>
      <c r="AK269" s="193"/>
      <c r="AL269" s="194"/>
      <c r="AM269" s="194"/>
      <c r="AN269" s="195"/>
      <c r="AO269" s="193"/>
      <c r="AP269" s="194"/>
      <c r="AQ269" s="194"/>
      <c r="AR269" s="195"/>
      <c r="AS269" s="193"/>
      <c r="AT269" s="194"/>
      <c r="AU269" s="194"/>
      <c r="AV269" s="195"/>
      <c r="AW269" s="193"/>
      <c r="AX269" s="194"/>
      <c r="AY269" s="194"/>
      <c r="AZ269" s="195"/>
      <c r="BA269" s="191"/>
      <c r="BB269" s="189"/>
      <c r="BC269" s="189"/>
      <c r="BD269" s="192"/>
      <c r="BE269" s="191"/>
      <c r="BF269" s="189"/>
      <c r="BG269" s="189"/>
      <c r="BH269" s="192"/>
      <c r="BI269" s="191"/>
      <c r="BJ269" s="189"/>
      <c r="BK269" s="189"/>
      <c r="BL269" s="196"/>
      <c r="BM269" s="243">
        <f t="shared" si="30"/>
        <v>0</v>
      </c>
      <c r="BN269" s="246">
        <f t="shared" si="31"/>
        <v>2</v>
      </c>
      <c r="BO269" s="274" t="s">
        <v>507</v>
      </c>
      <c r="BP269" s="197"/>
    </row>
    <row r="270" spans="1:69" s="2" customFormat="1" x14ac:dyDescent="0.25">
      <c r="A270" s="220" t="s">
        <v>131</v>
      </c>
      <c r="B270" s="221" t="s">
        <v>202</v>
      </c>
      <c r="C270" s="222" t="s">
        <v>207</v>
      </c>
      <c r="D270" s="222" t="s">
        <v>144</v>
      </c>
      <c r="E270" s="231" t="s">
        <v>142</v>
      </c>
      <c r="F270" s="223" t="s">
        <v>100</v>
      </c>
      <c r="G270" s="224"/>
      <c r="H270" s="224" t="s">
        <v>236</v>
      </c>
      <c r="I270" s="225" t="s">
        <v>237</v>
      </c>
      <c r="J270" s="226" t="s">
        <v>273</v>
      </c>
      <c r="K270" s="227">
        <v>8</v>
      </c>
      <c r="L270" s="228">
        <v>9</v>
      </c>
      <c r="M270" s="229" t="s">
        <v>262</v>
      </c>
      <c r="N270" s="230" t="s">
        <v>356</v>
      </c>
      <c r="O270" s="224"/>
      <c r="P270" s="228"/>
      <c r="Q270" s="188"/>
      <c r="R270" s="189"/>
      <c r="S270" s="189"/>
      <c r="T270" s="190">
        <v>1</v>
      </c>
      <c r="U270" s="191"/>
      <c r="V270" s="189">
        <v>1</v>
      </c>
      <c r="W270" s="189"/>
      <c r="X270" s="192"/>
      <c r="Y270" s="191"/>
      <c r="Z270" s="189">
        <v>1</v>
      </c>
      <c r="AA270" s="189"/>
      <c r="AB270" s="192"/>
      <c r="AC270" s="191"/>
      <c r="AD270" s="189"/>
      <c r="AE270" s="189"/>
      <c r="AF270" s="192">
        <v>1</v>
      </c>
      <c r="AG270" s="193"/>
      <c r="AH270" s="194"/>
      <c r="AI270" s="194">
        <v>1</v>
      </c>
      <c r="AJ270" s="195"/>
      <c r="AK270" s="193"/>
      <c r="AL270" s="194"/>
      <c r="AM270" s="194"/>
      <c r="AN270" s="195">
        <v>1</v>
      </c>
      <c r="AO270" s="193"/>
      <c r="AP270" s="194"/>
      <c r="AQ270" s="194"/>
      <c r="AR270" s="195">
        <v>1</v>
      </c>
      <c r="AS270" s="193"/>
      <c r="AT270" s="194"/>
      <c r="AU270" s="194"/>
      <c r="AV270" s="195">
        <v>1</v>
      </c>
      <c r="AW270" s="193"/>
      <c r="AX270" s="194"/>
      <c r="AY270" s="194"/>
      <c r="AZ270" s="195">
        <v>1</v>
      </c>
      <c r="BA270" s="191"/>
      <c r="BB270" s="189"/>
      <c r="BC270" s="189"/>
      <c r="BD270" s="192"/>
      <c r="BE270" s="191"/>
      <c r="BF270" s="189"/>
      <c r="BG270" s="189"/>
      <c r="BH270" s="192"/>
      <c r="BI270" s="191"/>
      <c r="BJ270" s="189"/>
      <c r="BK270" s="189"/>
      <c r="BL270" s="196"/>
      <c r="BM270" s="243">
        <f t="shared" si="30"/>
        <v>9</v>
      </c>
      <c r="BN270" s="246">
        <f t="shared" si="31"/>
        <v>0</v>
      </c>
      <c r="BO270" s="197"/>
      <c r="BP270" s="197"/>
    </row>
    <row r="271" spans="1:69" s="2" customFormat="1" x14ac:dyDescent="0.25">
      <c r="A271" s="253" t="s">
        <v>131</v>
      </c>
      <c r="B271" s="254" t="s">
        <v>202</v>
      </c>
      <c r="C271" s="255" t="s">
        <v>207</v>
      </c>
      <c r="D271" s="255" t="s">
        <v>144</v>
      </c>
      <c r="E271" s="256" t="s">
        <v>142</v>
      </c>
      <c r="F271" s="257" t="s">
        <v>100</v>
      </c>
      <c r="G271" s="258"/>
      <c r="H271" s="258" t="s">
        <v>236</v>
      </c>
      <c r="I271" s="259" t="s">
        <v>237</v>
      </c>
      <c r="J271" s="260" t="s">
        <v>36</v>
      </c>
      <c r="K271" s="261">
        <v>8</v>
      </c>
      <c r="L271" s="228">
        <v>0</v>
      </c>
      <c r="M271" s="229" t="s">
        <v>455</v>
      </c>
      <c r="N271" s="230" t="s">
        <v>356</v>
      </c>
      <c r="O271" s="224"/>
      <c r="P271" s="228"/>
      <c r="Q271" s="188"/>
      <c r="R271" s="189"/>
      <c r="S271" s="189"/>
      <c r="T271" s="190"/>
      <c r="U271" s="191"/>
      <c r="V271" s="189"/>
      <c r="W271" s="189"/>
      <c r="X271" s="192"/>
      <c r="Y271" s="191"/>
      <c r="Z271" s="189"/>
      <c r="AA271" s="189"/>
      <c r="AB271" s="192"/>
      <c r="AC271" s="191"/>
      <c r="AD271" s="189"/>
      <c r="AE271" s="189"/>
      <c r="AF271" s="192"/>
      <c r="AG271" s="193"/>
      <c r="AH271" s="194"/>
      <c r="AI271" s="194"/>
      <c r="AJ271" s="195"/>
      <c r="AK271" s="193"/>
      <c r="AL271" s="194"/>
      <c r="AM271" s="194"/>
      <c r="AN271" s="195"/>
      <c r="AO271" s="193"/>
      <c r="AP271" s="194"/>
      <c r="AQ271" s="194"/>
      <c r="AR271" s="195"/>
      <c r="AS271" s="193"/>
      <c r="AT271" s="194"/>
      <c r="AU271" s="194"/>
      <c r="AV271" s="195"/>
      <c r="AW271" s="193"/>
      <c r="AX271" s="194"/>
      <c r="AY271" s="194"/>
      <c r="AZ271" s="195"/>
      <c r="BA271" s="191"/>
      <c r="BB271" s="189"/>
      <c r="BC271" s="189"/>
      <c r="BD271" s="192"/>
      <c r="BE271" s="191"/>
      <c r="BF271" s="189"/>
      <c r="BG271" s="189"/>
      <c r="BH271" s="192"/>
      <c r="BI271" s="191"/>
      <c r="BJ271" s="189"/>
      <c r="BK271" s="189"/>
      <c r="BL271" s="196"/>
      <c r="BM271" s="243">
        <f t="shared" si="30"/>
        <v>0</v>
      </c>
      <c r="BN271" s="246">
        <f t="shared" si="31"/>
        <v>0</v>
      </c>
      <c r="BO271" s="197" t="s">
        <v>457</v>
      </c>
      <c r="BP271" s="197" t="s">
        <v>455</v>
      </c>
      <c r="BQ271" s="2" t="s">
        <v>455</v>
      </c>
    </row>
    <row r="272" spans="1:69" s="2" customFormat="1" x14ac:dyDescent="0.25">
      <c r="A272" s="220" t="s">
        <v>131</v>
      </c>
      <c r="B272" s="221" t="s">
        <v>202</v>
      </c>
      <c r="C272" s="222" t="s">
        <v>207</v>
      </c>
      <c r="D272" s="222" t="s">
        <v>144</v>
      </c>
      <c r="E272" s="231" t="s">
        <v>142</v>
      </c>
      <c r="F272" s="223" t="s">
        <v>100</v>
      </c>
      <c r="G272" s="224"/>
      <c r="H272" s="224" t="s">
        <v>236</v>
      </c>
      <c r="I272" s="225" t="s">
        <v>237</v>
      </c>
      <c r="J272" s="226" t="s">
        <v>357</v>
      </c>
      <c r="K272" s="227">
        <v>6</v>
      </c>
      <c r="L272" s="228">
        <v>6</v>
      </c>
      <c r="M272" s="229" t="s">
        <v>358</v>
      </c>
      <c r="N272" s="230" t="s">
        <v>356</v>
      </c>
      <c r="O272" s="222" t="s">
        <v>359</v>
      </c>
      <c r="P272" s="228"/>
      <c r="Q272" s="188">
        <v>6</v>
      </c>
      <c r="R272" s="189"/>
      <c r="S272" s="189"/>
      <c r="T272" s="190"/>
      <c r="U272" s="191"/>
      <c r="V272" s="189"/>
      <c r="W272" s="189"/>
      <c r="X272" s="192"/>
      <c r="Y272" s="191"/>
      <c r="Z272" s="189"/>
      <c r="AA272" s="189"/>
      <c r="AB272" s="192"/>
      <c r="AC272" s="191"/>
      <c r="AD272" s="189"/>
      <c r="AE272" s="189"/>
      <c r="AF272" s="192"/>
      <c r="AG272" s="193"/>
      <c r="AH272" s="194"/>
      <c r="AI272" s="194"/>
      <c r="AJ272" s="195"/>
      <c r="AK272" s="193"/>
      <c r="AL272" s="194"/>
      <c r="AM272" s="194"/>
      <c r="AN272" s="195"/>
      <c r="AO272" s="193"/>
      <c r="AP272" s="194"/>
      <c r="AQ272" s="194"/>
      <c r="AR272" s="195"/>
      <c r="AS272" s="193"/>
      <c r="AT272" s="194"/>
      <c r="AU272" s="194"/>
      <c r="AV272" s="195"/>
      <c r="AW272" s="193"/>
      <c r="AX272" s="194"/>
      <c r="AY272" s="194"/>
      <c r="AZ272" s="195"/>
      <c r="BA272" s="191"/>
      <c r="BB272" s="189"/>
      <c r="BC272" s="189"/>
      <c r="BD272" s="192"/>
      <c r="BE272" s="191"/>
      <c r="BF272" s="189"/>
      <c r="BG272" s="189"/>
      <c r="BH272" s="192"/>
      <c r="BI272" s="191"/>
      <c r="BJ272" s="189"/>
      <c r="BK272" s="189"/>
      <c r="BL272" s="196"/>
      <c r="BM272" s="243">
        <f t="shared" si="30"/>
        <v>6</v>
      </c>
      <c r="BN272" s="246">
        <f t="shared" si="31"/>
        <v>0</v>
      </c>
      <c r="BO272" s="197"/>
      <c r="BP272" s="197"/>
      <c r="BQ272" s="2" t="s">
        <v>480</v>
      </c>
    </row>
    <row r="273" spans="1:69" s="2" customFormat="1" x14ac:dyDescent="0.25">
      <c r="A273" s="253" t="s">
        <v>131</v>
      </c>
      <c r="B273" s="254" t="s">
        <v>202</v>
      </c>
      <c r="C273" s="255" t="s">
        <v>207</v>
      </c>
      <c r="D273" s="255" t="s">
        <v>144</v>
      </c>
      <c r="E273" s="256" t="s">
        <v>142</v>
      </c>
      <c r="F273" s="257" t="s">
        <v>100</v>
      </c>
      <c r="G273" s="258"/>
      <c r="H273" s="258" t="s">
        <v>236</v>
      </c>
      <c r="I273" s="259" t="s">
        <v>237</v>
      </c>
      <c r="J273" s="260" t="s">
        <v>35</v>
      </c>
      <c r="K273" s="261">
        <v>8</v>
      </c>
      <c r="L273" s="228">
        <v>0</v>
      </c>
      <c r="M273" s="229" t="s">
        <v>455</v>
      </c>
      <c r="N273" s="230" t="s">
        <v>356</v>
      </c>
      <c r="O273" s="224"/>
      <c r="P273" s="228"/>
      <c r="Q273" s="188"/>
      <c r="R273" s="189"/>
      <c r="S273" s="189"/>
      <c r="T273" s="190"/>
      <c r="U273" s="191"/>
      <c r="V273" s="189"/>
      <c r="W273" s="189"/>
      <c r="X273" s="192"/>
      <c r="Y273" s="191"/>
      <c r="Z273" s="189"/>
      <c r="AA273" s="189"/>
      <c r="AB273" s="192"/>
      <c r="AC273" s="191"/>
      <c r="AD273" s="189"/>
      <c r="AE273" s="189"/>
      <c r="AF273" s="192"/>
      <c r="AG273" s="193"/>
      <c r="AH273" s="194"/>
      <c r="AI273" s="194"/>
      <c r="AJ273" s="195"/>
      <c r="AK273" s="193"/>
      <c r="AL273" s="194"/>
      <c r="AM273" s="194"/>
      <c r="AN273" s="195"/>
      <c r="AO273" s="193"/>
      <c r="AP273" s="194"/>
      <c r="AQ273" s="194"/>
      <c r="AR273" s="195"/>
      <c r="AS273" s="193"/>
      <c r="AT273" s="194"/>
      <c r="AU273" s="194"/>
      <c r="AV273" s="195"/>
      <c r="AW273" s="193"/>
      <c r="AX273" s="194"/>
      <c r="AY273" s="194"/>
      <c r="AZ273" s="195"/>
      <c r="BA273" s="191"/>
      <c r="BB273" s="189"/>
      <c r="BC273" s="189"/>
      <c r="BD273" s="192"/>
      <c r="BE273" s="191"/>
      <c r="BF273" s="189"/>
      <c r="BG273" s="189"/>
      <c r="BH273" s="192"/>
      <c r="BI273" s="191"/>
      <c r="BJ273" s="189"/>
      <c r="BK273" s="189"/>
      <c r="BL273" s="196"/>
      <c r="BM273" s="243">
        <f t="shared" si="30"/>
        <v>0</v>
      </c>
      <c r="BN273" s="246">
        <f t="shared" si="31"/>
        <v>0</v>
      </c>
      <c r="BO273" s="197" t="s">
        <v>457</v>
      </c>
      <c r="BP273" s="197" t="s">
        <v>455</v>
      </c>
      <c r="BQ273" s="2" t="s">
        <v>455</v>
      </c>
    </row>
    <row r="274" spans="1:69" s="2" customFormat="1" ht="15" customHeight="1" x14ac:dyDescent="0.25">
      <c r="A274" s="220" t="s">
        <v>131</v>
      </c>
      <c r="B274" s="221" t="s">
        <v>202</v>
      </c>
      <c r="C274" s="222" t="s">
        <v>208</v>
      </c>
      <c r="D274" s="222" t="s">
        <v>141</v>
      </c>
      <c r="E274" s="231" t="s">
        <v>142</v>
      </c>
      <c r="F274" s="223" t="s">
        <v>101</v>
      </c>
      <c r="G274" s="224"/>
      <c r="H274" s="224" t="s">
        <v>236</v>
      </c>
      <c r="I274" s="225" t="s">
        <v>237</v>
      </c>
      <c r="J274" s="226" t="s">
        <v>273</v>
      </c>
      <c r="K274" s="227">
        <v>7</v>
      </c>
      <c r="L274" s="228">
        <v>7</v>
      </c>
      <c r="M274" s="229" t="s">
        <v>263</v>
      </c>
      <c r="N274" s="230" t="s">
        <v>356</v>
      </c>
      <c r="O274" s="224"/>
      <c r="P274" s="228"/>
      <c r="Q274" s="188"/>
      <c r="R274" s="189"/>
      <c r="S274" s="189">
        <v>1</v>
      </c>
      <c r="T274" s="190"/>
      <c r="U274" s="191"/>
      <c r="V274" s="189"/>
      <c r="W274" s="189"/>
      <c r="X274" s="192"/>
      <c r="Y274" s="191">
        <v>1</v>
      </c>
      <c r="Z274" s="189"/>
      <c r="AA274" s="189"/>
      <c r="AB274" s="192"/>
      <c r="AC274" s="191"/>
      <c r="AD274" s="189"/>
      <c r="AE274" s="189"/>
      <c r="AF274" s="192"/>
      <c r="AG274" s="193"/>
      <c r="AH274" s="194"/>
      <c r="AI274" s="194">
        <v>1</v>
      </c>
      <c r="AJ274" s="195"/>
      <c r="AK274" s="193">
        <v>1</v>
      </c>
      <c r="AL274" s="194"/>
      <c r="AM274" s="194"/>
      <c r="AN274" s="195"/>
      <c r="AO274" s="193"/>
      <c r="AP274" s="194"/>
      <c r="AQ274" s="194"/>
      <c r="AR274" s="195">
        <v>1</v>
      </c>
      <c r="AS274" s="193"/>
      <c r="AT274" s="194"/>
      <c r="AU274" s="194"/>
      <c r="AV274" s="195"/>
      <c r="AW274" s="193"/>
      <c r="AX274" s="194">
        <v>1</v>
      </c>
      <c r="AY274" s="194"/>
      <c r="AZ274" s="195"/>
      <c r="BA274" s="191"/>
      <c r="BB274" s="189"/>
      <c r="BC274" s="189"/>
      <c r="BD274" s="192"/>
      <c r="BE274" s="191"/>
      <c r="BF274" s="189"/>
      <c r="BG274" s="189"/>
      <c r="BH274" s="192"/>
      <c r="BI274" s="191"/>
      <c r="BJ274" s="189">
        <v>1</v>
      </c>
      <c r="BK274" s="189"/>
      <c r="BL274" s="196"/>
      <c r="BM274" s="243">
        <f t="shared" si="30"/>
        <v>7</v>
      </c>
      <c r="BN274" s="246">
        <f t="shared" si="31"/>
        <v>0</v>
      </c>
      <c r="BO274" s="197"/>
      <c r="BP274" s="197"/>
    </row>
    <row r="275" spans="1:69" s="2" customFormat="1" ht="15" customHeight="1" x14ac:dyDescent="0.25">
      <c r="A275" s="220" t="s">
        <v>131</v>
      </c>
      <c r="B275" s="221" t="s">
        <v>202</v>
      </c>
      <c r="C275" s="222" t="s">
        <v>208</v>
      </c>
      <c r="D275" s="222" t="s">
        <v>141</v>
      </c>
      <c r="E275" s="231" t="s">
        <v>142</v>
      </c>
      <c r="F275" s="223" t="s">
        <v>101</v>
      </c>
      <c r="G275" s="224"/>
      <c r="H275" s="224" t="s">
        <v>236</v>
      </c>
      <c r="I275" s="225" t="s">
        <v>237</v>
      </c>
      <c r="J275" s="226" t="s">
        <v>33</v>
      </c>
      <c r="K275" s="227">
        <v>7</v>
      </c>
      <c r="L275" s="228">
        <v>7</v>
      </c>
      <c r="M275" s="229" t="s">
        <v>263</v>
      </c>
      <c r="N275" s="230" t="s">
        <v>356</v>
      </c>
      <c r="O275" s="224"/>
      <c r="P275" s="228"/>
      <c r="Q275" s="188"/>
      <c r="R275" s="189"/>
      <c r="S275" s="189">
        <v>1</v>
      </c>
      <c r="T275" s="190"/>
      <c r="U275" s="191"/>
      <c r="V275" s="189"/>
      <c r="W275" s="189"/>
      <c r="X275" s="192"/>
      <c r="Y275" s="191">
        <v>1</v>
      </c>
      <c r="Z275" s="189"/>
      <c r="AA275" s="189"/>
      <c r="AB275" s="192"/>
      <c r="AC275" s="191"/>
      <c r="AD275" s="189"/>
      <c r="AE275" s="189"/>
      <c r="AF275" s="192"/>
      <c r="AG275" s="193"/>
      <c r="AH275" s="194"/>
      <c r="AI275" s="194">
        <v>1</v>
      </c>
      <c r="AJ275" s="195"/>
      <c r="AK275" s="193">
        <v>1</v>
      </c>
      <c r="AL275" s="194"/>
      <c r="AM275" s="194"/>
      <c r="AN275" s="195"/>
      <c r="AO275" s="193"/>
      <c r="AP275" s="194"/>
      <c r="AQ275" s="194"/>
      <c r="AR275" s="195">
        <v>1</v>
      </c>
      <c r="AS275" s="193"/>
      <c r="AT275" s="194"/>
      <c r="AU275" s="194"/>
      <c r="AV275" s="195"/>
      <c r="AW275" s="193"/>
      <c r="AX275" s="194">
        <v>1</v>
      </c>
      <c r="AY275" s="194"/>
      <c r="AZ275" s="195"/>
      <c r="BA275" s="191"/>
      <c r="BB275" s="189"/>
      <c r="BC275" s="189"/>
      <c r="BD275" s="192"/>
      <c r="BE275" s="191"/>
      <c r="BF275" s="189"/>
      <c r="BG275" s="189"/>
      <c r="BH275" s="192"/>
      <c r="BI275" s="191"/>
      <c r="BJ275" s="189">
        <v>1</v>
      </c>
      <c r="BK275" s="189"/>
      <c r="BL275" s="196"/>
      <c r="BM275" s="243">
        <f t="shared" si="30"/>
        <v>7</v>
      </c>
      <c r="BN275" s="246">
        <f t="shared" si="31"/>
        <v>0</v>
      </c>
      <c r="BO275" s="197"/>
      <c r="BP275" s="197"/>
    </row>
    <row r="276" spans="1:69" s="2" customFormat="1" ht="15" customHeight="1" x14ac:dyDescent="0.25">
      <c r="A276" s="220" t="s">
        <v>131</v>
      </c>
      <c r="B276" s="221" t="s">
        <v>202</v>
      </c>
      <c r="C276" s="222" t="s">
        <v>208</v>
      </c>
      <c r="D276" s="222" t="s">
        <v>141</v>
      </c>
      <c r="E276" s="231" t="s">
        <v>142</v>
      </c>
      <c r="F276" s="223" t="s">
        <v>101</v>
      </c>
      <c r="G276" s="224"/>
      <c r="H276" s="224" t="s">
        <v>236</v>
      </c>
      <c r="I276" s="225" t="s">
        <v>237</v>
      </c>
      <c r="J276" s="226" t="s">
        <v>32</v>
      </c>
      <c r="K276" s="227">
        <v>2</v>
      </c>
      <c r="L276" s="228">
        <v>2</v>
      </c>
      <c r="M276" s="229" t="s">
        <v>355</v>
      </c>
      <c r="N276" s="230" t="s">
        <v>356</v>
      </c>
      <c r="O276" s="224"/>
      <c r="P276" s="228"/>
      <c r="Q276" s="188"/>
      <c r="R276" s="189"/>
      <c r="S276" s="189"/>
      <c r="T276" s="190"/>
      <c r="U276" s="191"/>
      <c r="V276" s="189"/>
      <c r="W276" s="189"/>
      <c r="X276" s="192"/>
      <c r="Y276" s="191"/>
      <c r="Z276" s="189"/>
      <c r="AA276" s="189"/>
      <c r="AB276" s="192"/>
      <c r="AC276" s="191"/>
      <c r="AD276" s="189"/>
      <c r="AE276" s="189"/>
      <c r="AF276" s="192"/>
      <c r="AG276" s="193"/>
      <c r="AH276" s="194"/>
      <c r="AI276" s="194"/>
      <c r="AJ276" s="195"/>
      <c r="AK276" s="193"/>
      <c r="AL276" s="194"/>
      <c r="AM276" s="194"/>
      <c r="AN276" s="195"/>
      <c r="AO276" s="193"/>
      <c r="AP276" s="194"/>
      <c r="AQ276" s="194"/>
      <c r="AR276" s="195"/>
      <c r="AS276" s="193"/>
      <c r="AT276" s="194"/>
      <c r="AU276" s="194"/>
      <c r="AV276" s="195"/>
      <c r="AW276" s="193"/>
      <c r="AX276" s="194">
        <v>1</v>
      </c>
      <c r="AY276" s="194"/>
      <c r="AZ276" s="195"/>
      <c r="BA276" s="191"/>
      <c r="BB276" s="189"/>
      <c r="BC276" s="189"/>
      <c r="BD276" s="192"/>
      <c r="BE276" s="191"/>
      <c r="BF276" s="189"/>
      <c r="BG276" s="189"/>
      <c r="BH276" s="192"/>
      <c r="BI276" s="191"/>
      <c r="BJ276" s="189">
        <v>1</v>
      </c>
      <c r="BK276" s="189"/>
      <c r="BL276" s="196"/>
      <c r="BM276" s="243">
        <f t="shared" si="30"/>
        <v>2</v>
      </c>
      <c r="BN276" s="246">
        <f t="shared" si="31"/>
        <v>0</v>
      </c>
      <c r="BO276" s="197"/>
      <c r="BP276" s="197"/>
    </row>
    <row r="277" spans="1:69" s="2" customFormat="1" ht="15" customHeight="1" x14ac:dyDescent="0.25">
      <c r="A277" s="220" t="s">
        <v>131</v>
      </c>
      <c r="B277" s="221" t="s">
        <v>202</v>
      </c>
      <c r="C277" s="222" t="s">
        <v>208</v>
      </c>
      <c r="D277" s="222" t="s">
        <v>141</v>
      </c>
      <c r="E277" s="231" t="s">
        <v>142</v>
      </c>
      <c r="F277" s="223" t="s">
        <v>101</v>
      </c>
      <c r="G277" s="224"/>
      <c r="H277" s="224" t="s">
        <v>236</v>
      </c>
      <c r="I277" s="225" t="s">
        <v>237</v>
      </c>
      <c r="J277" s="226" t="s">
        <v>357</v>
      </c>
      <c r="K277" s="227">
        <v>6</v>
      </c>
      <c r="L277" s="228">
        <v>8</v>
      </c>
      <c r="M277" s="229" t="s">
        <v>358</v>
      </c>
      <c r="N277" s="230" t="s">
        <v>356</v>
      </c>
      <c r="O277" s="222" t="s">
        <v>359</v>
      </c>
      <c r="P277" s="228"/>
      <c r="Q277" s="188"/>
      <c r="R277" s="189"/>
      <c r="S277" s="189">
        <v>2</v>
      </c>
      <c r="T277" s="190"/>
      <c r="U277" s="191"/>
      <c r="V277" s="189"/>
      <c r="W277" s="189"/>
      <c r="X277" s="192"/>
      <c r="Y277" s="191">
        <v>2</v>
      </c>
      <c r="Z277" s="189"/>
      <c r="AA277" s="189"/>
      <c r="AB277" s="192"/>
      <c r="AC277" s="191"/>
      <c r="AD277" s="189"/>
      <c r="AE277" s="189"/>
      <c r="AF277" s="192"/>
      <c r="AG277" s="193"/>
      <c r="AH277" s="194"/>
      <c r="AI277" s="194">
        <v>4</v>
      </c>
      <c r="AJ277" s="195"/>
      <c r="AK277" s="193"/>
      <c r="AL277" s="194"/>
      <c r="AM277" s="194"/>
      <c r="AN277" s="195"/>
      <c r="AO277" s="193"/>
      <c r="AP277" s="194"/>
      <c r="AQ277" s="194"/>
      <c r="AR277" s="195"/>
      <c r="AS277" s="193"/>
      <c r="AT277" s="194"/>
      <c r="AU277" s="194"/>
      <c r="AV277" s="195"/>
      <c r="AW277" s="193"/>
      <c r="AX277" s="194"/>
      <c r="AY277" s="194"/>
      <c r="AZ277" s="195"/>
      <c r="BA277" s="191"/>
      <c r="BB277" s="189"/>
      <c r="BC277" s="189"/>
      <c r="BD277" s="192"/>
      <c r="BE277" s="191"/>
      <c r="BF277" s="189"/>
      <c r="BG277" s="189"/>
      <c r="BH277" s="192"/>
      <c r="BI277" s="191"/>
      <c r="BJ277" s="189"/>
      <c r="BK277" s="189"/>
      <c r="BL277" s="196"/>
      <c r="BM277" s="243">
        <f t="shared" si="30"/>
        <v>8</v>
      </c>
      <c r="BN277" s="246">
        <f t="shared" si="31"/>
        <v>0</v>
      </c>
      <c r="BO277" s="197"/>
      <c r="BP277" s="197"/>
      <c r="BQ277" s="2" t="s">
        <v>480</v>
      </c>
    </row>
    <row r="278" spans="1:69" s="2" customFormat="1" ht="15" customHeight="1" x14ac:dyDescent="0.25">
      <c r="A278" s="220" t="s">
        <v>131</v>
      </c>
      <c r="B278" s="221" t="s">
        <v>202</v>
      </c>
      <c r="C278" s="222" t="s">
        <v>208</v>
      </c>
      <c r="D278" s="222" t="s">
        <v>141</v>
      </c>
      <c r="E278" s="231" t="s">
        <v>142</v>
      </c>
      <c r="F278" s="223" t="s">
        <v>101</v>
      </c>
      <c r="G278" s="224"/>
      <c r="H278" s="224" t="s">
        <v>236</v>
      </c>
      <c r="I278" s="225" t="s">
        <v>237</v>
      </c>
      <c r="J278" s="226" t="s">
        <v>31</v>
      </c>
      <c r="K278" s="227">
        <v>2</v>
      </c>
      <c r="L278" s="228">
        <v>2</v>
      </c>
      <c r="M278" s="229" t="s">
        <v>355</v>
      </c>
      <c r="N278" s="230" t="s">
        <v>356</v>
      </c>
      <c r="O278" s="224"/>
      <c r="P278" s="228"/>
      <c r="Q278" s="188"/>
      <c r="R278" s="189"/>
      <c r="S278" s="189"/>
      <c r="T278" s="190"/>
      <c r="U278" s="191"/>
      <c r="V278" s="189"/>
      <c r="W278" s="189"/>
      <c r="X278" s="192"/>
      <c r="Y278" s="191"/>
      <c r="Z278" s="189"/>
      <c r="AA278" s="189"/>
      <c r="AB278" s="192"/>
      <c r="AC278" s="191"/>
      <c r="AD278" s="189"/>
      <c r="AE278" s="189"/>
      <c r="AF278" s="192"/>
      <c r="AG278" s="193"/>
      <c r="AH278" s="194"/>
      <c r="AI278" s="194"/>
      <c r="AJ278" s="195"/>
      <c r="AK278" s="193"/>
      <c r="AL278" s="194"/>
      <c r="AM278" s="194"/>
      <c r="AN278" s="195"/>
      <c r="AO278" s="193"/>
      <c r="AP278" s="194"/>
      <c r="AQ278" s="194"/>
      <c r="AR278" s="195"/>
      <c r="AS278" s="193"/>
      <c r="AT278" s="194"/>
      <c r="AU278" s="194"/>
      <c r="AV278" s="195"/>
      <c r="AW278" s="193"/>
      <c r="AX278" s="194">
        <v>1</v>
      </c>
      <c r="AY278" s="194"/>
      <c r="AZ278" s="195"/>
      <c r="BA278" s="191"/>
      <c r="BB278" s="189"/>
      <c r="BC278" s="189"/>
      <c r="BD278" s="192"/>
      <c r="BE278" s="191"/>
      <c r="BF278" s="189"/>
      <c r="BG278" s="189"/>
      <c r="BH278" s="192"/>
      <c r="BI278" s="191"/>
      <c r="BJ278" s="189">
        <v>1</v>
      </c>
      <c r="BK278" s="189"/>
      <c r="BL278" s="196"/>
      <c r="BM278" s="243">
        <f t="shared" si="30"/>
        <v>2</v>
      </c>
      <c r="BN278" s="246">
        <f t="shared" si="31"/>
        <v>0</v>
      </c>
      <c r="BO278" s="197"/>
      <c r="BP278" s="197"/>
    </row>
    <row r="279" spans="1:69" s="2" customFormat="1" ht="15" customHeight="1" x14ac:dyDescent="0.25">
      <c r="A279" s="220" t="s">
        <v>131</v>
      </c>
      <c r="B279" s="221" t="s">
        <v>202</v>
      </c>
      <c r="C279" s="222" t="s">
        <v>209</v>
      </c>
      <c r="D279" s="222" t="s">
        <v>165</v>
      </c>
      <c r="E279" s="231" t="s">
        <v>142</v>
      </c>
      <c r="F279" s="223" t="s">
        <v>102</v>
      </c>
      <c r="G279" s="224"/>
      <c r="H279" s="224" t="s">
        <v>236</v>
      </c>
      <c r="I279" s="225" t="s">
        <v>237</v>
      </c>
      <c r="J279" s="226" t="s">
        <v>273</v>
      </c>
      <c r="K279" s="227">
        <v>15</v>
      </c>
      <c r="L279" s="228">
        <v>15</v>
      </c>
      <c r="M279" s="229" t="s">
        <v>259</v>
      </c>
      <c r="N279" s="230" t="s">
        <v>356</v>
      </c>
      <c r="O279" s="224"/>
      <c r="P279" s="228"/>
      <c r="Q279" s="188"/>
      <c r="R279" s="189"/>
      <c r="S279" s="189">
        <v>1</v>
      </c>
      <c r="T279" s="190"/>
      <c r="U279" s="191">
        <v>1</v>
      </c>
      <c r="V279" s="189"/>
      <c r="W279" s="189"/>
      <c r="X279" s="192"/>
      <c r="Y279" s="191"/>
      <c r="Z279" s="189">
        <v>1</v>
      </c>
      <c r="AA279" s="189"/>
      <c r="AB279" s="192">
        <v>1</v>
      </c>
      <c r="AC279" s="191"/>
      <c r="AD279" s="189">
        <v>1</v>
      </c>
      <c r="AE279" s="189"/>
      <c r="AF279" s="192"/>
      <c r="AG279" s="193"/>
      <c r="AH279" s="194"/>
      <c r="AI279" s="194"/>
      <c r="AJ279" s="195">
        <v>1</v>
      </c>
      <c r="AK279" s="193"/>
      <c r="AL279" s="194">
        <v>1</v>
      </c>
      <c r="AM279" s="194"/>
      <c r="AN279" s="195">
        <v>1</v>
      </c>
      <c r="AO279" s="193"/>
      <c r="AP279" s="194"/>
      <c r="AQ279" s="194"/>
      <c r="AR279" s="195">
        <v>1</v>
      </c>
      <c r="AS279" s="193"/>
      <c r="AT279" s="194">
        <v>1</v>
      </c>
      <c r="AU279" s="194"/>
      <c r="AV279" s="195">
        <v>1</v>
      </c>
      <c r="AW279" s="193"/>
      <c r="AX279" s="194">
        <v>1</v>
      </c>
      <c r="AY279" s="194"/>
      <c r="AZ279" s="195">
        <v>1</v>
      </c>
      <c r="BA279" s="191"/>
      <c r="BB279" s="189">
        <v>1</v>
      </c>
      <c r="BC279" s="189"/>
      <c r="BD279" s="192"/>
      <c r="BE279" s="191"/>
      <c r="BF279" s="189"/>
      <c r="BG279" s="189"/>
      <c r="BH279" s="192"/>
      <c r="BI279" s="191"/>
      <c r="BJ279" s="189">
        <v>1</v>
      </c>
      <c r="BK279" s="189"/>
      <c r="BL279" s="196"/>
      <c r="BM279" s="243">
        <f t="shared" si="30"/>
        <v>15</v>
      </c>
      <c r="BN279" s="246">
        <f t="shared" si="31"/>
        <v>0</v>
      </c>
      <c r="BO279" s="197"/>
      <c r="BP279" s="197"/>
    </row>
    <row r="280" spans="1:69" s="2" customFormat="1" ht="15" customHeight="1" x14ac:dyDescent="0.25">
      <c r="A280" s="220" t="s">
        <v>131</v>
      </c>
      <c r="B280" s="221" t="s">
        <v>202</v>
      </c>
      <c r="C280" s="222" t="s">
        <v>209</v>
      </c>
      <c r="D280" s="222" t="s">
        <v>165</v>
      </c>
      <c r="E280" s="231" t="s">
        <v>142</v>
      </c>
      <c r="F280" s="223" t="s">
        <v>102</v>
      </c>
      <c r="G280" s="224"/>
      <c r="H280" s="224" t="s">
        <v>236</v>
      </c>
      <c r="I280" s="225" t="s">
        <v>237</v>
      </c>
      <c r="J280" s="226" t="s">
        <v>33</v>
      </c>
      <c r="K280" s="227">
        <v>15</v>
      </c>
      <c r="L280" s="228">
        <v>15</v>
      </c>
      <c r="M280" s="229" t="s">
        <v>259</v>
      </c>
      <c r="N280" s="230" t="s">
        <v>356</v>
      </c>
      <c r="O280" s="224"/>
      <c r="P280" s="228"/>
      <c r="Q280" s="188"/>
      <c r="R280" s="189"/>
      <c r="S280" s="189">
        <v>1</v>
      </c>
      <c r="T280" s="190"/>
      <c r="U280" s="191">
        <v>1</v>
      </c>
      <c r="V280" s="189"/>
      <c r="W280" s="189"/>
      <c r="X280" s="192"/>
      <c r="Y280" s="191"/>
      <c r="Z280" s="189">
        <v>1</v>
      </c>
      <c r="AA280" s="189"/>
      <c r="AB280" s="192">
        <v>1</v>
      </c>
      <c r="AC280" s="191"/>
      <c r="AD280" s="189">
        <v>1</v>
      </c>
      <c r="AE280" s="189"/>
      <c r="AF280" s="192"/>
      <c r="AG280" s="193"/>
      <c r="AH280" s="194"/>
      <c r="AI280" s="194"/>
      <c r="AJ280" s="195">
        <v>1</v>
      </c>
      <c r="AK280" s="193"/>
      <c r="AL280" s="194">
        <v>1</v>
      </c>
      <c r="AM280" s="194"/>
      <c r="AN280" s="195">
        <v>1</v>
      </c>
      <c r="AO280" s="193"/>
      <c r="AP280" s="194"/>
      <c r="AQ280" s="194"/>
      <c r="AR280" s="195">
        <v>1</v>
      </c>
      <c r="AS280" s="193"/>
      <c r="AT280" s="194">
        <v>1</v>
      </c>
      <c r="AU280" s="194"/>
      <c r="AV280" s="195">
        <v>1</v>
      </c>
      <c r="AW280" s="193"/>
      <c r="AX280" s="194">
        <v>1</v>
      </c>
      <c r="AY280" s="194"/>
      <c r="AZ280" s="195">
        <v>1</v>
      </c>
      <c r="BA280" s="191"/>
      <c r="BB280" s="189">
        <v>1</v>
      </c>
      <c r="BC280" s="189"/>
      <c r="BD280" s="192"/>
      <c r="BE280" s="191"/>
      <c r="BF280" s="189"/>
      <c r="BG280" s="189"/>
      <c r="BH280" s="192"/>
      <c r="BI280" s="191"/>
      <c r="BJ280" s="189">
        <v>1</v>
      </c>
      <c r="BK280" s="189"/>
      <c r="BL280" s="196"/>
      <c r="BM280" s="243">
        <f t="shared" si="30"/>
        <v>15</v>
      </c>
      <c r="BN280" s="246">
        <f t="shared" si="31"/>
        <v>0</v>
      </c>
      <c r="BO280" s="197"/>
      <c r="BP280" s="197"/>
    </row>
    <row r="281" spans="1:69" s="2" customFormat="1" ht="15" customHeight="1" x14ac:dyDescent="0.25">
      <c r="A281" s="220" t="s">
        <v>131</v>
      </c>
      <c r="B281" s="221" t="s">
        <v>202</v>
      </c>
      <c r="C281" s="222" t="s">
        <v>209</v>
      </c>
      <c r="D281" s="222" t="s">
        <v>165</v>
      </c>
      <c r="E281" s="231" t="s">
        <v>142</v>
      </c>
      <c r="F281" s="223" t="s">
        <v>102</v>
      </c>
      <c r="G281" s="224"/>
      <c r="H281" s="224" t="s">
        <v>236</v>
      </c>
      <c r="I281" s="225" t="s">
        <v>237</v>
      </c>
      <c r="J281" s="226" t="s">
        <v>357</v>
      </c>
      <c r="K281" s="227">
        <v>6</v>
      </c>
      <c r="L281" s="228">
        <v>8</v>
      </c>
      <c r="M281" s="229" t="s">
        <v>358</v>
      </c>
      <c r="N281" s="230" t="s">
        <v>356</v>
      </c>
      <c r="O281" s="222" t="s">
        <v>359</v>
      </c>
      <c r="P281" s="228"/>
      <c r="Q281" s="188"/>
      <c r="R281" s="189"/>
      <c r="S281" s="189">
        <v>2</v>
      </c>
      <c r="T281" s="190"/>
      <c r="U281" s="191"/>
      <c r="V281" s="189"/>
      <c r="W281" s="189"/>
      <c r="X281" s="192"/>
      <c r="Y281" s="191"/>
      <c r="Z281" s="189">
        <v>2</v>
      </c>
      <c r="AA281" s="189"/>
      <c r="AB281" s="192"/>
      <c r="AC281" s="191"/>
      <c r="AD281" s="189"/>
      <c r="AE281" s="189"/>
      <c r="AF281" s="192"/>
      <c r="AG281" s="193"/>
      <c r="AH281" s="194"/>
      <c r="AI281" s="194">
        <v>4</v>
      </c>
      <c r="AJ281" s="195"/>
      <c r="AK281" s="193"/>
      <c r="AL281" s="194"/>
      <c r="AM281" s="194"/>
      <c r="AN281" s="195"/>
      <c r="AO281" s="193"/>
      <c r="AP281" s="194"/>
      <c r="AQ281" s="194"/>
      <c r="AR281" s="195"/>
      <c r="AS281" s="193"/>
      <c r="AT281" s="194"/>
      <c r="AU281" s="194"/>
      <c r="AV281" s="195"/>
      <c r="AW281" s="193"/>
      <c r="AX281" s="194"/>
      <c r="AY281" s="194"/>
      <c r="AZ281" s="195"/>
      <c r="BA281" s="191"/>
      <c r="BB281" s="189"/>
      <c r="BC281" s="189"/>
      <c r="BD281" s="192"/>
      <c r="BE281" s="191"/>
      <c r="BF281" s="189"/>
      <c r="BG281" s="189"/>
      <c r="BH281" s="192"/>
      <c r="BI281" s="191"/>
      <c r="BJ281" s="189"/>
      <c r="BK281" s="189"/>
      <c r="BL281" s="196"/>
      <c r="BM281" s="243">
        <f t="shared" si="30"/>
        <v>8</v>
      </c>
      <c r="BN281" s="246">
        <f t="shared" si="31"/>
        <v>0</v>
      </c>
      <c r="BO281" s="197"/>
      <c r="BP281" s="197"/>
      <c r="BQ281" s="2" t="s">
        <v>480</v>
      </c>
    </row>
    <row r="282" spans="1:69" s="2" customFormat="1" ht="15" customHeight="1" x14ac:dyDescent="0.25">
      <c r="A282" s="220" t="s">
        <v>131</v>
      </c>
      <c r="B282" s="221" t="s">
        <v>202</v>
      </c>
      <c r="C282" s="222" t="s">
        <v>210</v>
      </c>
      <c r="D282" s="222" t="s">
        <v>205</v>
      </c>
      <c r="E282" s="231" t="s">
        <v>142</v>
      </c>
      <c r="F282" s="223" t="s">
        <v>103</v>
      </c>
      <c r="G282" s="224"/>
      <c r="H282" s="224" t="s">
        <v>236</v>
      </c>
      <c r="I282" s="225" t="s">
        <v>237</v>
      </c>
      <c r="J282" s="226" t="s">
        <v>273</v>
      </c>
      <c r="K282" s="227">
        <v>5</v>
      </c>
      <c r="L282" s="228">
        <v>5</v>
      </c>
      <c r="M282" s="229" t="s">
        <v>253</v>
      </c>
      <c r="N282" s="230" t="s">
        <v>356</v>
      </c>
      <c r="O282" s="224"/>
      <c r="P282" s="228" t="s">
        <v>257</v>
      </c>
      <c r="Q282" s="188"/>
      <c r="R282" s="189"/>
      <c r="S282" s="189">
        <v>1</v>
      </c>
      <c r="T282" s="190"/>
      <c r="U282" s="191"/>
      <c r="V282" s="189"/>
      <c r="W282" s="189"/>
      <c r="X282" s="192"/>
      <c r="Y282" s="191">
        <v>1</v>
      </c>
      <c r="Z282" s="189"/>
      <c r="AA282" s="189"/>
      <c r="AB282" s="192"/>
      <c r="AC282" s="191"/>
      <c r="AD282" s="189"/>
      <c r="AE282" s="189"/>
      <c r="AF282" s="192"/>
      <c r="AG282" s="193"/>
      <c r="AH282" s="194"/>
      <c r="AI282" s="194">
        <v>1</v>
      </c>
      <c r="AJ282" s="195"/>
      <c r="AK282" s="193">
        <v>1</v>
      </c>
      <c r="AL282" s="194"/>
      <c r="AM282" s="194"/>
      <c r="AN282" s="195"/>
      <c r="AO282" s="193"/>
      <c r="AP282" s="194"/>
      <c r="AQ282" s="194"/>
      <c r="AR282" s="195">
        <v>1</v>
      </c>
      <c r="AS282" s="193"/>
      <c r="AT282" s="194"/>
      <c r="AU282" s="194"/>
      <c r="AV282" s="195"/>
      <c r="AW282" s="193"/>
      <c r="AX282" s="194"/>
      <c r="AY282" s="194"/>
      <c r="AZ282" s="195"/>
      <c r="BA282" s="191"/>
      <c r="BB282" s="189"/>
      <c r="BC282" s="189"/>
      <c r="BD282" s="192"/>
      <c r="BE282" s="191"/>
      <c r="BF282" s="189"/>
      <c r="BG282" s="189"/>
      <c r="BH282" s="192"/>
      <c r="BI282" s="191"/>
      <c r="BJ282" s="189"/>
      <c r="BK282" s="189"/>
      <c r="BL282" s="196"/>
      <c r="BM282" s="243">
        <f t="shared" si="30"/>
        <v>5</v>
      </c>
      <c r="BN282" s="246">
        <f t="shared" si="31"/>
        <v>0</v>
      </c>
      <c r="BO282" s="197"/>
      <c r="BP282" s="197"/>
    </row>
    <row r="283" spans="1:69" s="2" customFormat="1" ht="15" customHeight="1" x14ac:dyDescent="0.25">
      <c r="A283" s="220" t="s">
        <v>131</v>
      </c>
      <c r="B283" s="221" t="s">
        <v>202</v>
      </c>
      <c r="C283" s="222" t="s">
        <v>210</v>
      </c>
      <c r="D283" s="222" t="s">
        <v>205</v>
      </c>
      <c r="E283" s="231" t="s">
        <v>142</v>
      </c>
      <c r="F283" s="223" t="s">
        <v>103</v>
      </c>
      <c r="G283" s="224"/>
      <c r="H283" s="224" t="s">
        <v>236</v>
      </c>
      <c r="I283" s="225" t="s">
        <v>237</v>
      </c>
      <c r="J283" s="226" t="s">
        <v>30</v>
      </c>
      <c r="K283" s="227">
        <v>5</v>
      </c>
      <c r="L283" s="228">
        <v>7</v>
      </c>
      <c r="M283" s="229" t="s">
        <v>253</v>
      </c>
      <c r="N283" s="230" t="s">
        <v>356</v>
      </c>
      <c r="O283" s="224"/>
      <c r="P283" s="228" t="s">
        <v>257</v>
      </c>
      <c r="Q283" s="188"/>
      <c r="R283" s="189"/>
      <c r="S283" s="189">
        <v>1</v>
      </c>
      <c r="T283" s="190"/>
      <c r="U283" s="191"/>
      <c r="V283" s="189"/>
      <c r="W283" s="189"/>
      <c r="X283" s="192"/>
      <c r="Y283" s="191">
        <v>1</v>
      </c>
      <c r="Z283" s="189"/>
      <c r="AA283" s="189"/>
      <c r="AB283" s="192"/>
      <c r="AC283" s="191"/>
      <c r="AD283" s="189"/>
      <c r="AE283" s="189"/>
      <c r="AF283" s="192"/>
      <c r="AG283" s="193"/>
      <c r="AH283" s="194"/>
      <c r="AI283" s="194">
        <v>1</v>
      </c>
      <c r="AJ283" s="195"/>
      <c r="AK283" s="193">
        <v>1</v>
      </c>
      <c r="AL283" s="194"/>
      <c r="AM283" s="194"/>
      <c r="AN283" s="195"/>
      <c r="AO283" s="193"/>
      <c r="AP283" s="194"/>
      <c r="AQ283" s="194"/>
      <c r="AR283" s="195">
        <v>1</v>
      </c>
      <c r="AS283" s="193"/>
      <c r="AT283" s="194"/>
      <c r="AU283" s="194"/>
      <c r="AV283" s="195"/>
      <c r="AW283" s="193"/>
      <c r="AX283" s="194">
        <v>1</v>
      </c>
      <c r="AY283" s="194"/>
      <c r="AZ283" s="195"/>
      <c r="BA283" s="191"/>
      <c r="BB283" s="189"/>
      <c r="BC283" s="189"/>
      <c r="BD283" s="192"/>
      <c r="BE283" s="191"/>
      <c r="BF283" s="189"/>
      <c r="BG283" s="189"/>
      <c r="BH283" s="192"/>
      <c r="BI283" s="191"/>
      <c r="BJ283" s="189">
        <v>1</v>
      </c>
      <c r="BK283" s="189"/>
      <c r="BL283" s="196"/>
      <c r="BM283" s="243">
        <f t="shared" si="30"/>
        <v>7</v>
      </c>
      <c r="BN283" s="246">
        <f t="shared" si="31"/>
        <v>0</v>
      </c>
      <c r="BO283" s="197"/>
      <c r="BP283" s="197"/>
    </row>
    <row r="284" spans="1:69" s="2" customFormat="1" ht="15" customHeight="1" x14ac:dyDescent="0.25">
      <c r="A284" s="220" t="s">
        <v>131</v>
      </c>
      <c r="B284" s="221" t="s">
        <v>202</v>
      </c>
      <c r="C284" s="222" t="s">
        <v>210</v>
      </c>
      <c r="D284" s="222" t="s">
        <v>205</v>
      </c>
      <c r="E284" s="231" t="s">
        <v>142</v>
      </c>
      <c r="F284" s="223" t="s">
        <v>103</v>
      </c>
      <c r="G284" s="224"/>
      <c r="H284" s="224" t="s">
        <v>236</v>
      </c>
      <c r="I284" s="225" t="s">
        <v>237</v>
      </c>
      <c r="J284" s="226" t="s">
        <v>32</v>
      </c>
      <c r="K284" s="227">
        <v>2</v>
      </c>
      <c r="L284" s="228">
        <v>2</v>
      </c>
      <c r="M284" s="229" t="s">
        <v>355</v>
      </c>
      <c r="N284" s="230" t="s">
        <v>356</v>
      </c>
      <c r="O284" s="224"/>
      <c r="P284" s="228" t="s">
        <v>257</v>
      </c>
      <c r="Q284" s="188"/>
      <c r="R284" s="189"/>
      <c r="S284" s="189"/>
      <c r="T284" s="190"/>
      <c r="U284" s="191"/>
      <c r="V284" s="189"/>
      <c r="W284" s="189"/>
      <c r="X284" s="192"/>
      <c r="Y284" s="191"/>
      <c r="Z284" s="189"/>
      <c r="AA284" s="189"/>
      <c r="AB284" s="192"/>
      <c r="AC284" s="191"/>
      <c r="AD284" s="189"/>
      <c r="AE284" s="189"/>
      <c r="AF284" s="192"/>
      <c r="AG284" s="193"/>
      <c r="AH284" s="194"/>
      <c r="AI284" s="194"/>
      <c r="AJ284" s="195"/>
      <c r="AK284" s="193"/>
      <c r="AL284" s="194"/>
      <c r="AM284" s="194"/>
      <c r="AN284" s="195"/>
      <c r="AO284" s="193"/>
      <c r="AP284" s="194"/>
      <c r="AQ284" s="194"/>
      <c r="AR284" s="195"/>
      <c r="AS284" s="193"/>
      <c r="AT284" s="194"/>
      <c r="AU284" s="194"/>
      <c r="AV284" s="195"/>
      <c r="AW284" s="193"/>
      <c r="AX284" s="194">
        <v>1</v>
      </c>
      <c r="AY284" s="194"/>
      <c r="AZ284" s="195"/>
      <c r="BA284" s="191"/>
      <c r="BB284" s="189"/>
      <c r="BC284" s="189"/>
      <c r="BD284" s="192"/>
      <c r="BE284" s="191"/>
      <c r="BF284" s="189"/>
      <c r="BG284" s="189"/>
      <c r="BH284" s="192"/>
      <c r="BI284" s="191"/>
      <c r="BJ284" s="189">
        <v>1</v>
      </c>
      <c r="BK284" s="189"/>
      <c r="BL284" s="196"/>
      <c r="BM284" s="243">
        <f t="shared" si="30"/>
        <v>2</v>
      </c>
      <c r="BN284" s="246">
        <f t="shared" si="31"/>
        <v>0</v>
      </c>
      <c r="BO284" s="197"/>
      <c r="BP284" s="197"/>
    </row>
    <row r="285" spans="1:69" s="2" customFormat="1" ht="15" customHeight="1" x14ac:dyDescent="0.25">
      <c r="A285" s="220" t="s">
        <v>131</v>
      </c>
      <c r="B285" s="221" t="s">
        <v>202</v>
      </c>
      <c r="C285" s="222" t="s">
        <v>210</v>
      </c>
      <c r="D285" s="222" t="s">
        <v>205</v>
      </c>
      <c r="E285" s="231" t="s">
        <v>142</v>
      </c>
      <c r="F285" s="223" t="s">
        <v>103</v>
      </c>
      <c r="G285" s="224"/>
      <c r="H285" s="224" t="s">
        <v>236</v>
      </c>
      <c r="I285" s="225" t="s">
        <v>237</v>
      </c>
      <c r="J285" s="226" t="s">
        <v>357</v>
      </c>
      <c r="K285" s="227">
        <v>6</v>
      </c>
      <c r="L285" s="228">
        <v>8</v>
      </c>
      <c r="M285" s="229" t="s">
        <v>358</v>
      </c>
      <c r="N285" s="230" t="s">
        <v>356</v>
      </c>
      <c r="O285" s="222" t="s">
        <v>359</v>
      </c>
      <c r="P285" s="228"/>
      <c r="Q285" s="188"/>
      <c r="R285" s="189"/>
      <c r="S285" s="189">
        <v>2</v>
      </c>
      <c r="T285" s="190"/>
      <c r="U285" s="191"/>
      <c r="V285" s="189"/>
      <c r="W285" s="189"/>
      <c r="X285" s="192"/>
      <c r="Y285" s="191">
        <v>2</v>
      </c>
      <c r="Z285" s="189"/>
      <c r="AA285" s="189"/>
      <c r="AB285" s="192"/>
      <c r="AC285" s="191"/>
      <c r="AD285" s="189"/>
      <c r="AE285" s="189"/>
      <c r="AF285" s="192"/>
      <c r="AG285" s="193"/>
      <c r="AH285" s="194"/>
      <c r="AI285" s="194">
        <v>4</v>
      </c>
      <c r="AJ285" s="195"/>
      <c r="AK285" s="193"/>
      <c r="AL285" s="194"/>
      <c r="AM285" s="194"/>
      <c r="AN285" s="195"/>
      <c r="AO285" s="193"/>
      <c r="AP285" s="194"/>
      <c r="AQ285" s="194"/>
      <c r="AR285" s="195"/>
      <c r="AS285" s="193"/>
      <c r="AT285" s="194"/>
      <c r="AU285" s="194"/>
      <c r="AV285" s="195"/>
      <c r="AW285" s="193"/>
      <c r="AX285" s="194"/>
      <c r="AY285" s="194"/>
      <c r="AZ285" s="195"/>
      <c r="BA285" s="191"/>
      <c r="BB285" s="189"/>
      <c r="BC285" s="189"/>
      <c r="BD285" s="192"/>
      <c r="BE285" s="191"/>
      <c r="BF285" s="189"/>
      <c r="BG285" s="189"/>
      <c r="BH285" s="192"/>
      <c r="BI285" s="191"/>
      <c r="BJ285" s="189"/>
      <c r="BK285" s="189"/>
      <c r="BL285" s="196"/>
      <c r="BM285" s="243">
        <f t="shared" si="30"/>
        <v>8</v>
      </c>
      <c r="BN285" s="246">
        <f t="shared" si="31"/>
        <v>0</v>
      </c>
      <c r="BO285" s="197"/>
      <c r="BP285" s="197"/>
      <c r="BQ285" s="2" t="s">
        <v>480</v>
      </c>
    </row>
    <row r="286" spans="1:69" s="2" customFormat="1" ht="15" customHeight="1" x14ac:dyDescent="0.25">
      <c r="A286" s="220" t="s">
        <v>131</v>
      </c>
      <c r="B286" s="221" t="s">
        <v>202</v>
      </c>
      <c r="C286" s="222" t="s">
        <v>210</v>
      </c>
      <c r="D286" s="222" t="s">
        <v>205</v>
      </c>
      <c r="E286" s="231" t="s">
        <v>142</v>
      </c>
      <c r="F286" s="223" t="s">
        <v>103</v>
      </c>
      <c r="G286" s="224"/>
      <c r="H286" s="224" t="s">
        <v>236</v>
      </c>
      <c r="I286" s="225" t="s">
        <v>237</v>
      </c>
      <c r="J286" s="226" t="s">
        <v>31</v>
      </c>
      <c r="K286" s="227">
        <v>2</v>
      </c>
      <c r="L286" s="228">
        <v>2</v>
      </c>
      <c r="M286" s="229" t="s">
        <v>355</v>
      </c>
      <c r="N286" s="230" t="s">
        <v>356</v>
      </c>
      <c r="O286" s="224"/>
      <c r="P286" s="228" t="s">
        <v>257</v>
      </c>
      <c r="Q286" s="188"/>
      <c r="R286" s="189"/>
      <c r="S286" s="189"/>
      <c r="T286" s="190"/>
      <c r="U286" s="191"/>
      <c r="V286" s="189"/>
      <c r="W286" s="189"/>
      <c r="X286" s="192"/>
      <c r="Y286" s="191"/>
      <c r="Z286" s="189"/>
      <c r="AA286" s="189"/>
      <c r="AB286" s="192"/>
      <c r="AC286" s="191"/>
      <c r="AD286" s="189"/>
      <c r="AE286" s="189"/>
      <c r="AF286" s="192"/>
      <c r="AG286" s="193"/>
      <c r="AH286" s="194"/>
      <c r="AI286" s="194"/>
      <c r="AJ286" s="195"/>
      <c r="AK286" s="193"/>
      <c r="AL286" s="194"/>
      <c r="AM286" s="194"/>
      <c r="AN286" s="195"/>
      <c r="AO286" s="193"/>
      <c r="AP286" s="194"/>
      <c r="AQ286" s="194"/>
      <c r="AR286" s="195"/>
      <c r="AS286" s="193"/>
      <c r="AT286" s="194"/>
      <c r="AU286" s="194"/>
      <c r="AV286" s="195"/>
      <c r="AW286" s="193"/>
      <c r="AX286" s="194">
        <v>1</v>
      </c>
      <c r="AY286" s="194"/>
      <c r="AZ286" s="195"/>
      <c r="BA286" s="191"/>
      <c r="BB286" s="189"/>
      <c r="BC286" s="189"/>
      <c r="BD286" s="192"/>
      <c r="BE286" s="191"/>
      <c r="BF286" s="189"/>
      <c r="BG286" s="189"/>
      <c r="BH286" s="192"/>
      <c r="BI286" s="191"/>
      <c r="BJ286" s="189">
        <v>1</v>
      </c>
      <c r="BK286" s="189"/>
      <c r="BL286" s="196"/>
      <c r="BM286" s="243">
        <f t="shared" si="30"/>
        <v>2</v>
      </c>
      <c r="BN286" s="246">
        <f t="shared" si="31"/>
        <v>0</v>
      </c>
      <c r="BO286" s="197"/>
      <c r="BP286" s="197"/>
    </row>
    <row r="287" spans="1:69" s="2" customFormat="1" ht="15" customHeight="1" x14ac:dyDescent="0.25">
      <c r="A287" s="220" t="s">
        <v>131</v>
      </c>
      <c r="B287" s="221" t="s">
        <v>202</v>
      </c>
      <c r="C287" s="222" t="s">
        <v>211</v>
      </c>
      <c r="D287" s="222" t="s">
        <v>141</v>
      </c>
      <c r="E287" s="231" t="s">
        <v>142</v>
      </c>
      <c r="F287" s="223" t="s">
        <v>104</v>
      </c>
      <c r="G287" s="224"/>
      <c r="H287" s="224" t="s">
        <v>236</v>
      </c>
      <c r="I287" s="225" t="s">
        <v>237</v>
      </c>
      <c r="J287" s="226" t="s">
        <v>273</v>
      </c>
      <c r="K287" s="227">
        <v>5</v>
      </c>
      <c r="L287" s="228">
        <v>5</v>
      </c>
      <c r="M287" s="229" t="s">
        <v>253</v>
      </c>
      <c r="N287" s="230" t="s">
        <v>356</v>
      </c>
      <c r="O287" s="224"/>
      <c r="P287" s="228" t="s">
        <v>257</v>
      </c>
      <c r="Q287" s="188"/>
      <c r="R287" s="189"/>
      <c r="S287" s="189">
        <v>1</v>
      </c>
      <c r="T287" s="190"/>
      <c r="U287" s="191"/>
      <c r="V287" s="189"/>
      <c r="W287" s="189"/>
      <c r="X287" s="192"/>
      <c r="Y287" s="191">
        <v>1</v>
      </c>
      <c r="Z287" s="189"/>
      <c r="AA287" s="189"/>
      <c r="AB287" s="192"/>
      <c r="AC287" s="191"/>
      <c r="AD287" s="189"/>
      <c r="AE287" s="189"/>
      <c r="AF287" s="192"/>
      <c r="AG287" s="193"/>
      <c r="AH287" s="194"/>
      <c r="AI287" s="194">
        <v>1</v>
      </c>
      <c r="AJ287" s="195"/>
      <c r="AK287" s="193">
        <v>1</v>
      </c>
      <c r="AL287" s="194"/>
      <c r="AM287" s="194"/>
      <c r="AN287" s="195"/>
      <c r="AO287" s="193"/>
      <c r="AP287" s="194"/>
      <c r="AQ287" s="194"/>
      <c r="AR287" s="195">
        <v>1</v>
      </c>
      <c r="AS287" s="193"/>
      <c r="AT287" s="194"/>
      <c r="AU287" s="194"/>
      <c r="AV287" s="195"/>
      <c r="AW287" s="193"/>
      <c r="AX287" s="194"/>
      <c r="AY287" s="194"/>
      <c r="AZ287" s="195"/>
      <c r="BA287" s="191"/>
      <c r="BB287" s="189"/>
      <c r="BC287" s="189"/>
      <c r="BD287" s="192"/>
      <c r="BE287" s="191"/>
      <c r="BF287" s="189"/>
      <c r="BG287" s="189"/>
      <c r="BH287" s="192"/>
      <c r="BI287" s="191"/>
      <c r="BJ287" s="189"/>
      <c r="BK287" s="189"/>
      <c r="BL287" s="196"/>
      <c r="BM287" s="243">
        <f t="shared" si="30"/>
        <v>5</v>
      </c>
      <c r="BN287" s="246">
        <f t="shared" si="31"/>
        <v>0</v>
      </c>
      <c r="BO287" s="197"/>
      <c r="BP287" s="197"/>
    </row>
    <row r="288" spans="1:69" s="2" customFormat="1" ht="15" customHeight="1" x14ac:dyDescent="0.25">
      <c r="A288" s="220" t="s">
        <v>131</v>
      </c>
      <c r="B288" s="221" t="s">
        <v>202</v>
      </c>
      <c r="C288" s="222" t="s">
        <v>211</v>
      </c>
      <c r="D288" s="222" t="s">
        <v>141</v>
      </c>
      <c r="E288" s="231" t="s">
        <v>142</v>
      </c>
      <c r="F288" s="223" t="s">
        <v>104</v>
      </c>
      <c r="G288" s="224"/>
      <c r="H288" s="224" t="s">
        <v>236</v>
      </c>
      <c r="I288" s="225" t="s">
        <v>237</v>
      </c>
      <c r="J288" s="226" t="s">
        <v>33</v>
      </c>
      <c r="K288" s="227">
        <v>5</v>
      </c>
      <c r="L288" s="228">
        <v>5</v>
      </c>
      <c r="M288" s="229" t="s">
        <v>253</v>
      </c>
      <c r="N288" s="230" t="s">
        <v>356</v>
      </c>
      <c r="O288" s="224"/>
      <c r="P288" s="228" t="s">
        <v>257</v>
      </c>
      <c r="Q288" s="188"/>
      <c r="R288" s="189"/>
      <c r="S288" s="189">
        <v>1</v>
      </c>
      <c r="T288" s="190"/>
      <c r="U288" s="191"/>
      <c r="V288" s="189"/>
      <c r="W288" s="189"/>
      <c r="X288" s="192"/>
      <c r="Y288" s="191">
        <v>1</v>
      </c>
      <c r="Z288" s="189"/>
      <c r="AA288" s="189"/>
      <c r="AB288" s="192"/>
      <c r="AC288" s="191"/>
      <c r="AD288" s="189"/>
      <c r="AE288" s="189"/>
      <c r="AF288" s="192"/>
      <c r="AG288" s="193"/>
      <c r="AH288" s="194"/>
      <c r="AI288" s="194">
        <v>1</v>
      </c>
      <c r="AJ288" s="195"/>
      <c r="AK288" s="193">
        <v>1</v>
      </c>
      <c r="AL288" s="194"/>
      <c r="AM288" s="194"/>
      <c r="AN288" s="195"/>
      <c r="AO288" s="193"/>
      <c r="AP288" s="194"/>
      <c r="AQ288" s="194"/>
      <c r="AR288" s="195">
        <v>1</v>
      </c>
      <c r="AS288" s="193"/>
      <c r="AT288" s="194"/>
      <c r="AU288" s="194"/>
      <c r="AV288" s="195"/>
      <c r="AW288" s="193"/>
      <c r="AX288" s="194"/>
      <c r="AY288" s="194"/>
      <c r="AZ288" s="195"/>
      <c r="BA288" s="191"/>
      <c r="BB288" s="189"/>
      <c r="BC288" s="189"/>
      <c r="BD288" s="192"/>
      <c r="BE288" s="191"/>
      <c r="BF288" s="189"/>
      <c r="BG288" s="189"/>
      <c r="BH288" s="192"/>
      <c r="BI288" s="191"/>
      <c r="BJ288" s="189"/>
      <c r="BK288" s="189"/>
      <c r="BL288" s="196"/>
      <c r="BM288" s="243">
        <f t="shared" si="30"/>
        <v>5</v>
      </c>
      <c r="BN288" s="246">
        <f t="shared" si="31"/>
        <v>0</v>
      </c>
      <c r="BO288" s="197"/>
      <c r="BP288" s="197"/>
    </row>
    <row r="289" spans="1:69" s="2" customFormat="1" ht="15" customHeight="1" x14ac:dyDescent="0.25">
      <c r="A289" s="220" t="s">
        <v>131</v>
      </c>
      <c r="B289" s="221" t="s">
        <v>202</v>
      </c>
      <c r="C289" s="222" t="s">
        <v>211</v>
      </c>
      <c r="D289" s="222" t="s">
        <v>141</v>
      </c>
      <c r="E289" s="231" t="s">
        <v>142</v>
      </c>
      <c r="F289" s="223" t="s">
        <v>104</v>
      </c>
      <c r="G289" s="224"/>
      <c r="H289" s="224" t="s">
        <v>236</v>
      </c>
      <c r="I289" s="225" t="s">
        <v>237</v>
      </c>
      <c r="J289" s="226" t="s">
        <v>37</v>
      </c>
      <c r="K289" s="227" t="s">
        <v>38</v>
      </c>
      <c r="L289" s="228">
        <v>5</v>
      </c>
      <c r="M289" s="229" t="s">
        <v>253</v>
      </c>
      <c r="N289" s="230" t="s">
        <v>356</v>
      </c>
      <c r="O289" s="224"/>
      <c r="P289" s="228" t="s">
        <v>257</v>
      </c>
      <c r="Q289" s="188"/>
      <c r="R289" s="189"/>
      <c r="S289" s="189">
        <v>1</v>
      </c>
      <c r="T289" s="190"/>
      <c r="U289" s="191"/>
      <c r="V289" s="189"/>
      <c r="W289" s="189"/>
      <c r="X289" s="192"/>
      <c r="Y289" s="191">
        <v>1</v>
      </c>
      <c r="Z289" s="189"/>
      <c r="AA289" s="189"/>
      <c r="AB289" s="192"/>
      <c r="AC289" s="191"/>
      <c r="AD289" s="189"/>
      <c r="AE289" s="189"/>
      <c r="AF289" s="192"/>
      <c r="AG289" s="193"/>
      <c r="AH289" s="194"/>
      <c r="AI289" s="194">
        <v>1</v>
      </c>
      <c r="AJ289" s="195"/>
      <c r="AK289" s="193">
        <v>1</v>
      </c>
      <c r="AL289" s="194"/>
      <c r="AM289" s="194"/>
      <c r="AN289" s="195"/>
      <c r="AO289" s="193"/>
      <c r="AP289" s="194"/>
      <c r="AQ289" s="194"/>
      <c r="AR289" s="195">
        <v>1</v>
      </c>
      <c r="AS289" s="193"/>
      <c r="AT289" s="194"/>
      <c r="AU289" s="194"/>
      <c r="AV289" s="195"/>
      <c r="AW289" s="193"/>
      <c r="AX289" s="194"/>
      <c r="AY289" s="194"/>
      <c r="AZ289" s="195"/>
      <c r="BA289" s="191"/>
      <c r="BB289" s="189"/>
      <c r="BC289" s="189"/>
      <c r="BD289" s="192"/>
      <c r="BE289" s="191"/>
      <c r="BF289" s="189"/>
      <c r="BG289" s="189"/>
      <c r="BH289" s="192"/>
      <c r="BI289" s="191"/>
      <c r="BJ289" s="189"/>
      <c r="BK289" s="189"/>
      <c r="BL289" s="196"/>
      <c r="BM289" s="243">
        <f t="shared" si="30"/>
        <v>5</v>
      </c>
      <c r="BN289" s="246">
        <f t="shared" si="31"/>
        <v>0</v>
      </c>
      <c r="BO289" s="197"/>
      <c r="BP289" s="197"/>
    </row>
    <row r="290" spans="1:69" s="2" customFormat="1" ht="15" customHeight="1" x14ac:dyDescent="0.25">
      <c r="A290" s="220" t="s">
        <v>131</v>
      </c>
      <c r="B290" s="221" t="s">
        <v>202</v>
      </c>
      <c r="C290" s="222" t="s">
        <v>211</v>
      </c>
      <c r="D290" s="222" t="s">
        <v>141</v>
      </c>
      <c r="E290" s="231" t="s">
        <v>142</v>
      </c>
      <c r="F290" s="223" t="s">
        <v>104</v>
      </c>
      <c r="G290" s="224"/>
      <c r="H290" s="224" t="s">
        <v>236</v>
      </c>
      <c r="I290" s="225" t="s">
        <v>237</v>
      </c>
      <c r="J290" s="226" t="s">
        <v>357</v>
      </c>
      <c r="K290" s="227">
        <v>6</v>
      </c>
      <c r="L290" s="228">
        <v>8</v>
      </c>
      <c r="M290" s="229" t="s">
        <v>358</v>
      </c>
      <c r="N290" s="230" t="s">
        <v>356</v>
      </c>
      <c r="O290" s="222" t="s">
        <v>359</v>
      </c>
      <c r="P290" s="228"/>
      <c r="Q290" s="188"/>
      <c r="R290" s="189"/>
      <c r="S290" s="189">
        <v>2</v>
      </c>
      <c r="T290" s="190"/>
      <c r="U290" s="191"/>
      <c r="V290" s="189"/>
      <c r="W290" s="189"/>
      <c r="X290" s="192"/>
      <c r="Y290" s="191">
        <v>2</v>
      </c>
      <c r="Z290" s="189"/>
      <c r="AA290" s="189"/>
      <c r="AB290" s="192"/>
      <c r="AC290" s="191"/>
      <c r="AD290" s="189"/>
      <c r="AE290" s="189"/>
      <c r="AF290" s="192"/>
      <c r="AG290" s="193"/>
      <c r="AH290" s="194"/>
      <c r="AI290" s="194">
        <v>4</v>
      </c>
      <c r="AJ290" s="195"/>
      <c r="AK290" s="193"/>
      <c r="AL290" s="194"/>
      <c r="AM290" s="194"/>
      <c r="AN290" s="195"/>
      <c r="AO290" s="193"/>
      <c r="AP290" s="194"/>
      <c r="AQ290" s="194"/>
      <c r="AR290" s="195"/>
      <c r="AS290" s="193"/>
      <c r="AT290" s="194"/>
      <c r="AU290" s="194"/>
      <c r="AV290" s="195"/>
      <c r="AW290" s="193"/>
      <c r="AX290" s="194"/>
      <c r="AY290" s="194"/>
      <c r="AZ290" s="195"/>
      <c r="BA290" s="191"/>
      <c r="BB290" s="189"/>
      <c r="BC290" s="189"/>
      <c r="BD290" s="192"/>
      <c r="BE290" s="191"/>
      <c r="BF290" s="189"/>
      <c r="BG290" s="189"/>
      <c r="BH290" s="192"/>
      <c r="BI290" s="191"/>
      <c r="BJ290" s="189"/>
      <c r="BK290" s="189"/>
      <c r="BL290" s="196"/>
      <c r="BM290" s="243">
        <f t="shared" si="30"/>
        <v>8</v>
      </c>
      <c r="BN290" s="246">
        <f t="shared" si="31"/>
        <v>0</v>
      </c>
      <c r="BO290" s="197"/>
      <c r="BP290" s="197"/>
      <c r="BQ290" s="2" t="s">
        <v>480</v>
      </c>
    </row>
    <row r="291" spans="1:69" s="2" customFormat="1" ht="15" customHeight="1" x14ac:dyDescent="0.25">
      <c r="A291" s="220" t="s">
        <v>131</v>
      </c>
      <c r="B291" s="221" t="s">
        <v>202</v>
      </c>
      <c r="C291" s="222" t="s">
        <v>212</v>
      </c>
      <c r="D291" s="222" t="s">
        <v>205</v>
      </c>
      <c r="E291" s="231" t="s">
        <v>142</v>
      </c>
      <c r="F291" s="223" t="s">
        <v>105</v>
      </c>
      <c r="G291" s="224"/>
      <c r="H291" s="224" t="s">
        <v>236</v>
      </c>
      <c r="I291" s="225" t="s">
        <v>237</v>
      </c>
      <c r="J291" s="226" t="s">
        <v>273</v>
      </c>
      <c r="K291" s="227">
        <v>5</v>
      </c>
      <c r="L291" s="228">
        <v>5</v>
      </c>
      <c r="M291" s="229" t="s">
        <v>253</v>
      </c>
      <c r="N291" s="230" t="s">
        <v>356</v>
      </c>
      <c r="O291" s="224"/>
      <c r="P291" s="228" t="s">
        <v>257</v>
      </c>
      <c r="Q291" s="188"/>
      <c r="R291" s="189"/>
      <c r="S291" s="189">
        <v>1</v>
      </c>
      <c r="T291" s="190"/>
      <c r="U291" s="191"/>
      <c r="V291" s="189"/>
      <c r="W291" s="189"/>
      <c r="X291" s="192"/>
      <c r="Y291" s="191">
        <v>1</v>
      </c>
      <c r="Z291" s="189"/>
      <c r="AA291" s="189"/>
      <c r="AB291" s="192"/>
      <c r="AC291" s="191"/>
      <c r="AD291" s="189"/>
      <c r="AE291" s="189"/>
      <c r="AF291" s="192"/>
      <c r="AG291" s="193"/>
      <c r="AH291" s="194"/>
      <c r="AI291" s="194">
        <v>1</v>
      </c>
      <c r="AJ291" s="195"/>
      <c r="AK291" s="193">
        <v>1</v>
      </c>
      <c r="AL291" s="194"/>
      <c r="AM291" s="194"/>
      <c r="AN291" s="195"/>
      <c r="AO291" s="193"/>
      <c r="AP291" s="194"/>
      <c r="AQ291" s="194"/>
      <c r="AR291" s="195">
        <v>1</v>
      </c>
      <c r="AS291" s="193"/>
      <c r="AT291" s="194"/>
      <c r="AU291" s="194"/>
      <c r="AV291" s="195"/>
      <c r="AW291" s="193"/>
      <c r="AX291" s="194"/>
      <c r="AY291" s="194"/>
      <c r="AZ291" s="195"/>
      <c r="BA291" s="191"/>
      <c r="BB291" s="189"/>
      <c r="BC291" s="189"/>
      <c r="BD291" s="192"/>
      <c r="BE291" s="191"/>
      <c r="BF291" s="189"/>
      <c r="BG291" s="189"/>
      <c r="BH291" s="192"/>
      <c r="BI291" s="191"/>
      <c r="BJ291" s="189"/>
      <c r="BK291" s="189"/>
      <c r="BL291" s="196"/>
      <c r="BM291" s="243">
        <f t="shared" si="30"/>
        <v>5</v>
      </c>
      <c r="BN291" s="246">
        <f t="shared" si="31"/>
        <v>0</v>
      </c>
      <c r="BO291" s="197"/>
      <c r="BP291" s="197"/>
    </row>
    <row r="292" spans="1:69" s="2" customFormat="1" ht="15" customHeight="1" x14ac:dyDescent="0.25">
      <c r="A292" s="220" t="s">
        <v>131</v>
      </c>
      <c r="B292" s="221" t="s">
        <v>202</v>
      </c>
      <c r="C292" s="222" t="s">
        <v>212</v>
      </c>
      <c r="D292" s="222" t="s">
        <v>205</v>
      </c>
      <c r="E292" s="231" t="s">
        <v>142</v>
      </c>
      <c r="F292" s="223" t="s">
        <v>105</v>
      </c>
      <c r="G292" s="224"/>
      <c r="H292" s="224" t="s">
        <v>236</v>
      </c>
      <c r="I292" s="225" t="s">
        <v>237</v>
      </c>
      <c r="J292" s="226" t="s">
        <v>30</v>
      </c>
      <c r="K292" s="227">
        <v>5</v>
      </c>
      <c r="L292" s="228">
        <v>5</v>
      </c>
      <c r="M292" s="229" t="s">
        <v>253</v>
      </c>
      <c r="N292" s="230" t="s">
        <v>356</v>
      </c>
      <c r="O292" s="224"/>
      <c r="P292" s="228" t="s">
        <v>257</v>
      </c>
      <c r="Q292" s="188"/>
      <c r="R292" s="189"/>
      <c r="S292" s="189">
        <v>1</v>
      </c>
      <c r="T292" s="190"/>
      <c r="U292" s="191"/>
      <c r="V292" s="189"/>
      <c r="W292" s="189"/>
      <c r="X292" s="192"/>
      <c r="Y292" s="191">
        <v>1</v>
      </c>
      <c r="Z292" s="189"/>
      <c r="AA292" s="189"/>
      <c r="AB292" s="192"/>
      <c r="AC292" s="191"/>
      <c r="AD292" s="189"/>
      <c r="AE292" s="189"/>
      <c r="AF292" s="192"/>
      <c r="AG292" s="193"/>
      <c r="AH292" s="194"/>
      <c r="AI292" s="194">
        <v>1</v>
      </c>
      <c r="AJ292" s="195"/>
      <c r="AK292" s="193">
        <v>1</v>
      </c>
      <c r="AL292" s="194"/>
      <c r="AM292" s="194"/>
      <c r="AN292" s="195"/>
      <c r="AO292" s="193"/>
      <c r="AP292" s="194"/>
      <c r="AQ292" s="194"/>
      <c r="AR292" s="195">
        <v>1</v>
      </c>
      <c r="AS292" s="193"/>
      <c r="AT292" s="194"/>
      <c r="AU292" s="194"/>
      <c r="AV292" s="195"/>
      <c r="AW292" s="193"/>
      <c r="AX292" s="194"/>
      <c r="AY292" s="194"/>
      <c r="AZ292" s="195"/>
      <c r="BA292" s="191"/>
      <c r="BB292" s="189"/>
      <c r="BC292" s="189"/>
      <c r="BD292" s="192"/>
      <c r="BE292" s="191"/>
      <c r="BF292" s="189"/>
      <c r="BG292" s="189"/>
      <c r="BH292" s="192"/>
      <c r="BI292" s="191"/>
      <c r="BJ292" s="189"/>
      <c r="BK292" s="189"/>
      <c r="BL292" s="196"/>
      <c r="BM292" s="243">
        <f t="shared" si="30"/>
        <v>5</v>
      </c>
      <c r="BN292" s="246">
        <f t="shared" si="31"/>
        <v>0</v>
      </c>
      <c r="BO292" s="197"/>
      <c r="BP292" s="197"/>
    </row>
    <row r="293" spans="1:69" s="2" customFormat="1" ht="15" customHeight="1" x14ac:dyDescent="0.25">
      <c r="A293" s="220" t="s">
        <v>131</v>
      </c>
      <c r="B293" s="221" t="s">
        <v>202</v>
      </c>
      <c r="C293" s="222" t="s">
        <v>212</v>
      </c>
      <c r="D293" s="222" t="s">
        <v>205</v>
      </c>
      <c r="E293" s="231" t="s">
        <v>142</v>
      </c>
      <c r="F293" s="223" t="s">
        <v>105</v>
      </c>
      <c r="G293" s="224"/>
      <c r="H293" s="224" t="s">
        <v>236</v>
      </c>
      <c r="I293" s="225" t="s">
        <v>237</v>
      </c>
      <c r="J293" s="226" t="s">
        <v>357</v>
      </c>
      <c r="K293" s="227">
        <v>6</v>
      </c>
      <c r="L293" s="228">
        <v>8</v>
      </c>
      <c r="M293" s="229" t="s">
        <v>358</v>
      </c>
      <c r="N293" s="230" t="s">
        <v>356</v>
      </c>
      <c r="O293" s="222" t="s">
        <v>359</v>
      </c>
      <c r="P293" s="228"/>
      <c r="Q293" s="188"/>
      <c r="R293" s="189"/>
      <c r="S293" s="189">
        <v>2</v>
      </c>
      <c r="T293" s="190"/>
      <c r="U293" s="191"/>
      <c r="V293" s="189"/>
      <c r="W293" s="189"/>
      <c r="X293" s="192"/>
      <c r="Y293" s="191">
        <v>2</v>
      </c>
      <c r="Z293" s="189"/>
      <c r="AA293" s="189"/>
      <c r="AB293" s="192"/>
      <c r="AC293" s="191"/>
      <c r="AD293" s="189"/>
      <c r="AE293" s="189"/>
      <c r="AF293" s="192"/>
      <c r="AG293" s="193"/>
      <c r="AH293" s="194"/>
      <c r="AI293" s="194">
        <v>4</v>
      </c>
      <c r="AJ293" s="195"/>
      <c r="AK293" s="193"/>
      <c r="AL293" s="194"/>
      <c r="AM293" s="194"/>
      <c r="AN293" s="195"/>
      <c r="AO293" s="193"/>
      <c r="AP293" s="194"/>
      <c r="AQ293" s="194"/>
      <c r="AR293" s="195"/>
      <c r="AS293" s="193"/>
      <c r="AT293" s="194"/>
      <c r="AU293" s="194"/>
      <c r="AV293" s="195"/>
      <c r="AW293" s="193"/>
      <c r="AX293" s="194"/>
      <c r="AY293" s="194"/>
      <c r="AZ293" s="195"/>
      <c r="BA293" s="191"/>
      <c r="BB293" s="189"/>
      <c r="BC293" s="189"/>
      <c r="BD293" s="192"/>
      <c r="BE293" s="191"/>
      <c r="BF293" s="189"/>
      <c r="BG293" s="189"/>
      <c r="BH293" s="192"/>
      <c r="BI293" s="191"/>
      <c r="BJ293" s="189"/>
      <c r="BK293" s="189"/>
      <c r="BL293" s="196"/>
      <c r="BM293" s="243">
        <f t="shared" si="30"/>
        <v>8</v>
      </c>
      <c r="BN293" s="246">
        <f t="shared" si="31"/>
        <v>0</v>
      </c>
      <c r="BO293" s="197"/>
      <c r="BP293" s="197"/>
      <c r="BQ293" s="2" t="s">
        <v>480</v>
      </c>
    </row>
    <row r="294" spans="1:69" s="2" customFormat="1" ht="15" customHeight="1" x14ac:dyDescent="0.25">
      <c r="A294" s="220" t="s">
        <v>131</v>
      </c>
      <c r="B294" s="221" t="s">
        <v>202</v>
      </c>
      <c r="C294" s="222" t="s">
        <v>213</v>
      </c>
      <c r="D294" s="222" t="s">
        <v>144</v>
      </c>
      <c r="E294" s="231" t="s">
        <v>142</v>
      </c>
      <c r="F294" s="223" t="s">
        <v>106</v>
      </c>
      <c r="G294" s="224"/>
      <c r="H294" s="224" t="s">
        <v>236</v>
      </c>
      <c r="I294" s="225" t="s">
        <v>237</v>
      </c>
      <c r="J294" s="226" t="s">
        <v>30</v>
      </c>
      <c r="K294" s="227">
        <v>2</v>
      </c>
      <c r="L294" s="228">
        <v>1</v>
      </c>
      <c r="M294" s="229" t="s">
        <v>252</v>
      </c>
      <c r="N294" s="230" t="s">
        <v>356</v>
      </c>
      <c r="O294" s="224"/>
      <c r="P294" s="228"/>
      <c r="Q294" s="188"/>
      <c r="R294" s="189"/>
      <c r="S294" s="189"/>
      <c r="T294" s="190"/>
      <c r="U294" s="191"/>
      <c r="V294" s="189"/>
      <c r="W294" s="189"/>
      <c r="X294" s="192"/>
      <c r="Y294" s="191"/>
      <c r="Z294" s="189"/>
      <c r="AA294" s="189"/>
      <c r="AB294" s="192"/>
      <c r="AC294" s="191"/>
      <c r="AD294" s="189"/>
      <c r="AE294" s="189"/>
      <c r="AF294" s="192"/>
      <c r="AG294" s="193"/>
      <c r="AH294" s="194"/>
      <c r="AI294" s="194"/>
      <c r="AJ294" s="195"/>
      <c r="AK294" s="193"/>
      <c r="AL294" s="194"/>
      <c r="AM294" s="194"/>
      <c r="AN294" s="195"/>
      <c r="AO294" s="193"/>
      <c r="AP294" s="194"/>
      <c r="AQ294" s="194"/>
      <c r="AR294" s="195"/>
      <c r="AS294" s="193"/>
      <c r="AT294" s="194"/>
      <c r="AU294" s="194"/>
      <c r="AV294" s="195"/>
      <c r="AW294" s="193"/>
      <c r="AX294" s="194"/>
      <c r="AY294" s="194">
        <v>1</v>
      </c>
      <c r="AZ294" s="195"/>
      <c r="BA294" s="191"/>
      <c r="BB294" s="189"/>
      <c r="BC294" s="189"/>
      <c r="BD294" s="192"/>
      <c r="BE294" s="191"/>
      <c r="BF294" s="189"/>
      <c r="BG294" s="189"/>
      <c r="BH294" s="192"/>
      <c r="BI294" s="191"/>
      <c r="BJ294" s="189"/>
      <c r="BK294" s="189"/>
      <c r="BL294" s="196"/>
      <c r="BM294" s="243">
        <f t="shared" si="30"/>
        <v>1</v>
      </c>
      <c r="BN294" s="246">
        <f t="shared" si="31"/>
        <v>0</v>
      </c>
      <c r="BO294" s="197"/>
      <c r="BP294" s="197"/>
    </row>
    <row r="295" spans="1:69" s="2" customFormat="1" ht="15" customHeight="1" x14ac:dyDescent="0.25">
      <c r="A295" s="220" t="s">
        <v>131</v>
      </c>
      <c r="B295" s="221" t="s">
        <v>202</v>
      </c>
      <c r="C295" s="222" t="s">
        <v>213</v>
      </c>
      <c r="D295" s="222" t="s">
        <v>144</v>
      </c>
      <c r="E295" s="231" t="s">
        <v>142</v>
      </c>
      <c r="F295" s="223" t="s">
        <v>106</v>
      </c>
      <c r="G295" s="224"/>
      <c r="H295" s="224" t="s">
        <v>236</v>
      </c>
      <c r="I295" s="225" t="s">
        <v>237</v>
      </c>
      <c r="J295" s="226" t="s">
        <v>33</v>
      </c>
      <c r="K295" s="227">
        <v>0</v>
      </c>
      <c r="L295" s="228">
        <v>1</v>
      </c>
      <c r="M295" s="229"/>
      <c r="N295" s="230"/>
      <c r="O295" s="224"/>
      <c r="P295" s="228"/>
      <c r="Q295" s="188"/>
      <c r="R295" s="189"/>
      <c r="S295" s="189"/>
      <c r="T295" s="190"/>
      <c r="U295" s="191"/>
      <c r="V295" s="189"/>
      <c r="W295" s="189"/>
      <c r="X295" s="192"/>
      <c r="Y295" s="191"/>
      <c r="Z295" s="189"/>
      <c r="AA295" s="189"/>
      <c r="AB295" s="192"/>
      <c r="AC295" s="191"/>
      <c r="AD295" s="189"/>
      <c r="AE295" s="189"/>
      <c r="AF295" s="192"/>
      <c r="AG295" s="193"/>
      <c r="AH295" s="194"/>
      <c r="AI295" s="194"/>
      <c r="AJ295" s="195"/>
      <c r="AK295" s="193"/>
      <c r="AL295" s="194"/>
      <c r="AM295" s="194"/>
      <c r="AN295" s="195"/>
      <c r="AO295" s="193"/>
      <c r="AP295" s="194"/>
      <c r="AQ295" s="194"/>
      <c r="AR295" s="195"/>
      <c r="AS295" s="193"/>
      <c r="AT295" s="194"/>
      <c r="AU295" s="194"/>
      <c r="AV295" s="195"/>
      <c r="AW295" s="193"/>
      <c r="AX295" s="194"/>
      <c r="AY295" s="194"/>
      <c r="AZ295" s="195"/>
      <c r="BA295" s="191"/>
      <c r="BB295" s="189"/>
      <c r="BC295" s="189"/>
      <c r="BD295" s="192"/>
      <c r="BE295" s="191"/>
      <c r="BF295" s="189"/>
      <c r="BG295" s="189"/>
      <c r="BH295" s="192"/>
      <c r="BI295" s="191"/>
      <c r="BJ295" s="189"/>
      <c r="BK295" s="189">
        <v>1</v>
      </c>
      <c r="BL295" s="196"/>
      <c r="BM295" s="243">
        <f t="shared" ref="BM295" si="32">SUM(Q295:BL295)</f>
        <v>1</v>
      </c>
      <c r="BN295" s="246">
        <f t="shared" ref="BN295" si="33">L295-BM295</f>
        <v>0</v>
      </c>
      <c r="BO295" s="197"/>
      <c r="BP295" s="197"/>
    </row>
    <row r="296" spans="1:69" s="2" customFormat="1" ht="15" customHeight="1" x14ac:dyDescent="0.25">
      <c r="A296" s="220" t="s">
        <v>131</v>
      </c>
      <c r="B296" s="221" t="s">
        <v>202</v>
      </c>
      <c r="C296" s="222" t="s">
        <v>213</v>
      </c>
      <c r="D296" s="222" t="s">
        <v>144</v>
      </c>
      <c r="E296" s="231" t="s">
        <v>142</v>
      </c>
      <c r="F296" s="223" t="s">
        <v>106</v>
      </c>
      <c r="G296" s="224"/>
      <c r="H296" s="224" t="s">
        <v>236</v>
      </c>
      <c r="I296" s="225" t="s">
        <v>237</v>
      </c>
      <c r="J296" s="226" t="s">
        <v>32</v>
      </c>
      <c r="K296" s="227">
        <v>2</v>
      </c>
      <c r="L296" s="228">
        <v>2</v>
      </c>
      <c r="M296" s="229" t="s">
        <v>355</v>
      </c>
      <c r="N296" s="230" t="s">
        <v>356</v>
      </c>
      <c r="O296" s="224"/>
      <c r="P296" s="228"/>
      <c r="Q296" s="188"/>
      <c r="R296" s="189"/>
      <c r="S296" s="189"/>
      <c r="T296" s="190"/>
      <c r="U296" s="191"/>
      <c r="V296" s="189"/>
      <c r="W296" s="189"/>
      <c r="X296" s="192"/>
      <c r="Y296" s="191"/>
      <c r="Z296" s="189"/>
      <c r="AA296" s="189"/>
      <c r="AB296" s="192"/>
      <c r="AC296" s="191"/>
      <c r="AD296" s="189"/>
      <c r="AE296" s="189"/>
      <c r="AF296" s="192"/>
      <c r="AG296" s="193"/>
      <c r="AH296" s="194"/>
      <c r="AI296" s="194"/>
      <c r="AJ296" s="195"/>
      <c r="AK296" s="193"/>
      <c r="AL296" s="194"/>
      <c r="AM296" s="194"/>
      <c r="AN296" s="195"/>
      <c r="AO296" s="193"/>
      <c r="AP296" s="194"/>
      <c r="AQ296" s="194"/>
      <c r="AR296" s="195"/>
      <c r="AS296" s="193"/>
      <c r="AT296" s="194"/>
      <c r="AU296" s="194"/>
      <c r="AV296" s="195"/>
      <c r="AW296" s="193"/>
      <c r="AX296" s="194"/>
      <c r="AY296" s="194">
        <v>1</v>
      </c>
      <c r="AZ296" s="195"/>
      <c r="BA296" s="191"/>
      <c r="BB296" s="189"/>
      <c r="BC296" s="189"/>
      <c r="BD296" s="192"/>
      <c r="BE296" s="191"/>
      <c r="BF296" s="189"/>
      <c r="BG296" s="189"/>
      <c r="BH296" s="192"/>
      <c r="BI296" s="191"/>
      <c r="BJ296" s="189"/>
      <c r="BK296" s="189">
        <v>1</v>
      </c>
      <c r="BL296" s="196"/>
      <c r="BM296" s="243">
        <f t="shared" si="30"/>
        <v>2</v>
      </c>
      <c r="BN296" s="246">
        <f t="shared" si="31"/>
        <v>0</v>
      </c>
      <c r="BO296" s="197"/>
      <c r="BP296" s="197"/>
    </row>
    <row r="297" spans="1:69" s="2" customFormat="1" ht="15" customHeight="1" x14ac:dyDescent="0.25">
      <c r="A297" s="220" t="s">
        <v>131</v>
      </c>
      <c r="B297" s="221" t="s">
        <v>202</v>
      </c>
      <c r="C297" s="222" t="s">
        <v>213</v>
      </c>
      <c r="D297" s="222" t="s">
        <v>144</v>
      </c>
      <c r="E297" s="231" t="s">
        <v>142</v>
      </c>
      <c r="F297" s="223" t="s">
        <v>106</v>
      </c>
      <c r="G297" s="224"/>
      <c r="H297" s="224" t="s">
        <v>236</v>
      </c>
      <c r="I297" s="225" t="s">
        <v>237</v>
      </c>
      <c r="J297" s="226" t="s">
        <v>357</v>
      </c>
      <c r="K297" s="227">
        <v>6</v>
      </c>
      <c r="L297" s="228">
        <v>6</v>
      </c>
      <c r="M297" s="229" t="s">
        <v>358</v>
      </c>
      <c r="N297" s="230" t="s">
        <v>356</v>
      </c>
      <c r="O297" s="222" t="s">
        <v>359</v>
      </c>
      <c r="P297" s="228"/>
      <c r="Q297" s="188"/>
      <c r="R297" s="189"/>
      <c r="S297" s="189"/>
      <c r="T297" s="190"/>
      <c r="U297" s="191"/>
      <c r="V297" s="189"/>
      <c r="W297" s="189"/>
      <c r="X297" s="192"/>
      <c r="Y297" s="191"/>
      <c r="Z297" s="189"/>
      <c r="AA297" s="189"/>
      <c r="AB297" s="192"/>
      <c r="AC297" s="191"/>
      <c r="AD297" s="189"/>
      <c r="AE297" s="189"/>
      <c r="AF297" s="192"/>
      <c r="AG297" s="193"/>
      <c r="AH297" s="194"/>
      <c r="AI297" s="194"/>
      <c r="AJ297" s="195"/>
      <c r="AK297" s="193"/>
      <c r="AL297" s="194"/>
      <c r="AM297" s="194"/>
      <c r="AN297" s="195"/>
      <c r="AO297" s="193"/>
      <c r="AP297" s="194"/>
      <c r="AQ297" s="194"/>
      <c r="AR297" s="195"/>
      <c r="AS297" s="193"/>
      <c r="AT297" s="194"/>
      <c r="AU297" s="194"/>
      <c r="AV297" s="195"/>
      <c r="AW297" s="193"/>
      <c r="AX297" s="194"/>
      <c r="AY297" s="194">
        <v>2</v>
      </c>
      <c r="AZ297" s="195"/>
      <c r="BA297" s="191"/>
      <c r="BB297" s="189"/>
      <c r="BC297" s="189"/>
      <c r="BD297" s="192"/>
      <c r="BE297" s="191"/>
      <c r="BF297" s="189"/>
      <c r="BG297" s="189"/>
      <c r="BH297" s="192"/>
      <c r="BI297" s="191"/>
      <c r="BJ297" s="189"/>
      <c r="BK297" s="189"/>
      <c r="BL297" s="196"/>
      <c r="BM297" s="243">
        <f t="shared" si="30"/>
        <v>2</v>
      </c>
      <c r="BN297" s="246">
        <f t="shared" si="31"/>
        <v>4</v>
      </c>
      <c r="BO297" s="197"/>
      <c r="BP297" s="197"/>
      <c r="BQ297" s="2" t="s">
        <v>480</v>
      </c>
    </row>
    <row r="298" spans="1:69" s="2" customFormat="1" ht="15" customHeight="1" x14ac:dyDescent="0.25">
      <c r="A298" s="220" t="s">
        <v>131</v>
      </c>
      <c r="B298" s="221" t="s">
        <v>202</v>
      </c>
      <c r="C298" s="222" t="s">
        <v>213</v>
      </c>
      <c r="D298" s="222" t="s">
        <v>144</v>
      </c>
      <c r="E298" s="231" t="s">
        <v>142</v>
      </c>
      <c r="F298" s="223" t="s">
        <v>106</v>
      </c>
      <c r="G298" s="224"/>
      <c r="H298" s="224" t="s">
        <v>236</v>
      </c>
      <c r="I298" s="225" t="s">
        <v>237</v>
      </c>
      <c r="J298" s="226" t="s">
        <v>31</v>
      </c>
      <c r="K298" s="227">
        <v>2</v>
      </c>
      <c r="L298" s="228">
        <v>2</v>
      </c>
      <c r="M298" s="229" t="s">
        <v>355</v>
      </c>
      <c r="N298" s="230" t="s">
        <v>356</v>
      </c>
      <c r="O298" s="224"/>
      <c r="P298" s="228"/>
      <c r="Q298" s="188"/>
      <c r="R298" s="189"/>
      <c r="S298" s="189"/>
      <c r="T298" s="190"/>
      <c r="U298" s="191"/>
      <c r="V298" s="189"/>
      <c r="W298" s="189"/>
      <c r="X298" s="192"/>
      <c r="Y298" s="191"/>
      <c r="Z298" s="189"/>
      <c r="AA298" s="189"/>
      <c r="AB298" s="192"/>
      <c r="AC298" s="191"/>
      <c r="AD298" s="189"/>
      <c r="AE298" s="189"/>
      <c r="AF298" s="192"/>
      <c r="AG298" s="193"/>
      <c r="AH298" s="194"/>
      <c r="AI298" s="194"/>
      <c r="AJ298" s="195"/>
      <c r="AK298" s="193"/>
      <c r="AL298" s="194"/>
      <c r="AM298" s="194"/>
      <c r="AN298" s="195"/>
      <c r="AO298" s="193"/>
      <c r="AP298" s="194"/>
      <c r="AQ298" s="194"/>
      <c r="AR298" s="195"/>
      <c r="AS298" s="193"/>
      <c r="AT298" s="194"/>
      <c r="AU298" s="194"/>
      <c r="AV298" s="195"/>
      <c r="AW298" s="193"/>
      <c r="AX298" s="194"/>
      <c r="AY298" s="194">
        <v>1</v>
      </c>
      <c r="AZ298" s="195"/>
      <c r="BA298" s="191"/>
      <c r="BB298" s="189"/>
      <c r="BC298" s="189"/>
      <c r="BD298" s="192"/>
      <c r="BE298" s="191"/>
      <c r="BF298" s="189"/>
      <c r="BG298" s="189"/>
      <c r="BH298" s="192"/>
      <c r="BI298" s="191"/>
      <c r="BJ298" s="189"/>
      <c r="BK298" s="189">
        <v>1</v>
      </c>
      <c r="BL298" s="196"/>
      <c r="BM298" s="243">
        <f t="shared" si="30"/>
        <v>2</v>
      </c>
      <c r="BN298" s="246">
        <f t="shared" si="31"/>
        <v>0</v>
      </c>
      <c r="BO298" s="197"/>
      <c r="BP298" s="197"/>
    </row>
    <row r="299" spans="1:69" s="2" customFormat="1" ht="15" customHeight="1" x14ac:dyDescent="0.25">
      <c r="A299" s="220" t="s">
        <v>131</v>
      </c>
      <c r="B299" s="221" t="s">
        <v>202</v>
      </c>
      <c r="C299" s="222" t="s">
        <v>213</v>
      </c>
      <c r="D299" s="222" t="s">
        <v>144</v>
      </c>
      <c r="E299" s="231" t="s">
        <v>142</v>
      </c>
      <c r="F299" s="223" t="s">
        <v>106</v>
      </c>
      <c r="G299" s="224"/>
      <c r="H299" s="224" t="s">
        <v>236</v>
      </c>
      <c r="I299" s="225" t="s">
        <v>237</v>
      </c>
      <c r="J299" s="226" t="s">
        <v>34</v>
      </c>
      <c r="K299" s="227">
        <v>2</v>
      </c>
      <c r="L299" s="228">
        <v>2</v>
      </c>
      <c r="M299" s="229" t="s">
        <v>355</v>
      </c>
      <c r="N299" s="230" t="s">
        <v>356</v>
      </c>
      <c r="O299" s="224"/>
      <c r="P299" s="228"/>
      <c r="Q299" s="188"/>
      <c r="R299" s="189"/>
      <c r="S299" s="189"/>
      <c r="T299" s="190"/>
      <c r="U299" s="191"/>
      <c r="V299" s="189"/>
      <c r="W299" s="189"/>
      <c r="X299" s="192"/>
      <c r="Y299" s="191"/>
      <c r="Z299" s="189"/>
      <c r="AA299" s="189"/>
      <c r="AB299" s="192"/>
      <c r="AC299" s="191"/>
      <c r="AD299" s="189"/>
      <c r="AE299" s="189"/>
      <c r="AF299" s="192"/>
      <c r="AG299" s="193"/>
      <c r="AH299" s="194"/>
      <c r="AI299" s="194"/>
      <c r="AJ299" s="195"/>
      <c r="AK299" s="193"/>
      <c r="AL299" s="194"/>
      <c r="AM299" s="194"/>
      <c r="AN299" s="195"/>
      <c r="AO299" s="193"/>
      <c r="AP299" s="194"/>
      <c r="AQ299" s="194"/>
      <c r="AR299" s="195"/>
      <c r="AS299" s="193"/>
      <c r="AT299" s="194"/>
      <c r="AU299" s="194"/>
      <c r="AV299" s="195"/>
      <c r="AW299" s="193"/>
      <c r="AX299" s="194"/>
      <c r="AY299" s="194"/>
      <c r="AZ299" s="195"/>
      <c r="BA299" s="191"/>
      <c r="BB299" s="189"/>
      <c r="BC299" s="189"/>
      <c r="BD299" s="192"/>
      <c r="BE299" s="191"/>
      <c r="BF299" s="189"/>
      <c r="BG299" s="189"/>
      <c r="BH299" s="192"/>
      <c r="BI299" s="191"/>
      <c r="BJ299" s="189"/>
      <c r="BK299" s="189"/>
      <c r="BL299" s="196"/>
      <c r="BM299" s="243">
        <f t="shared" si="30"/>
        <v>0</v>
      </c>
      <c r="BN299" s="246">
        <f t="shared" si="31"/>
        <v>2</v>
      </c>
      <c r="BO299" s="197"/>
      <c r="BP299" s="197"/>
    </row>
    <row r="300" spans="1:69" s="2" customFormat="1" ht="15" customHeight="1" x14ac:dyDescent="0.25">
      <c r="A300" s="249" t="s">
        <v>131</v>
      </c>
      <c r="B300" s="250" t="s">
        <v>202</v>
      </c>
      <c r="C300" s="251" t="s">
        <v>453</v>
      </c>
      <c r="D300" s="251" t="s">
        <v>144</v>
      </c>
      <c r="E300" s="252" t="s">
        <v>142</v>
      </c>
      <c r="F300" s="223" t="s">
        <v>454</v>
      </c>
      <c r="G300" s="224"/>
      <c r="H300" s="224" t="str">
        <f>INDEX([1]Run54_WBIDs!$K:$K,MATCH(F300,[1]Run54_WBIDs!$D:$D,0))</f>
        <v>ESTUARY</v>
      </c>
      <c r="I300" s="225" t="str">
        <f>INDEX([1]Run54_WBIDs!$L:$L,MATCH(F300,[1]Run54_WBIDs!$D:$D,0))</f>
        <v>3M</v>
      </c>
      <c r="J300" s="226" t="s">
        <v>40</v>
      </c>
      <c r="K300" s="227">
        <v>20</v>
      </c>
      <c r="L300" s="228">
        <v>20</v>
      </c>
      <c r="M300" s="229" t="s">
        <v>448</v>
      </c>
      <c r="N300" s="230" t="s">
        <v>356</v>
      </c>
      <c r="O300" s="224" t="s">
        <v>447</v>
      </c>
      <c r="P300" s="228"/>
      <c r="Q300" s="188"/>
      <c r="R300" s="189"/>
      <c r="S300" s="189"/>
      <c r="T300" s="190">
        <v>4</v>
      </c>
      <c r="U300" s="191"/>
      <c r="V300" s="189"/>
      <c r="W300" s="189"/>
      <c r="X300" s="192"/>
      <c r="Y300" s="191"/>
      <c r="Z300" s="189"/>
      <c r="AA300" s="189"/>
      <c r="AB300" s="192"/>
      <c r="AC300" s="191"/>
      <c r="AD300" s="189">
        <v>4</v>
      </c>
      <c r="AE300" s="189"/>
      <c r="AF300" s="192"/>
      <c r="AG300" s="193"/>
      <c r="AH300" s="194"/>
      <c r="AI300" s="194"/>
      <c r="AJ300" s="195"/>
      <c r="AK300" s="193">
        <v>4</v>
      </c>
      <c r="AL300" s="194"/>
      <c r="AM300" s="194"/>
      <c r="AN300" s="195"/>
      <c r="AO300" s="193"/>
      <c r="AP300" s="194"/>
      <c r="AQ300" s="194"/>
      <c r="AR300" s="195">
        <v>4</v>
      </c>
      <c r="AS300" s="193"/>
      <c r="AT300" s="194"/>
      <c r="AU300" s="194"/>
      <c r="AV300" s="195"/>
      <c r="AW300" s="193"/>
      <c r="AX300" s="194"/>
      <c r="AY300" s="194"/>
      <c r="AZ300" s="195"/>
      <c r="BA300" s="191"/>
      <c r="BB300" s="189"/>
      <c r="BC300" s="189"/>
      <c r="BD300" s="192">
        <v>4</v>
      </c>
      <c r="BE300" s="191"/>
      <c r="BF300" s="189"/>
      <c r="BG300" s="189"/>
      <c r="BH300" s="192"/>
      <c r="BI300" s="191"/>
      <c r="BJ300" s="189"/>
      <c r="BK300" s="189"/>
      <c r="BL300" s="196"/>
      <c r="BM300" s="243">
        <f t="shared" si="30"/>
        <v>20</v>
      </c>
      <c r="BN300" s="246">
        <f t="shared" si="31"/>
        <v>0</v>
      </c>
      <c r="BO300" s="197"/>
      <c r="BP300" s="197"/>
      <c r="BQ300"/>
    </row>
    <row r="301" spans="1:69" s="2" customFormat="1" ht="15" customHeight="1" x14ac:dyDescent="0.25">
      <c r="A301" s="249" t="s">
        <v>131</v>
      </c>
      <c r="B301" s="250" t="s">
        <v>202</v>
      </c>
      <c r="C301" s="251" t="s">
        <v>453</v>
      </c>
      <c r="D301" s="251" t="s">
        <v>144</v>
      </c>
      <c r="E301" s="252" t="s">
        <v>142</v>
      </c>
      <c r="F301" s="223" t="s">
        <v>454</v>
      </c>
      <c r="G301" s="224"/>
      <c r="H301" s="224" t="str">
        <f>INDEX([1]Run54_WBIDs!$K:$K,MATCH(F301,[1]Run54_WBIDs!$D:$D,0))</f>
        <v>ESTUARY</v>
      </c>
      <c r="I301" s="225" t="str">
        <f>INDEX([1]Run54_WBIDs!$L:$L,MATCH(F301,[1]Run54_WBIDs!$D:$D,0))</f>
        <v>3M</v>
      </c>
      <c r="J301" s="226" t="s">
        <v>41</v>
      </c>
      <c r="K301" s="227">
        <v>5</v>
      </c>
      <c r="L301" s="228">
        <v>5</v>
      </c>
      <c r="M301" s="229" t="s">
        <v>446</v>
      </c>
      <c r="N301" s="230" t="s">
        <v>356</v>
      </c>
      <c r="O301" s="224" t="s">
        <v>447</v>
      </c>
      <c r="P301" s="228"/>
      <c r="Q301" s="188"/>
      <c r="R301" s="189"/>
      <c r="S301" s="189"/>
      <c r="T301" s="190">
        <v>1</v>
      </c>
      <c r="U301" s="191"/>
      <c r="V301" s="189"/>
      <c r="W301" s="189"/>
      <c r="X301" s="192"/>
      <c r="Y301" s="191"/>
      <c r="Z301" s="189"/>
      <c r="AA301" s="189"/>
      <c r="AB301" s="192"/>
      <c r="AC301" s="191"/>
      <c r="AD301" s="189">
        <v>1</v>
      </c>
      <c r="AE301" s="189"/>
      <c r="AF301" s="192"/>
      <c r="AG301" s="193"/>
      <c r="AH301" s="194"/>
      <c r="AI301" s="194"/>
      <c r="AJ301" s="195"/>
      <c r="AK301" s="193">
        <v>1</v>
      </c>
      <c r="AL301" s="194"/>
      <c r="AM301" s="194"/>
      <c r="AN301" s="195"/>
      <c r="AO301" s="193"/>
      <c r="AP301" s="194"/>
      <c r="AQ301" s="194"/>
      <c r="AR301" s="195">
        <v>1</v>
      </c>
      <c r="AS301" s="193"/>
      <c r="AT301" s="194"/>
      <c r="AU301" s="194"/>
      <c r="AV301" s="195"/>
      <c r="AW301" s="193"/>
      <c r="AX301" s="194"/>
      <c r="AY301" s="194"/>
      <c r="AZ301" s="195"/>
      <c r="BA301" s="191"/>
      <c r="BB301" s="189"/>
      <c r="BC301" s="189"/>
      <c r="BD301" s="192">
        <v>1</v>
      </c>
      <c r="BE301" s="191"/>
      <c r="BF301" s="189"/>
      <c r="BG301" s="189"/>
      <c r="BH301" s="192"/>
      <c r="BI301" s="191"/>
      <c r="BJ301" s="189"/>
      <c r="BK301" s="189"/>
      <c r="BL301" s="196"/>
      <c r="BM301" s="243">
        <f t="shared" si="30"/>
        <v>5</v>
      </c>
      <c r="BN301" s="246">
        <f t="shared" si="31"/>
        <v>0</v>
      </c>
      <c r="BO301" s="197"/>
      <c r="BP301" s="197"/>
      <c r="BQ301"/>
    </row>
    <row r="302" spans="1:69" s="2" customFormat="1" ht="15" customHeight="1" x14ac:dyDescent="0.25">
      <c r="A302" s="249" t="s">
        <v>131</v>
      </c>
      <c r="B302" s="250" t="s">
        <v>202</v>
      </c>
      <c r="C302" s="251" t="s">
        <v>453</v>
      </c>
      <c r="D302" s="251" t="s">
        <v>144</v>
      </c>
      <c r="E302" s="252" t="s">
        <v>142</v>
      </c>
      <c r="F302" s="223" t="s">
        <v>454</v>
      </c>
      <c r="G302" s="224"/>
      <c r="H302" s="224" t="str">
        <f>INDEX([1]Run54_WBIDs!$K:$K,MATCH(F302,[1]Run54_WBIDs!$D:$D,0))</f>
        <v>ESTUARY</v>
      </c>
      <c r="I302" s="225" t="str">
        <f>INDEX([1]Run54_WBIDs!$L:$L,MATCH(F302,[1]Run54_WBIDs!$D:$D,0))</f>
        <v>3M</v>
      </c>
      <c r="J302" s="226" t="s">
        <v>357</v>
      </c>
      <c r="K302" s="227">
        <v>4</v>
      </c>
      <c r="L302" s="228">
        <v>4</v>
      </c>
      <c r="M302" s="229" t="s">
        <v>360</v>
      </c>
      <c r="N302" s="230" t="s">
        <v>356</v>
      </c>
      <c r="O302" s="222" t="s">
        <v>361</v>
      </c>
      <c r="P302" s="228"/>
      <c r="Q302" s="188"/>
      <c r="R302" s="189"/>
      <c r="S302" s="189"/>
      <c r="T302" s="190">
        <v>4</v>
      </c>
      <c r="U302" s="191"/>
      <c r="V302" s="189"/>
      <c r="W302" s="189"/>
      <c r="X302" s="192"/>
      <c r="Y302" s="191"/>
      <c r="Z302" s="189"/>
      <c r="AA302" s="189"/>
      <c r="AB302" s="192"/>
      <c r="AC302" s="191"/>
      <c r="AD302" s="189"/>
      <c r="AE302" s="189"/>
      <c r="AF302" s="192"/>
      <c r="AG302" s="193"/>
      <c r="AH302" s="194"/>
      <c r="AI302" s="194"/>
      <c r="AJ302" s="195"/>
      <c r="AK302" s="193"/>
      <c r="AL302" s="194"/>
      <c r="AM302" s="194"/>
      <c r="AN302" s="195"/>
      <c r="AO302" s="193"/>
      <c r="AP302" s="194"/>
      <c r="AQ302" s="194"/>
      <c r="AR302" s="195"/>
      <c r="AS302" s="193"/>
      <c r="AT302" s="194"/>
      <c r="AU302" s="194"/>
      <c r="AV302" s="195"/>
      <c r="AW302" s="193"/>
      <c r="AX302" s="194"/>
      <c r="AY302" s="194"/>
      <c r="AZ302" s="195"/>
      <c r="BA302" s="191"/>
      <c r="BB302" s="189"/>
      <c r="BC302" s="189"/>
      <c r="BD302" s="192"/>
      <c r="BE302" s="191"/>
      <c r="BF302" s="189"/>
      <c r="BG302" s="189"/>
      <c r="BH302" s="192"/>
      <c r="BI302" s="191"/>
      <c r="BJ302" s="189"/>
      <c r="BK302" s="189"/>
      <c r="BL302" s="196"/>
      <c r="BM302" s="243">
        <f t="shared" si="30"/>
        <v>4</v>
      </c>
      <c r="BN302" s="246">
        <f t="shared" si="31"/>
        <v>0</v>
      </c>
      <c r="BO302" s="197"/>
      <c r="BP302" s="197"/>
      <c r="BQ302" s="2" t="s">
        <v>480</v>
      </c>
    </row>
    <row r="303" spans="1:69" s="2" customFormat="1" ht="15" customHeight="1" x14ac:dyDescent="0.25">
      <c r="A303" s="220" t="s">
        <v>131</v>
      </c>
      <c r="B303" s="221" t="s">
        <v>202</v>
      </c>
      <c r="C303" s="222" t="s">
        <v>214</v>
      </c>
      <c r="D303" s="222" t="s">
        <v>144</v>
      </c>
      <c r="E303" s="231" t="s">
        <v>142</v>
      </c>
      <c r="F303" s="223" t="s">
        <v>107</v>
      </c>
      <c r="G303" s="224"/>
      <c r="H303" s="224" t="s">
        <v>236</v>
      </c>
      <c r="I303" s="225" t="s">
        <v>237</v>
      </c>
      <c r="J303" s="226" t="s">
        <v>30</v>
      </c>
      <c r="K303" s="227">
        <v>1</v>
      </c>
      <c r="L303" s="228">
        <v>2</v>
      </c>
      <c r="M303" s="229" t="s">
        <v>252</v>
      </c>
      <c r="N303" s="230" t="s">
        <v>356</v>
      </c>
      <c r="O303" s="224"/>
      <c r="P303" s="228"/>
      <c r="Q303" s="188"/>
      <c r="R303" s="189"/>
      <c r="S303" s="189"/>
      <c r="T303" s="190"/>
      <c r="U303" s="191"/>
      <c r="V303" s="189"/>
      <c r="W303" s="189"/>
      <c r="X303" s="192"/>
      <c r="Y303" s="191"/>
      <c r="Z303" s="189"/>
      <c r="AA303" s="189"/>
      <c r="AB303" s="192"/>
      <c r="AC303" s="191"/>
      <c r="AD303" s="189"/>
      <c r="AE303" s="189"/>
      <c r="AF303" s="192"/>
      <c r="AG303" s="193"/>
      <c r="AH303" s="194"/>
      <c r="AI303" s="194"/>
      <c r="AJ303" s="195"/>
      <c r="AK303" s="193"/>
      <c r="AL303" s="194"/>
      <c r="AM303" s="194"/>
      <c r="AN303" s="195"/>
      <c r="AO303" s="193"/>
      <c r="AP303" s="194"/>
      <c r="AQ303" s="194"/>
      <c r="AR303" s="195"/>
      <c r="AS303" s="193"/>
      <c r="AT303" s="194"/>
      <c r="AU303" s="194">
        <v>1</v>
      </c>
      <c r="AV303" s="195"/>
      <c r="AW303" s="193"/>
      <c r="AX303" s="194"/>
      <c r="AY303" s="194"/>
      <c r="AZ303" s="195"/>
      <c r="BA303" s="191"/>
      <c r="BB303" s="189"/>
      <c r="BC303" s="189"/>
      <c r="BD303" s="192"/>
      <c r="BE303" s="191"/>
      <c r="BF303" s="189"/>
      <c r="BG303" s="189">
        <v>1</v>
      </c>
      <c r="BH303" s="192"/>
      <c r="BI303" s="191"/>
      <c r="BJ303" s="189"/>
      <c r="BK303" s="189"/>
      <c r="BL303" s="196"/>
      <c r="BM303" s="243">
        <f t="shared" si="30"/>
        <v>2</v>
      </c>
      <c r="BN303" s="246">
        <f t="shared" si="31"/>
        <v>0</v>
      </c>
      <c r="BO303" s="197"/>
      <c r="BP303" s="197"/>
    </row>
    <row r="304" spans="1:69" s="2" customFormat="1" ht="15" customHeight="1" x14ac:dyDescent="0.25">
      <c r="A304" s="220" t="s">
        <v>131</v>
      </c>
      <c r="B304" s="221" t="s">
        <v>202</v>
      </c>
      <c r="C304" s="222" t="s">
        <v>214</v>
      </c>
      <c r="D304" s="222" t="s">
        <v>144</v>
      </c>
      <c r="E304" s="231" t="s">
        <v>142</v>
      </c>
      <c r="F304" s="223" t="s">
        <v>107</v>
      </c>
      <c r="G304" s="224"/>
      <c r="H304" s="224" t="s">
        <v>236</v>
      </c>
      <c r="I304" s="225" t="s">
        <v>237</v>
      </c>
      <c r="J304" s="226" t="s">
        <v>32</v>
      </c>
      <c r="K304" s="227">
        <v>1</v>
      </c>
      <c r="L304" s="228">
        <v>2</v>
      </c>
      <c r="M304" s="229" t="s">
        <v>256</v>
      </c>
      <c r="N304" s="230" t="s">
        <v>356</v>
      </c>
      <c r="O304" s="224"/>
      <c r="P304" s="228"/>
      <c r="Q304" s="188"/>
      <c r="R304" s="189"/>
      <c r="S304" s="189"/>
      <c r="T304" s="190"/>
      <c r="U304" s="191"/>
      <c r="V304" s="189"/>
      <c r="W304" s="189"/>
      <c r="X304" s="192"/>
      <c r="Y304" s="191"/>
      <c r="Z304" s="189"/>
      <c r="AA304" s="189"/>
      <c r="AB304" s="192"/>
      <c r="AC304" s="191"/>
      <c r="AD304" s="189"/>
      <c r="AE304" s="189"/>
      <c r="AF304" s="192"/>
      <c r="AG304" s="193"/>
      <c r="AH304" s="194"/>
      <c r="AI304" s="194"/>
      <c r="AJ304" s="195"/>
      <c r="AK304" s="193"/>
      <c r="AL304" s="194"/>
      <c r="AM304" s="194"/>
      <c r="AN304" s="195"/>
      <c r="AO304" s="193"/>
      <c r="AP304" s="194"/>
      <c r="AQ304" s="194"/>
      <c r="AR304" s="195"/>
      <c r="AS304" s="193"/>
      <c r="AT304" s="194"/>
      <c r="AU304" s="194">
        <v>1</v>
      </c>
      <c r="AV304" s="195"/>
      <c r="AW304" s="193"/>
      <c r="AX304" s="194"/>
      <c r="AY304" s="194"/>
      <c r="AZ304" s="195"/>
      <c r="BA304" s="191"/>
      <c r="BB304" s="189"/>
      <c r="BC304" s="189"/>
      <c r="BD304" s="192"/>
      <c r="BE304" s="191"/>
      <c r="BF304" s="189"/>
      <c r="BG304" s="189">
        <v>1</v>
      </c>
      <c r="BH304" s="192"/>
      <c r="BI304" s="191"/>
      <c r="BJ304" s="189"/>
      <c r="BK304" s="189"/>
      <c r="BL304" s="196"/>
      <c r="BM304" s="243">
        <f t="shared" si="30"/>
        <v>2</v>
      </c>
      <c r="BN304" s="246">
        <f t="shared" si="31"/>
        <v>0</v>
      </c>
      <c r="BO304" s="197"/>
      <c r="BP304" s="197"/>
    </row>
    <row r="305" spans="1:69" s="2" customFormat="1" ht="15" customHeight="1" x14ac:dyDescent="0.25">
      <c r="A305" s="220" t="s">
        <v>131</v>
      </c>
      <c r="B305" s="221" t="s">
        <v>202</v>
      </c>
      <c r="C305" s="222" t="s">
        <v>214</v>
      </c>
      <c r="D305" s="222" t="s">
        <v>144</v>
      </c>
      <c r="E305" s="231" t="s">
        <v>142</v>
      </c>
      <c r="F305" s="223" t="s">
        <v>107</v>
      </c>
      <c r="G305" s="224"/>
      <c r="H305" s="224" t="s">
        <v>236</v>
      </c>
      <c r="I305" s="225" t="s">
        <v>237</v>
      </c>
      <c r="J305" s="226" t="s">
        <v>357</v>
      </c>
      <c r="K305" s="227">
        <v>6</v>
      </c>
      <c r="L305" s="228">
        <v>6</v>
      </c>
      <c r="M305" s="229" t="s">
        <v>358</v>
      </c>
      <c r="N305" s="230" t="s">
        <v>356</v>
      </c>
      <c r="O305" s="222" t="s">
        <v>359</v>
      </c>
      <c r="P305" s="228"/>
      <c r="Q305" s="188"/>
      <c r="R305" s="189"/>
      <c r="S305" s="189"/>
      <c r="T305" s="190"/>
      <c r="U305" s="191"/>
      <c r="V305" s="189"/>
      <c r="W305" s="189"/>
      <c r="X305" s="192"/>
      <c r="Y305" s="191"/>
      <c r="Z305" s="189"/>
      <c r="AA305" s="189"/>
      <c r="AB305" s="192"/>
      <c r="AC305" s="191"/>
      <c r="AD305" s="189"/>
      <c r="AE305" s="189"/>
      <c r="AF305" s="192"/>
      <c r="AG305" s="193"/>
      <c r="AH305" s="194"/>
      <c r="AI305" s="194"/>
      <c r="AJ305" s="195"/>
      <c r="AK305" s="193"/>
      <c r="AL305" s="194"/>
      <c r="AM305" s="194"/>
      <c r="AN305" s="195"/>
      <c r="AO305" s="193"/>
      <c r="AP305" s="194"/>
      <c r="AQ305" s="194"/>
      <c r="AR305" s="195"/>
      <c r="AS305" s="193"/>
      <c r="AT305" s="194"/>
      <c r="AU305" s="194"/>
      <c r="AV305" s="195"/>
      <c r="AW305" s="193"/>
      <c r="AX305" s="194"/>
      <c r="AY305" s="194"/>
      <c r="AZ305" s="195"/>
      <c r="BA305" s="191"/>
      <c r="BB305" s="189"/>
      <c r="BC305" s="189"/>
      <c r="BD305" s="192"/>
      <c r="BE305" s="191"/>
      <c r="BF305" s="189"/>
      <c r="BG305" s="189"/>
      <c r="BH305" s="192"/>
      <c r="BI305" s="191"/>
      <c r="BJ305" s="189"/>
      <c r="BK305" s="189"/>
      <c r="BL305" s="196"/>
      <c r="BM305" s="243">
        <f t="shared" si="30"/>
        <v>0</v>
      </c>
      <c r="BN305" s="246">
        <f t="shared" si="31"/>
        <v>6</v>
      </c>
      <c r="BO305" s="197"/>
      <c r="BP305" s="197"/>
      <c r="BQ305" s="2" t="s">
        <v>480</v>
      </c>
    </row>
    <row r="306" spans="1:69" s="2" customFormat="1" ht="15" customHeight="1" x14ac:dyDescent="0.25">
      <c r="A306" s="220" t="s">
        <v>131</v>
      </c>
      <c r="B306" s="221" t="s">
        <v>202</v>
      </c>
      <c r="C306" s="222" t="s">
        <v>214</v>
      </c>
      <c r="D306" s="222" t="s">
        <v>144</v>
      </c>
      <c r="E306" s="231" t="s">
        <v>142</v>
      </c>
      <c r="F306" s="223" t="s">
        <v>107</v>
      </c>
      <c r="G306" s="224"/>
      <c r="H306" s="224" t="s">
        <v>236</v>
      </c>
      <c r="I306" s="225" t="s">
        <v>237</v>
      </c>
      <c r="J306" s="226" t="s">
        <v>31</v>
      </c>
      <c r="K306" s="227">
        <v>1</v>
      </c>
      <c r="L306" s="228">
        <v>2</v>
      </c>
      <c r="M306" s="229" t="s">
        <v>256</v>
      </c>
      <c r="N306" s="230" t="s">
        <v>356</v>
      </c>
      <c r="O306" s="224"/>
      <c r="P306" s="228"/>
      <c r="Q306" s="188"/>
      <c r="R306" s="189"/>
      <c r="S306" s="189"/>
      <c r="T306" s="190"/>
      <c r="U306" s="191"/>
      <c r="V306" s="189"/>
      <c r="W306" s="189"/>
      <c r="X306" s="192"/>
      <c r="Y306" s="191"/>
      <c r="Z306" s="189"/>
      <c r="AA306" s="189"/>
      <c r="AB306" s="192"/>
      <c r="AC306" s="191"/>
      <c r="AD306" s="189"/>
      <c r="AE306" s="189"/>
      <c r="AF306" s="192"/>
      <c r="AG306" s="193"/>
      <c r="AH306" s="194"/>
      <c r="AI306" s="194"/>
      <c r="AJ306" s="195"/>
      <c r="AK306" s="193"/>
      <c r="AL306" s="194"/>
      <c r="AM306" s="194"/>
      <c r="AN306" s="195"/>
      <c r="AO306" s="193"/>
      <c r="AP306" s="194"/>
      <c r="AQ306" s="194"/>
      <c r="AR306" s="195"/>
      <c r="AS306" s="193"/>
      <c r="AT306" s="194"/>
      <c r="AU306" s="194">
        <v>1</v>
      </c>
      <c r="AV306" s="195"/>
      <c r="AW306" s="193"/>
      <c r="AX306" s="194"/>
      <c r="AY306" s="194"/>
      <c r="AZ306" s="195"/>
      <c r="BA306" s="191"/>
      <c r="BB306" s="189"/>
      <c r="BC306" s="189"/>
      <c r="BD306" s="192"/>
      <c r="BE306" s="191"/>
      <c r="BF306" s="189"/>
      <c r="BG306" s="189">
        <v>1</v>
      </c>
      <c r="BH306" s="192"/>
      <c r="BI306" s="191"/>
      <c r="BJ306" s="189"/>
      <c r="BK306" s="189"/>
      <c r="BL306" s="196"/>
      <c r="BM306" s="243">
        <f t="shared" si="30"/>
        <v>2</v>
      </c>
      <c r="BN306" s="246">
        <f t="shared" si="31"/>
        <v>0</v>
      </c>
      <c r="BO306" s="197"/>
      <c r="BP306" s="197"/>
    </row>
    <row r="307" spans="1:69" s="2" customFormat="1" ht="15" customHeight="1" x14ac:dyDescent="0.25">
      <c r="A307" s="220" t="s">
        <v>131</v>
      </c>
      <c r="B307" s="221" t="s">
        <v>202</v>
      </c>
      <c r="C307" s="222" t="s">
        <v>214</v>
      </c>
      <c r="D307" s="222" t="s">
        <v>144</v>
      </c>
      <c r="E307" s="231" t="s">
        <v>142</v>
      </c>
      <c r="F307" s="223" t="s">
        <v>107</v>
      </c>
      <c r="G307" s="224"/>
      <c r="H307" s="224" t="s">
        <v>236</v>
      </c>
      <c r="I307" s="225" t="s">
        <v>237</v>
      </c>
      <c r="J307" s="226" t="s">
        <v>34</v>
      </c>
      <c r="K307" s="227">
        <v>1</v>
      </c>
      <c r="L307" s="228">
        <v>1</v>
      </c>
      <c r="M307" s="229" t="s">
        <v>256</v>
      </c>
      <c r="N307" s="230" t="s">
        <v>356</v>
      </c>
      <c r="O307" s="224"/>
      <c r="P307" s="228"/>
      <c r="Q307" s="188"/>
      <c r="R307" s="189"/>
      <c r="S307" s="189"/>
      <c r="T307" s="190"/>
      <c r="U307" s="191"/>
      <c r="V307" s="189"/>
      <c r="W307" s="189"/>
      <c r="X307" s="192"/>
      <c r="Y307" s="191"/>
      <c r="Z307" s="189"/>
      <c r="AA307" s="189"/>
      <c r="AB307" s="192"/>
      <c r="AC307" s="191"/>
      <c r="AD307" s="189"/>
      <c r="AE307" s="189"/>
      <c r="AF307" s="192"/>
      <c r="AG307" s="193"/>
      <c r="AH307" s="194"/>
      <c r="AI307" s="194"/>
      <c r="AJ307" s="195"/>
      <c r="AK307" s="193"/>
      <c r="AL307" s="194"/>
      <c r="AM307" s="194"/>
      <c r="AN307" s="195"/>
      <c r="AO307" s="193"/>
      <c r="AP307" s="194"/>
      <c r="AQ307" s="194"/>
      <c r="AR307" s="195"/>
      <c r="AS307" s="193"/>
      <c r="AT307" s="194"/>
      <c r="AU307" s="194"/>
      <c r="AV307" s="195"/>
      <c r="AW307" s="193"/>
      <c r="AX307" s="194"/>
      <c r="AY307" s="194"/>
      <c r="AZ307" s="195"/>
      <c r="BA307" s="191"/>
      <c r="BB307" s="189"/>
      <c r="BC307" s="189"/>
      <c r="BD307" s="192"/>
      <c r="BE307" s="191"/>
      <c r="BF307" s="189"/>
      <c r="BG307" s="189">
        <v>1</v>
      </c>
      <c r="BH307" s="192"/>
      <c r="BI307" s="191"/>
      <c r="BJ307" s="189"/>
      <c r="BK307" s="189"/>
      <c r="BL307" s="196"/>
      <c r="BM307" s="243">
        <f t="shared" si="30"/>
        <v>1</v>
      </c>
      <c r="BN307" s="246">
        <f t="shared" si="31"/>
        <v>0</v>
      </c>
      <c r="BO307" s="197"/>
      <c r="BP307" s="197"/>
    </row>
    <row r="308" spans="1:69" s="2" customFormat="1" x14ac:dyDescent="0.25">
      <c r="A308" s="220" t="s">
        <v>131</v>
      </c>
      <c r="B308" s="221" t="s">
        <v>202</v>
      </c>
      <c r="C308" s="222" t="s">
        <v>215</v>
      </c>
      <c r="D308" s="222" t="s">
        <v>203</v>
      </c>
      <c r="E308" s="231" t="s">
        <v>142</v>
      </c>
      <c r="F308" s="223" t="s">
        <v>108</v>
      </c>
      <c r="G308" s="224"/>
      <c r="H308" s="224" t="s">
        <v>236</v>
      </c>
      <c r="I308" s="225" t="s">
        <v>237</v>
      </c>
      <c r="J308" s="226" t="s">
        <v>273</v>
      </c>
      <c r="K308" s="227">
        <v>8</v>
      </c>
      <c r="L308" s="228">
        <v>8</v>
      </c>
      <c r="M308" s="229" t="s">
        <v>262</v>
      </c>
      <c r="N308" s="230" t="s">
        <v>356</v>
      </c>
      <c r="O308" s="224"/>
      <c r="P308" s="228"/>
      <c r="Q308" s="188"/>
      <c r="R308" s="189"/>
      <c r="S308" s="189"/>
      <c r="T308" s="190"/>
      <c r="U308" s="191">
        <v>1</v>
      </c>
      <c r="V308" s="189"/>
      <c r="W308" s="189"/>
      <c r="X308" s="192"/>
      <c r="Y308" s="191"/>
      <c r="Z308" s="189">
        <v>1</v>
      </c>
      <c r="AA308" s="189"/>
      <c r="AB308" s="192"/>
      <c r="AC308" s="191">
        <v>1</v>
      </c>
      <c r="AD308" s="189"/>
      <c r="AE308" s="189"/>
      <c r="AF308" s="192"/>
      <c r="AG308" s="193"/>
      <c r="AH308" s="194">
        <v>1</v>
      </c>
      <c r="AI308" s="194"/>
      <c r="AJ308" s="195"/>
      <c r="AK308" s="193"/>
      <c r="AL308" s="194"/>
      <c r="AM308" s="194">
        <v>1</v>
      </c>
      <c r="AN308" s="195"/>
      <c r="AO308" s="193"/>
      <c r="AP308" s="194">
        <v>1</v>
      </c>
      <c r="AQ308" s="194"/>
      <c r="AR308" s="195"/>
      <c r="AS308" s="193"/>
      <c r="AT308" s="194"/>
      <c r="AU308" s="194"/>
      <c r="AV308" s="195"/>
      <c r="AW308" s="193"/>
      <c r="AX308" s="194"/>
      <c r="AY308" s="194">
        <v>1</v>
      </c>
      <c r="AZ308" s="195"/>
      <c r="BA308" s="191"/>
      <c r="BB308" s="189">
        <v>1</v>
      </c>
      <c r="BC308" s="189"/>
      <c r="BD308" s="192"/>
      <c r="BE308" s="191"/>
      <c r="BF308" s="189"/>
      <c r="BG308" s="189"/>
      <c r="BH308" s="192"/>
      <c r="BI308" s="191"/>
      <c r="BJ308" s="189"/>
      <c r="BK308" s="189"/>
      <c r="BL308" s="196"/>
      <c r="BM308" s="243">
        <f t="shared" si="30"/>
        <v>8</v>
      </c>
      <c r="BN308" s="246">
        <f t="shared" si="31"/>
        <v>0</v>
      </c>
      <c r="BO308" s="197"/>
      <c r="BP308" s="197"/>
    </row>
    <row r="309" spans="1:69" s="2" customFormat="1" x14ac:dyDescent="0.25">
      <c r="A309" s="220" t="s">
        <v>131</v>
      </c>
      <c r="B309" s="221" t="s">
        <v>202</v>
      </c>
      <c r="C309" s="222" t="s">
        <v>215</v>
      </c>
      <c r="D309" s="222" t="s">
        <v>203</v>
      </c>
      <c r="E309" s="231" t="s">
        <v>142</v>
      </c>
      <c r="F309" s="223" t="s">
        <v>108</v>
      </c>
      <c r="G309" s="224"/>
      <c r="H309" s="224" t="s">
        <v>236</v>
      </c>
      <c r="I309" s="225" t="s">
        <v>237</v>
      </c>
      <c r="J309" s="226" t="s">
        <v>33</v>
      </c>
      <c r="K309" s="227">
        <v>1</v>
      </c>
      <c r="L309" s="228">
        <v>1</v>
      </c>
      <c r="M309" s="229" t="s">
        <v>252</v>
      </c>
      <c r="N309" s="230" t="s">
        <v>356</v>
      </c>
      <c r="O309" s="224"/>
      <c r="P309" s="228"/>
      <c r="Q309" s="188"/>
      <c r="R309" s="189"/>
      <c r="S309" s="189"/>
      <c r="T309" s="190"/>
      <c r="U309" s="191"/>
      <c r="V309" s="189"/>
      <c r="W309" s="189"/>
      <c r="X309" s="192"/>
      <c r="Y309" s="191"/>
      <c r="Z309" s="189"/>
      <c r="AA309" s="189"/>
      <c r="AB309" s="192"/>
      <c r="AC309" s="191"/>
      <c r="AD309" s="189"/>
      <c r="AE309" s="189"/>
      <c r="AF309" s="192"/>
      <c r="AG309" s="193"/>
      <c r="AH309" s="194"/>
      <c r="AI309" s="194"/>
      <c r="AJ309" s="195"/>
      <c r="AK309" s="193"/>
      <c r="AL309" s="194"/>
      <c r="AM309" s="194"/>
      <c r="AN309" s="195"/>
      <c r="AO309" s="193"/>
      <c r="AP309" s="194"/>
      <c r="AQ309" s="194"/>
      <c r="AR309" s="195"/>
      <c r="AS309" s="193"/>
      <c r="AT309" s="194"/>
      <c r="AU309" s="194"/>
      <c r="AV309" s="195"/>
      <c r="AW309" s="193"/>
      <c r="AX309" s="194"/>
      <c r="AY309" s="194"/>
      <c r="AZ309" s="195"/>
      <c r="BA309" s="191"/>
      <c r="BB309" s="189"/>
      <c r="BC309" s="189"/>
      <c r="BD309" s="192"/>
      <c r="BE309" s="191"/>
      <c r="BF309" s="189"/>
      <c r="BG309" s="189"/>
      <c r="BH309" s="192"/>
      <c r="BI309" s="191"/>
      <c r="BJ309" s="189">
        <v>1</v>
      </c>
      <c r="BK309" s="189"/>
      <c r="BL309" s="196"/>
      <c r="BM309" s="243">
        <f t="shared" si="30"/>
        <v>1</v>
      </c>
      <c r="BN309" s="246">
        <f t="shared" si="31"/>
        <v>0</v>
      </c>
      <c r="BO309" s="197"/>
      <c r="BP309" s="197"/>
    </row>
    <row r="310" spans="1:69" s="2" customFormat="1" x14ac:dyDescent="0.25">
      <c r="A310" s="220" t="s">
        <v>131</v>
      </c>
      <c r="B310" s="221" t="s">
        <v>202</v>
      </c>
      <c r="C310" s="222" t="s">
        <v>215</v>
      </c>
      <c r="D310" s="222" t="s">
        <v>203</v>
      </c>
      <c r="E310" s="231" t="s">
        <v>142</v>
      </c>
      <c r="F310" s="223" t="s">
        <v>108</v>
      </c>
      <c r="G310" s="224"/>
      <c r="H310" s="224" t="s">
        <v>236</v>
      </c>
      <c r="I310" s="225" t="s">
        <v>237</v>
      </c>
      <c r="J310" s="226" t="s">
        <v>32</v>
      </c>
      <c r="K310" s="227">
        <v>1</v>
      </c>
      <c r="L310" s="228">
        <v>1</v>
      </c>
      <c r="M310" s="229" t="s">
        <v>256</v>
      </c>
      <c r="N310" s="230" t="s">
        <v>356</v>
      </c>
      <c r="O310" s="224"/>
      <c r="P310" s="228"/>
      <c r="Q310" s="188"/>
      <c r="R310" s="189"/>
      <c r="S310" s="189"/>
      <c r="T310" s="190"/>
      <c r="U310" s="191"/>
      <c r="V310" s="189"/>
      <c r="W310" s="189"/>
      <c r="X310" s="192"/>
      <c r="Y310" s="191"/>
      <c r="Z310" s="189"/>
      <c r="AA310" s="189"/>
      <c r="AB310" s="192"/>
      <c r="AC310" s="191"/>
      <c r="AD310" s="189"/>
      <c r="AE310" s="189"/>
      <c r="AF310" s="192"/>
      <c r="AG310" s="193"/>
      <c r="AH310" s="194"/>
      <c r="AI310" s="194"/>
      <c r="AJ310" s="195"/>
      <c r="AK310" s="193"/>
      <c r="AL310" s="194"/>
      <c r="AM310" s="194"/>
      <c r="AN310" s="195"/>
      <c r="AO310" s="193"/>
      <c r="AP310" s="194"/>
      <c r="AQ310" s="194"/>
      <c r="AR310" s="195"/>
      <c r="AS310" s="193"/>
      <c r="AT310" s="194"/>
      <c r="AU310" s="194"/>
      <c r="AV310" s="195"/>
      <c r="AW310" s="193"/>
      <c r="AX310" s="194"/>
      <c r="AY310" s="194"/>
      <c r="AZ310" s="195"/>
      <c r="BA310" s="191"/>
      <c r="BB310" s="189"/>
      <c r="BC310" s="189"/>
      <c r="BD310" s="192"/>
      <c r="BE310" s="191"/>
      <c r="BF310" s="189"/>
      <c r="BG310" s="189"/>
      <c r="BH310" s="192"/>
      <c r="BI310" s="191"/>
      <c r="BJ310" s="189">
        <v>1</v>
      </c>
      <c r="BK310" s="189"/>
      <c r="BL310" s="196"/>
      <c r="BM310" s="243">
        <f t="shared" si="30"/>
        <v>1</v>
      </c>
      <c r="BN310" s="246">
        <f t="shared" si="31"/>
        <v>0</v>
      </c>
      <c r="BO310" s="197"/>
      <c r="BP310" s="197"/>
    </row>
    <row r="311" spans="1:69" s="2" customFormat="1" x14ac:dyDescent="0.25">
      <c r="A311" s="220" t="s">
        <v>131</v>
      </c>
      <c r="B311" s="221" t="s">
        <v>202</v>
      </c>
      <c r="C311" s="222" t="s">
        <v>215</v>
      </c>
      <c r="D311" s="222" t="s">
        <v>203</v>
      </c>
      <c r="E311" s="231" t="s">
        <v>142</v>
      </c>
      <c r="F311" s="223" t="s">
        <v>108</v>
      </c>
      <c r="G311" s="224"/>
      <c r="H311" s="224" t="s">
        <v>236</v>
      </c>
      <c r="I311" s="225" t="s">
        <v>237</v>
      </c>
      <c r="J311" s="226" t="s">
        <v>36</v>
      </c>
      <c r="K311" s="227">
        <v>8</v>
      </c>
      <c r="L311" s="228">
        <v>8</v>
      </c>
      <c r="M311" s="229" t="s">
        <v>262</v>
      </c>
      <c r="N311" s="230" t="s">
        <v>356</v>
      </c>
      <c r="O311" s="224"/>
      <c r="P311" s="228"/>
      <c r="Q311" s="188"/>
      <c r="R311" s="189"/>
      <c r="S311" s="189"/>
      <c r="T311" s="190"/>
      <c r="U311" s="191">
        <v>1</v>
      </c>
      <c r="V311" s="189"/>
      <c r="W311" s="189"/>
      <c r="X311" s="192"/>
      <c r="Y311" s="191"/>
      <c r="Z311" s="189">
        <v>1</v>
      </c>
      <c r="AA311" s="189"/>
      <c r="AB311" s="192"/>
      <c r="AC311" s="191">
        <v>1</v>
      </c>
      <c r="AD311" s="189"/>
      <c r="AE311" s="189"/>
      <c r="AF311" s="192"/>
      <c r="AG311" s="193"/>
      <c r="AH311" s="194">
        <v>1</v>
      </c>
      <c r="AI311" s="194"/>
      <c r="AJ311" s="195"/>
      <c r="AK311" s="193"/>
      <c r="AL311" s="194"/>
      <c r="AM311" s="194">
        <v>1</v>
      </c>
      <c r="AN311" s="195"/>
      <c r="AO311" s="193"/>
      <c r="AP311" s="194">
        <v>1</v>
      </c>
      <c r="AQ311" s="194"/>
      <c r="AR311" s="195"/>
      <c r="AS311" s="193"/>
      <c r="AT311" s="194"/>
      <c r="AU311" s="194"/>
      <c r="AV311" s="195"/>
      <c r="AW311" s="193"/>
      <c r="AX311" s="194"/>
      <c r="AY311" s="194">
        <v>1</v>
      </c>
      <c r="AZ311" s="195"/>
      <c r="BA311" s="191"/>
      <c r="BB311" s="189">
        <v>1</v>
      </c>
      <c r="BC311" s="189"/>
      <c r="BD311" s="192"/>
      <c r="BE311" s="191"/>
      <c r="BF311" s="189"/>
      <c r="BG311" s="189"/>
      <c r="BH311" s="192"/>
      <c r="BI311" s="191"/>
      <c r="BJ311" s="189"/>
      <c r="BK311" s="189"/>
      <c r="BL311" s="196"/>
      <c r="BM311" s="243">
        <f t="shared" si="30"/>
        <v>8</v>
      </c>
      <c r="BN311" s="246">
        <f t="shared" si="31"/>
        <v>0</v>
      </c>
      <c r="BO311" s="197"/>
      <c r="BP311" s="197"/>
    </row>
    <row r="312" spans="1:69" s="2" customFormat="1" x14ac:dyDescent="0.25">
      <c r="A312" s="220" t="s">
        <v>131</v>
      </c>
      <c r="B312" s="221" t="s">
        <v>202</v>
      </c>
      <c r="C312" s="222" t="s">
        <v>215</v>
      </c>
      <c r="D312" s="222" t="s">
        <v>203</v>
      </c>
      <c r="E312" s="231" t="s">
        <v>142</v>
      </c>
      <c r="F312" s="223" t="s">
        <v>108</v>
      </c>
      <c r="G312" s="224"/>
      <c r="H312" s="224" t="s">
        <v>236</v>
      </c>
      <c r="I312" s="225" t="s">
        <v>237</v>
      </c>
      <c r="J312" s="226" t="s">
        <v>357</v>
      </c>
      <c r="K312" s="227">
        <v>6</v>
      </c>
      <c r="L312" s="228">
        <v>6</v>
      </c>
      <c r="M312" s="229" t="s">
        <v>358</v>
      </c>
      <c r="N312" s="230" t="s">
        <v>356</v>
      </c>
      <c r="O312" s="222" t="s">
        <v>359</v>
      </c>
      <c r="P312" s="228"/>
      <c r="Q312" s="188">
        <v>6</v>
      </c>
      <c r="R312" s="189"/>
      <c r="S312" s="189"/>
      <c r="T312" s="190"/>
      <c r="U312" s="191"/>
      <c r="V312" s="189"/>
      <c r="W312" s="189"/>
      <c r="X312" s="192"/>
      <c r="Y312" s="191"/>
      <c r="Z312" s="189"/>
      <c r="AA312" s="189"/>
      <c r="AB312" s="192"/>
      <c r="AC312" s="191"/>
      <c r="AD312" s="189"/>
      <c r="AE312" s="189"/>
      <c r="AF312" s="192"/>
      <c r="AG312" s="193"/>
      <c r="AH312" s="194"/>
      <c r="AI312" s="194"/>
      <c r="AJ312" s="195"/>
      <c r="AK312" s="193"/>
      <c r="AL312" s="194"/>
      <c r="AM312" s="194"/>
      <c r="AN312" s="195"/>
      <c r="AO312" s="193"/>
      <c r="AP312" s="194"/>
      <c r="AQ312" s="194"/>
      <c r="AR312" s="195"/>
      <c r="AS312" s="193"/>
      <c r="AT312" s="194"/>
      <c r="AU312" s="194"/>
      <c r="AV312" s="195"/>
      <c r="AW312" s="193"/>
      <c r="AX312" s="194"/>
      <c r="AY312" s="194"/>
      <c r="AZ312" s="195"/>
      <c r="BA312" s="191"/>
      <c r="BB312" s="189"/>
      <c r="BC312" s="189"/>
      <c r="BD312" s="192"/>
      <c r="BE312" s="191"/>
      <c r="BF312" s="189"/>
      <c r="BG312" s="189"/>
      <c r="BH312" s="192"/>
      <c r="BI312" s="191"/>
      <c r="BJ312" s="189"/>
      <c r="BK312" s="189"/>
      <c r="BL312" s="196"/>
      <c r="BM312" s="243">
        <f t="shared" si="30"/>
        <v>6</v>
      </c>
      <c r="BN312" s="246">
        <f t="shared" si="31"/>
        <v>0</v>
      </c>
      <c r="BO312" s="197"/>
      <c r="BP312" s="197"/>
      <c r="BQ312" s="2" t="s">
        <v>480</v>
      </c>
    </row>
    <row r="313" spans="1:69" s="2" customFormat="1" x14ac:dyDescent="0.25">
      <c r="A313" s="220" t="s">
        <v>131</v>
      </c>
      <c r="B313" s="221" t="s">
        <v>202</v>
      </c>
      <c r="C313" s="222" t="s">
        <v>215</v>
      </c>
      <c r="D313" s="222" t="s">
        <v>203</v>
      </c>
      <c r="E313" s="231" t="s">
        <v>142</v>
      </c>
      <c r="F313" s="223" t="s">
        <v>108</v>
      </c>
      <c r="G313" s="224"/>
      <c r="H313" s="224" t="s">
        <v>236</v>
      </c>
      <c r="I313" s="225" t="s">
        <v>237</v>
      </c>
      <c r="J313" s="226" t="s">
        <v>31</v>
      </c>
      <c r="K313" s="227">
        <v>1</v>
      </c>
      <c r="L313" s="228">
        <v>1</v>
      </c>
      <c r="M313" s="229" t="s">
        <v>256</v>
      </c>
      <c r="N313" s="230" t="s">
        <v>356</v>
      </c>
      <c r="O313" s="224"/>
      <c r="P313" s="228"/>
      <c r="Q313" s="188"/>
      <c r="R313" s="189"/>
      <c r="S313" s="189"/>
      <c r="T313" s="190"/>
      <c r="U313" s="191"/>
      <c r="V313" s="189"/>
      <c r="W313" s="189"/>
      <c r="X313" s="192"/>
      <c r="Y313" s="191"/>
      <c r="Z313" s="189"/>
      <c r="AA313" s="189"/>
      <c r="AB313" s="192"/>
      <c r="AC313" s="191"/>
      <c r="AD313" s="189"/>
      <c r="AE313" s="189"/>
      <c r="AF313" s="192"/>
      <c r="AG313" s="193"/>
      <c r="AH313" s="194"/>
      <c r="AI313" s="194"/>
      <c r="AJ313" s="195"/>
      <c r="AK313" s="193"/>
      <c r="AL313" s="194"/>
      <c r="AM313" s="194"/>
      <c r="AN313" s="195"/>
      <c r="AO313" s="193"/>
      <c r="AP313" s="194"/>
      <c r="AQ313" s="194"/>
      <c r="AR313" s="195"/>
      <c r="AS313" s="193"/>
      <c r="AT313" s="194"/>
      <c r="AU313" s="194"/>
      <c r="AV313" s="195"/>
      <c r="AW313" s="193"/>
      <c r="AX313" s="194"/>
      <c r="AY313" s="194"/>
      <c r="AZ313" s="195"/>
      <c r="BA313" s="191"/>
      <c r="BB313" s="189"/>
      <c r="BC313" s="189"/>
      <c r="BD313" s="192"/>
      <c r="BE313" s="191"/>
      <c r="BF313" s="189"/>
      <c r="BG313" s="189"/>
      <c r="BH313" s="192"/>
      <c r="BI313" s="191"/>
      <c r="BJ313" s="189">
        <v>1</v>
      </c>
      <c r="BK313" s="189"/>
      <c r="BL313" s="196"/>
      <c r="BM313" s="243">
        <f t="shared" si="30"/>
        <v>1</v>
      </c>
      <c r="BN313" s="246">
        <f t="shared" si="31"/>
        <v>0</v>
      </c>
      <c r="BO313" s="197"/>
      <c r="BP313" s="197"/>
    </row>
    <row r="314" spans="1:69" s="2" customFormat="1" x14ac:dyDescent="0.25">
      <c r="A314" s="220" t="s">
        <v>131</v>
      </c>
      <c r="B314" s="221" t="s">
        <v>202</v>
      </c>
      <c r="C314" s="222" t="s">
        <v>215</v>
      </c>
      <c r="D314" s="222" t="s">
        <v>203</v>
      </c>
      <c r="E314" s="231" t="s">
        <v>142</v>
      </c>
      <c r="F314" s="223" t="s">
        <v>108</v>
      </c>
      <c r="G314" s="224"/>
      <c r="H314" s="224" t="s">
        <v>236</v>
      </c>
      <c r="I314" s="225" t="s">
        <v>237</v>
      </c>
      <c r="J314" s="226" t="s">
        <v>34</v>
      </c>
      <c r="K314" s="227">
        <v>1</v>
      </c>
      <c r="L314" s="228">
        <v>1</v>
      </c>
      <c r="M314" s="229" t="s">
        <v>256</v>
      </c>
      <c r="N314" s="230" t="s">
        <v>356</v>
      </c>
      <c r="O314" s="224"/>
      <c r="P314" s="228"/>
      <c r="Q314" s="188"/>
      <c r="R314" s="189"/>
      <c r="S314" s="189"/>
      <c r="T314" s="190"/>
      <c r="U314" s="191"/>
      <c r="V314" s="189"/>
      <c r="W314" s="189"/>
      <c r="X314" s="192"/>
      <c r="Y314" s="191"/>
      <c r="Z314" s="189"/>
      <c r="AA314" s="189"/>
      <c r="AB314" s="192"/>
      <c r="AC314" s="191"/>
      <c r="AD314" s="189"/>
      <c r="AE314" s="189"/>
      <c r="AF314" s="192"/>
      <c r="AG314" s="193"/>
      <c r="AH314" s="194"/>
      <c r="AI314" s="194"/>
      <c r="AJ314" s="195"/>
      <c r="AK314" s="193"/>
      <c r="AL314" s="194"/>
      <c r="AM314" s="194"/>
      <c r="AN314" s="195"/>
      <c r="AO314" s="193"/>
      <c r="AP314" s="194"/>
      <c r="AQ314" s="194"/>
      <c r="AR314" s="195"/>
      <c r="AS314" s="193"/>
      <c r="AT314" s="194"/>
      <c r="AU314" s="194"/>
      <c r="AV314" s="195"/>
      <c r="AW314" s="193"/>
      <c r="AX314" s="194"/>
      <c r="AY314" s="194"/>
      <c r="AZ314" s="195"/>
      <c r="BA314" s="191"/>
      <c r="BB314" s="189"/>
      <c r="BC314" s="189"/>
      <c r="BD314" s="192"/>
      <c r="BE314" s="191"/>
      <c r="BF314" s="189"/>
      <c r="BG314" s="189"/>
      <c r="BH314" s="192"/>
      <c r="BI314" s="191"/>
      <c r="BJ314" s="189">
        <v>1</v>
      </c>
      <c r="BK314" s="189"/>
      <c r="BL314" s="196"/>
      <c r="BM314" s="243">
        <f t="shared" si="30"/>
        <v>1</v>
      </c>
      <c r="BN314" s="246">
        <f t="shared" si="31"/>
        <v>0</v>
      </c>
      <c r="BO314" s="197"/>
      <c r="BP314" s="197"/>
    </row>
    <row r="315" spans="1:69" s="2" customFormat="1" x14ac:dyDescent="0.25">
      <c r="A315" s="220" t="s">
        <v>131</v>
      </c>
      <c r="B315" s="221" t="s">
        <v>202</v>
      </c>
      <c r="C315" s="222" t="s">
        <v>215</v>
      </c>
      <c r="D315" s="222" t="s">
        <v>203</v>
      </c>
      <c r="E315" s="231" t="s">
        <v>142</v>
      </c>
      <c r="F315" s="223" t="s">
        <v>108</v>
      </c>
      <c r="G315" s="224"/>
      <c r="H315" s="224" t="s">
        <v>236</v>
      </c>
      <c r="I315" s="225" t="s">
        <v>237</v>
      </c>
      <c r="J315" s="226" t="s">
        <v>514</v>
      </c>
      <c r="K315" s="227">
        <v>0</v>
      </c>
      <c r="L315" s="228">
        <v>1</v>
      </c>
      <c r="M315" s="229"/>
      <c r="N315" s="230"/>
      <c r="O315" s="224"/>
      <c r="P315" s="228"/>
      <c r="Q315" s="188"/>
      <c r="R315" s="189"/>
      <c r="S315" s="189"/>
      <c r="T315" s="190"/>
      <c r="U315" s="191"/>
      <c r="V315" s="189"/>
      <c r="W315" s="189"/>
      <c r="X315" s="192"/>
      <c r="Y315" s="191"/>
      <c r="Z315" s="189"/>
      <c r="AA315" s="189"/>
      <c r="AB315" s="192"/>
      <c r="AC315" s="191"/>
      <c r="AD315" s="189"/>
      <c r="AE315" s="189"/>
      <c r="AF315" s="192"/>
      <c r="AG315" s="193"/>
      <c r="AH315" s="194"/>
      <c r="AI315" s="194"/>
      <c r="AJ315" s="195"/>
      <c r="AK315" s="193"/>
      <c r="AL315" s="194"/>
      <c r="AM315" s="194"/>
      <c r="AN315" s="195"/>
      <c r="AO315" s="193"/>
      <c r="AP315" s="194"/>
      <c r="AQ315" s="194"/>
      <c r="AR315" s="195"/>
      <c r="AS315" s="193"/>
      <c r="AT315" s="194"/>
      <c r="AU315" s="194"/>
      <c r="AV315" s="195"/>
      <c r="AW315" s="193"/>
      <c r="AX315" s="194"/>
      <c r="AY315" s="194"/>
      <c r="AZ315" s="195"/>
      <c r="BA315" s="191"/>
      <c r="BB315" s="189"/>
      <c r="BC315" s="189"/>
      <c r="BD315" s="192"/>
      <c r="BE315" s="191"/>
      <c r="BF315" s="189"/>
      <c r="BG315" s="189"/>
      <c r="BH315" s="192"/>
      <c r="BI315" s="191"/>
      <c r="BJ315" s="189">
        <v>1</v>
      </c>
      <c r="BK315" s="189"/>
      <c r="BL315" s="196"/>
      <c r="BM315" s="243">
        <f t="shared" si="30"/>
        <v>1</v>
      </c>
      <c r="BN315" s="246">
        <f t="shared" si="31"/>
        <v>0</v>
      </c>
      <c r="BO315" s="197"/>
      <c r="BP315" s="197"/>
    </row>
    <row r="316" spans="1:69" s="2" customFormat="1" x14ac:dyDescent="0.25">
      <c r="A316" s="220" t="s">
        <v>131</v>
      </c>
      <c r="B316" s="221" t="s">
        <v>202</v>
      </c>
      <c r="C316" s="222" t="s">
        <v>215</v>
      </c>
      <c r="D316" s="222" t="s">
        <v>203</v>
      </c>
      <c r="E316" s="231" t="s">
        <v>142</v>
      </c>
      <c r="F316" s="223" t="s">
        <v>108</v>
      </c>
      <c r="G316" s="224"/>
      <c r="H316" s="224" t="s">
        <v>236</v>
      </c>
      <c r="I316" s="225" t="s">
        <v>237</v>
      </c>
      <c r="J316" s="226" t="s">
        <v>35</v>
      </c>
      <c r="K316" s="227">
        <v>8</v>
      </c>
      <c r="L316" s="228">
        <v>8</v>
      </c>
      <c r="M316" s="229" t="s">
        <v>262</v>
      </c>
      <c r="N316" s="230" t="s">
        <v>356</v>
      </c>
      <c r="O316" s="224"/>
      <c r="P316" s="228"/>
      <c r="Q316" s="188"/>
      <c r="R316" s="189"/>
      <c r="S316" s="189"/>
      <c r="T316" s="190"/>
      <c r="U316" s="191">
        <v>1</v>
      </c>
      <c r="V316" s="189"/>
      <c r="W316" s="189"/>
      <c r="X316" s="192"/>
      <c r="Y316" s="191"/>
      <c r="Z316" s="189">
        <v>1</v>
      </c>
      <c r="AA316" s="189"/>
      <c r="AB316" s="192"/>
      <c r="AC316" s="191">
        <v>1</v>
      </c>
      <c r="AD316" s="189"/>
      <c r="AE316" s="189"/>
      <c r="AF316" s="192"/>
      <c r="AG316" s="193"/>
      <c r="AH316" s="194">
        <v>1</v>
      </c>
      <c r="AI316" s="194"/>
      <c r="AJ316" s="195"/>
      <c r="AK316" s="193"/>
      <c r="AL316" s="194"/>
      <c r="AM316" s="194">
        <v>1</v>
      </c>
      <c r="AN316" s="195"/>
      <c r="AO316" s="193"/>
      <c r="AP316" s="194">
        <v>1</v>
      </c>
      <c r="AQ316" s="194"/>
      <c r="AR316" s="195"/>
      <c r="AS316" s="193"/>
      <c r="AT316" s="194"/>
      <c r="AU316" s="194"/>
      <c r="AV316" s="195"/>
      <c r="AW316" s="193"/>
      <c r="AX316" s="194"/>
      <c r="AY316" s="194">
        <v>1</v>
      </c>
      <c r="AZ316" s="195"/>
      <c r="BA316" s="191"/>
      <c r="BB316" s="189">
        <v>1</v>
      </c>
      <c r="BC316" s="189"/>
      <c r="BD316" s="192"/>
      <c r="BE316" s="191"/>
      <c r="BF316" s="189"/>
      <c r="BG316" s="189"/>
      <c r="BH316" s="192"/>
      <c r="BI316" s="191"/>
      <c r="BJ316" s="189"/>
      <c r="BK316" s="189"/>
      <c r="BL316" s="196"/>
      <c r="BM316" s="243">
        <f t="shared" si="30"/>
        <v>8</v>
      </c>
      <c r="BN316" s="246">
        <f t="shared" si="31"/>
        <v>0</v>
      </c>
      <c r="BO316" s="197"/>
      <c r="BP316" s="197"/>
    </row>
    <row r="317" spans="1:69" s="2" customFormat="1" x14ac:dyDescent="0.25">
      <c r="A317" s="220" t="s">
        <v>131</v>
      </c>
      <c r="B317" s="221" t="s">
        <v>202</v>
      </c>
      <c r="C317" s="222" t="s">
        <v>216</v>
      </c>
      <c r="D317" s="222" t="s">
        <v>203</v>
      </c>
      <c r="E317" s="231" t="s">
        <v>142</v>
      </c>
      <c r="F317" s="223" t="s">
        <v>109</v>
      </c>
      <c r="G317" s="224"/>
      <c r="H317" s="224" t="s">
        <v>236</v>
      </c>
      <c r="I317" s="225" t="s">
        <v>237</v>
      </c>
      <c r="J317" s="226" t="s">
        <v>273</v>
      </c>
      <c r="K317" s="227">
        <v>5</v>
      </c>
      <c r="L317" s="228">
        <v>5</v>
      </c>
      <c r="M317" s="229" t="s">
        <v>441</v>
      </c>
      <c r="N317" s="230" t="s">
        <v>356</v>
      </c>
      <c r="O317" s="224"/>
      <c r="P317" s="228"/>
      <c r="Q317" s="188"/>
      <c r="R317" s="189"/>
      <c r="S317" s="189"/>
      <c r="T317" s="190"/>
      <c r="U317" s="191"/>
      <c r="V317" s="189">
        <v>1</v>
      </c>
      <c r="W317" s="189"/>
      <c r="X317" s="192"/>
      <c r="Y317" s="191"/>
      <c r="Z317" s="189"/>
      <c r="AA317" s="189"/>
      <c r="AB317" s="192"/>
      <c r="AC317" s="191"/>
      <c r="AD317" s="189"/>
      <c r="AE317" s="189"/>
      <c r="AF317" s="192">
        <v>1</v>
      </c>
      <c r="AG317" s="193"/>
      <c r="AH317" s="194"/>
      <c r="AI317" s="194"/>
      <c r="AJ317" s="195"/>
      <c r="AK317" s="193"/>
      <c r="AL317" s="194"/>
      <c r="AM317" s="194"/>
      <c r="AN317" s="195">
        <v>1</v>
      </c>
      <c r="AO317" s="193"/>
      <c r="AP317" s="194"/>
      <c r="AQ317" s="194"/>
      <c r="AR317" s="195">
        <v>1</v>
      </c>
      <c r="AS317" s="193"/>
      <c r="AT317" s="194"/>
      <c r="AU317" s="194"/>
      <c r="AV317" s="195"/>
      <c r="AW317" s="193"/>
      <c r="AX317" s="194"/>
      <c r="AY317" s="194"/>
      <c r="AZ317" s="195">
        <v>1</v>
      </c>
      <c r="BA317" s="191"/>
      <c r="BB317" s="189"/>
      <c r="BC317" s="189"/>
      <c r="BD317" s="192"/>
      <c r="BE317" s="191"/>
      <c r="BF317" s="189"/>
      <c r="BG317" s="189"/>
      <c r="BH317" s="192"/>
      <c r="BI317" s="191"/>
      <c r="BJ317" s="189"/>
      <c r="BK317" s="189"/>
      <c r="BL317" s="196"/>
      <c r="BM317" s="243">
        <f t="shared" si="30"/>
        <v>5</v>
      </c>
      <c r="BN317" s="246">
        <f t="shared" si="31"/>
        <v>0</v>
      </c>
      <c r="BO317" s="197" t="s">
        <v>478</v>
      </c>
      <c r="BP317" s="197"/>
    </row>
    <row r="318" spans="1:69" s="2" customFormat="1" x14ac:dyDescent="0.25">
      <c r="A318" s="220" t="s">
        <v>131</v>
      </c>
      <c r="B318" s="221" t="s">
        <v>202</v>
      </c>
      <c r="C318" s="222" t="s">
        <v>216</v>
      </c>
      <c r="D318" s="222" t="s">
        <v>203</v>
      </c>
      <c r="E318" s="231" t="s">
        <v>142</v>
      </c>
      <c r="F318" s="223" t="s">
        <v>109</v>
      </c>
      <c r="G318" s="224"/>
      <c r="H318" s="224" t="s">
        <v>236</v>
      </c>
      <c r="I318" s="225" t="s">
        <v>237</v>
      </c>
      <c r="J318" s="226" t="s">
        <v>30</v>
      </c>
      <c r="K318" s="227">
        <v>2</v>
      </c>
      <c r="L318" s="228">
        <v>2</v>
      </c>
      <c r="M318" s="229" t="s">
        <v>252</v>
      </c>
      <c r="N318" s="230" t="s">
        <v>356</v>
      </c>
      <c r="O318" s="224"/>
      <c r="P318" s="228"/>
      <c r="Q318" s="188"/>
      <c r="R318" s="189"/>
      <c r="S318" s="189"/>
      <c r="T318" s="190"/>
      <c r="U318" s="191"/>
      <c r="V318" s="189"/>
      <c r="W318" s="189"/>
      <c r="X318" s="192"/>
      <c r="Y318" s="191"/>
      <c r="Z318" s="189"/>
      <c r="AA318" s="189"/>
      <c r="AB318" s="192"/>
      <c r="AC318" s="191"/>
      <c r="AD318" s="189"/>
      <c r="AE318" s="189"/>
      <c r="AF318" s="192"/>
      <c r="AG318" s="193"/>
      <c r="AH318" s="194"/>
      <c r="AI318" s="194"/>
      <c r="AJ318" s="195"/>
      <c r="AK318" s="193"/>
      <c r="AL318" s="194"/>
      <c r="AM318" s="194"/>
      <c r="AN318" s="195"/>
      <c r="AO318" s="193"/>
      <c r="AP318" s="194"/>
      <c r="AQ318" s="194"/>
      <c r="AR318" s="195"/>
      <c r="AS318" s="193"/>
      <c r="AT318" s="194"/>
      <c r="AU318" s="194"/>
      <c r="AV318" s="195"/>
      <c r="AW318" s="193"/>
      <c r="AX318" s="194"/>
      <c r="AY318" s="194"/>
      <c r="AZ318" s="195"/>
      <c r="BA318" s="191"/>
      <c r="BB318" s="189"/>
      <c r="BC318" s="189"/>
      <c r="BD318" s="192"/>
      <c r="BE318" s="191"/>
      <c r="BF318" s="189"/>
      <c r="BG318" s="189"/>
      <c r="BH318" s="192"/>
      <c r="BI318" s="191"/>
      <c r="BJ318" s="189"/>
      <c r="BK318" s="189"/>
      <c r="BL318" s="196"/>
      <c r="BM318" s="243">
        <f t="shared" si="30"/>
        <v>0</v>
      </c>
      <c r="BN318" s="246">
        <f t="shared" si="31"/>
        <v>2</v>
      </c>
      <c r="BO318" s="197"/>
      <c r="BP318" s="197"/>
    </row>
    <row r="319" spans="1:69" s="2" customFormat="1" x14ac:dyDescent="0.25">
      <c r="A319" s="220" t="s">
        <v>131</v>
      </c>
      <c r="B319" s="221" t="s">
        <v>202</v>
      </c>
      <c r="C319" s="222" t="s">
        <v>216</v>
      </c>
      <c r="D319" s="222" t="s">
        <v>203</v>
      </c>
      <c r="E319" s="231" t="s">
        <v>142</v>
      </c>
      <c r="F319" s="223" t="s">
        <v>109</v>
      </c>
      <c r="G319" s="224"/>
      <c r="H319" s="224" t="s">
        <v>236</v>
      </c>
      <c r="I319" s="225" t="s">
        <v>237</v>
      </c>
      <c r="J319" s="226" t="s">
        <v>32</v>
      </c>
      <c r="K319" s="227">
        <v>2</v>
      </c>
      <c r="L319" s="228">
        <v>2</v>
      </c>
      <c r="M319" s="229" t="s">
        <v>355</v>
      </c>
      <c r="N319" s="230" t="s">
        <v>356</v>
      </c>
      <c r="O319" s="224"/>
      <c r="P319" s="228"/>
      <c r="Q319" s="188"/>
      <c r="R319" s="189"/>
      <c r="S319" s="189"/>
      <c r="T319" s="190"/>
      <c r="U319" s="191"/>
      <c r="V319" s="189"/>
      <c r="W319" s="189"/>
      <c r="X319" s="192"/>
      <c r="Y319" s="191"/>
      <c r="Z319" s="189"/>
      <c r="AA319" s="189"/>
      <c r="AB319" s="192"/>
      <c r="AC319" s="191"/>
      <c r="AD319" s="189"/>
      <c r="AE319" s="189"/>
      <c r="AF319" s="192"/>
      <c r="AG319" s="193"/>
      <c r="AH319" s="194"/>
      <c r="AI319" s="194"/>
      <c r="AJ319" s="195"/>
      <c r="AK319" s="193"/>
      <c r="AL319" s="194"/>
      <c r="AM319" s="194"/>
      <c r="AN319" s="195"/>
      <c r="AO319" s="193"/>
      <c r="AP319" s="194"/>
      <c r="AQ319" s="194"/>
      <c r="AR319" s="195"/>
      <c r="AS319" s="193"/>
      <c r="AT319" s="194"/>
      <c r="AU319" s="194"/>
      <c r="AV319" s="195"/>
      <c r="AW319" s="193"/>
      <c r="AX319" s="194"/>
      <c r="AY319" s="194"/>
      <c r="AZ319" s="195"/>
      <c r="BA319" s="191"/>
      <c r="BB319" s="189"/>
      <c r="BC319" s="189"/>
      <c r="BD319" s="192"/>
      <c r="BE319" s="191"/>
      <c r="BF319" s="189"/>
      <c r="BG319" s="189"/>
      <c r="BH319" s="192"/>
      <c r="BI319" s="191"/>
      <c r="BJ319" s="189"/>
      <c r="BK319" s="189"/>
      <c r="BL319" s="196"/>
      <c r="BM319" s="243">
        <f t="shared" si="30"/>
        <v>0</v>
      </c>
      <c r="BN319" s="246">
        <f t="shared" si="31"/>
        <v>2</v>
      </c>
      <c r="BO319" s="197"/>
      <c r="BP319" s="197"/>
    </row>
    <row r="320" spans="1:69" s="2" customFormat="1" x14ac:dyDescent="0.25">
      <c r="A320" s="220" t="s">
        <v>131</v>
      </c>
      <c r="B320" s="221" t="s">
        <v>202</v>
      </c>
      <c r="C320" s="222" t="s">
        <v>216</v>
      </c>
      <c r="D320" s="222" t="s">
        <v>203</v>
      </c>
      <c r="E320" s="231" t="s">
        <v>142</v>
      </c>
      <c r="F320" s="223" t="s">
        <v>109</v>
      </c>
      <c r="G320" s="224"/>
      <c r="H320" s="224" t="s">
        <v>236</v>
      </c>
      <c r="I320" s="225" t="s">
        <v>237</v>
      </c>
      <c r="J320" s="226" t="s">
        <v>36</v>
      </c>
      <c r="K320" s="227">
        <v>5</v>
      </c>
      <c r="L320" s="228">
        <v>5</v>
      </c>
      <c r="M320" s="229" t="s">
        <v>441</v>
      </c>
      <c r="N320" s="230" t="s">
        <v>356</v>
      </c>
      <c r="O320" s="224"/>
      <c r="P320" s="228"/>
      <c r="Q320" s="188"/>
      <c r="R320" s="189"/>
      <c r="S320" s="189"/>
      <c r="T320" s="190"/>
      <c r="U320" s="191"/>
      <c r="V320" s="189">
        <v>1</v>
      </c>
      <c r="W320" s="189"/>
      <c r="X320" s="192"/>
      <c r="Y320" s="191"/>
      <c r="Z320" s="189"/>
      <c r="AA320" s="189"/>
      <c r="AB320" s="192"/>
      <c r="AC320" s="191"/>
      <c r="AD320" s="189"/>
      <c r="AE320" s="189"/>
      <c r="AF320" s="192">
        <v>1</v>
      </c>
      <c r="AG320" s="193"/>
      <c r="AH320" s="194"/>
      <c r="AI320" s="194"/>
      <c r="AJ320" s="195"/>
      <c r="AK320" s="193"/>
      <c r="AL320" s="194"/>
      <c r="AM320" s="194"/>
      <c r="AN320" s="195">
        <v>1</v>
      </c>
      <c r="AO320" s="193"/>
      <c r="AP320" s="194"/>
      <c r="AQ320" s="194"/>
      <c r="AR320" s="195">
        <v>1</v>
      </c>
      <c r="AS320" s="193"/>
      <c r="AT320" s="194"/>
      <c r="AU320" s="194"/>
      <c r="AV320" s="195"/>
      <c r="AW320" s="193"/>
      <c r="AX320" s="194"/>
      <c r="AY320" s="194"/>
      <c r="AZ320" s="195">
        <v>1</v>
      </c>
      <c r="BA320" s="191"/>
      <c r="BB320" s="189"/>
      <c r="BC320" s="189"/>
      <c r="BD320" s="192"/>
      <c r="BE320" s="191"/>
      <c r="BF320" s="189"/>
      <c r="BG320" s="189"/>
      <c r="BH320" s="192"/>
      <c r="BI320" s="191"/>
      <c r="BJ320" s="189"/>
      <c r="BK320" s="189"/>
      <c r="BL320" s="196"/>
      <c r="BM320" s="243">
        <f t="shared" si="30"/>
        <v>5</v>
      </c>
      <c r="BN320" s="246">
        <f t="shared" si="31"/>
        <v>0</v>
      </c>
      <c r="BO320" s="197"/>
      <c r="BP320" s="197"/>
    </row>
    <row r="321" spans="1:69" s="2" customFormat="1" x14ac:dyDescent="0.25">
      <c r="A321" s="220" t="s">
        <v>131</v>
      </c>
      <c r="B321" s="221" t="s">
        <v>202</v>
      </c>
      <c r="C321" s="222" t="s">
        <v>216</v>
      </c>
      <c r="D321" s="222" t="s">
        <v>203</v>
      </c>
      <c r="E321" s="231" t="s">
        <v>142</v>
      </c>
      <c r="F321" s="223" t="s">
        <v>109</v>
      </c>
      <c r="G321" s="224"/>
      <c r="H321" s="224" t="s">
        <v>236</v>
      </c>
      <c r="I321" s="225" t="s">
        <v>237</v>
      </c>
      <c r="J321" s="226" t="s">
        <v>357</v>
      </c>
      <c r="K321" s="227">
        <v>6</v>
      </c>
      <c r="L321" s="228">
        <v>6</v>
      </c>
      <c r="M321" s="229" t="s">
        <v>358</v>
      </c>
      <c r="N321" s="230" t="s">
        <v>356</v>
      </c>
      <c r="O321" s="222" t="s">
        <v>359</v>
      </c>
      <c r="P321" s="228"/>
      <c r="Q321" s="188">
        <v>6</v>
      </c>
      <c r="R321" s="189"/>
      <c r="S321" s="189"/>
      <c r="T321" s="190"/>
      <c r="U321" s="191"/>
      <c r="V321" s="189"/>
      <c r="W321" s="189"/>
      <c r="X321" s="192"/>
      <c r="Y321" s="191"/>
      <c r="Z321" s="189"/>
      <c r="AA321" s="189"/>
      <c r="AB321" s="192"/>
      <c r="AC321" s="191"/>
      <c r="AD321" s="189"/>
      <c r="AE321" s="189"/>
      <c r="AF321" s="192"/>
      <c r="AG321" s="193"/>
      <c r="AH321" s="194"/>
      <c r="AI321" s="194"/>
      <c r="AJ321" s="195"/>
      <c r="AK321" s="193"/>
      <c r="AL321" s="194"/>
      <c r="AM321" s="194"/>
      <c r="AN321" s="195"/>
      <c r="AO321" s="193"/>
      <c r="AP321" s="194"/>
      <c r="AQ321" s="194"/>
      <c r="AR321" s="195"/>
      <c r="AS321" s="193"/>
      <c r="AT321" s="194"/>
      <c r="AU321" s="194"/>
      <c r="AV321" s="195"/>
      <c r="AW321" s="193"/>
      <c r="AX321" s="194"/>
      <c r="AY321" s="194"/>
      <c r="AZ321" s="195"/>
      <c r="BA321" s="191"/>
      <c r="BB321" s="189"/>
      <c r="BC321" s="189"/>
      <c r="BD321" s="192"/>
      <c r="BE321" s="191"/>
      <c r="BF321" s="189"/>
      <c r="BG321" s="189"/>
      <c r="BH321" s="192"/>
      <c r="BI321" s="191"/>
      <c r="BJ321" s="189"/>
      <c r="BK321" s="189"/>
      <c r="BL321" s="196"/>
      <c r="BM321" s="243">
        <f t="shared" si="30"/>
        <v>6</v>
      </c>
      <c r="BN321" s="246">
        <f t="shared" si="31"/>
        <v>0</v>
      </c>
      <c r="BO321" s="197"/>
      <c r="BP321" s="197"/>
      <c r="BQ321" s="2" t="s">
        <v>480</v>
      </c>
    </row>
    <row r="322" spans="1:69" s="2" customFormat="1" x14ac:dyDescent="0.25">
      <c r="A322" s="220" t="s">
        <v>131</v>
      </c>
      <c r="B322" s="221" t="s">
        <v>202</v>
      </c>
      <c r="C322" s="222" t="s">
        <v>216</v>
      </c>
      <c r="D322" s="222" t="s">
        <v>203</v>
      </c>
      <c r="E322" s="231" t="s">
        <v>142</v>
      </c>
      <c r="F322" s="223" t="s">
        <v>109</v>
      </c>
      <c r="G322" s="224"/>
      <c r="H322" s="224" t="s">
        <v>236</v>
      </c>
      <c r="I322" s="225" t="s">
        <v>237</v>
      </c>
      <c r="J322" s="226" t="s">
        <v>31</v>
      </c>
      <c r="K322" s="227">
        <v>2</v>
      </c>
      <c r="L322" s="228">
        <v>2</v>
      </c>
      <c r="M322" s="229" t="s">
        <v>355</v>
      </c>
      <c r="N322" s="230" t="s">
        <v>356</v>
      </c>
      <c r="O322" s="224"/>
      <c r="P322" s="228"/>
      <c r="Q322" s="188"/>
      <c r="R322" s="189"/>
      <c r="S322" s="189"/>
      <c r="T322" s="190"/>
      <c r="U322" s="191"/>
      <c r="V322" s="189"/>
      <c r="W322" s="189"/>
      <c r="X322" s="192"/>
      <c r="Y322" s="191"/>
      <c r="Z322" s="189"/>
      <c r="AA322" s="189"/>
      <c r="AB322" s="192"/>
      <c r="AC322" s="191"/>
      <c r="AD322" s="189"/>
      <c r="AE322" s="189"/>
      <c r="AF322" s="192"/>
      <c r="AG322" s="193"/>
      <c r="AH322" s="194"/>
      <c r="AI322" s="194"/>
      <c r="AJ322" s="195"/>
      <c r="AK322" s="193"/>
      <c r="AL322" s="194"/>
      <c r="AM322" s="194"/>
      <c r="AN322" s="195"/>
      <c r="AO322" s="193"/>
      <c r="AP322" s="194"/>
      <c r="AQ322" s="194"/>
      <c r="AR322" s="195"/>
      <c r="AS322" s="193"/>
      <c r="AT322" s="194"/>
      <c r="AU322" s="194"/>
      <c r="AV322" s="195"/>
      <c r="AW322" s="193"/>
      <c r="AX322" s="194"/>
      <c r="AY322" s="194"/>
      <c r="AZ322" s="195"/>
      <c r="BA322" s="191"/>
      <c r="BB322" s="189"/>
      <c r="BC322" s="189"/>
      <c r="BD322" s="192"/>
      <c r="BE322" s="191"/>
      <c r="BF322" s="189"/>
      <c r="BG322" s="189"/>
      <c r="BH322" s="192"/>
      <c r="BI322" s="191"/>
      <c r="BJ322" s="189"/>
      <c r="BK322" s="189"/>
      <c r="BL322" s="196"/>
      <c r="BM322" s="243">
        <f t="shared" si="30"/>
        <v>0</v>
      </c>
      <c r="BN322" s="246">
        <f t="shared" si="31"/>
        <v>2</v>
      </c>
      <c r="BO322" s="197"/>
      <c r="BP322" s="197"/>
    </row>
    <row r="323" spans="1:69" s="2" customFormat="1" x14ac:dyDescent="0.25">
      <c r="A323" s="220" t="s">
        <v>131</v>
      </c>
      <c r="B323" s="221" t="s">
        <v>202</v>
      </c>
      <c r="C323" s="222" t="s">
        <v>216</v>
      </c>
      <c r="D323" s="222" t="s">
        <v>203</v>
      </c>
      <c r="E323" s="231" t="s">
        <v>142</v>
      </c>
      <c r="F323" s="223" t="s">
        <v>109</v>
      </c>
      <c r="G323" s="224"/>
      <c r="H323" s="224" t="s">
        <v>236</v>
      </c>
      <c r="I323" s="225" t="s">
        <v>237</v>
      </c>
      <c r="J323" s="226" t="s">
        <v>35</v>
      </c>
      <c r="K323" s="227">
        <v>5</v>
      </c>
      <c r="L323" s="228">
        <v>5</v>
      </c>
      <c r="M323" s="229" t="s">
        <v>441</v>
      </c>
      <c r="N323" s="230" t="s">
        <v>356</v>
      </c>
      <c r="O323" s="224"/>
      <c r="P323" s="228"/>
      <c r="Q323" s="188"/>
      <c r="R323" s="189"/>
      <c r="S323" s="189"/>
      <c r="T323" s="190"/>
      <c r="U323" s="191"/>
      <c r="V323" s="189">
        <v>1</v>
      </c>
      <c r="W323" s="189"/>
      <c r="X323" s="192"/>
      <c r="Y323" s="191"/>
      <c r="Z323" s="189"/>
      <c r="AA323" s="189"/>
      <c r="AB323" s="192"/>
      <c r="AC323" s="191"/>
      <c r="AD323" s="189"/>
      <c r="AE323" s="189"/>
      <c r="AF323" s="192">
        <v>1</v>
      </c>
      <c r="AG323" s="193"/>
      <c r="AH323" s="194"/>
      <c r="AI323" s="194"/>
      <c r="AJ323" s="195"/>
      <c r="AK323" s="193"/>
      <c r="AL323" s="194"/>
      <c r="AM323" s="194"/>
      <c r="AN323" s="195">
        <v>1</v>
      </c>
      <c r="AO323" s="193"/>
      <c r="AP323" s="194"/>
      <c r="AQ323" s="194"/>
      <c r="AR323" s="195">
        <v>1</v>
      </c>
      <c r="AS323" s="193"/>
      <c r="AT323" s="194"/>
      <c r="AU323" s="194"/>
      <c r="AV323" s="195"/>
      <c r="AW323" s="193"/>
      <c r="AX323" s="194"/>
      <c r="AY323" s="194"/>
      <c r="AZ323" s="195">
        <v>1</v>
      </c>
      <c r="BA323" s="191"/>
      <c r="BB323" s="189"/>
      <c r="BC323" s="189"/>
      <c r="BD323" s="192"/>
      <c r="BE323" s="191"/>
      <c r="BF323" s="189"/>
      <c r="BG323" s="189"/>
      <c r="BH323" s="192"/>
      <c r="BI323" s="191"/>
      <c r="BJ323" s="189"/>
      <c r="BK323" s="189"/>
      <c r="BL323" s="196"/>
      <c r="BM323" s="243">
        <f t="shared" si="30"/>
        <v>5</v>
      </c>
      <c r="BN323" s="246">
        <f t="shared" si="31"/>
        <v>0</v>
      </c>
      <c r="BO323" s="197"/>
      <c r="BP323" s="197"/>
    </row>
    <row r="324" spans="1:69" s="2" customFormat="1" ht="15" customHeight="1" x14ac:dyDescent="0.25">
      <c r="A324" s="220" t="s">
        <v>131</v>
      </c>
      <c r="B324" s="221" t="s">
        <v>202</v>
      </c>
      <c r="C324" s="222" t="s">
        <v>217</v>
      </c>
      <c r="D324" s="222" t="s">
        <v>165</v>
      </c>
      <c r="E324" s="231" t="s">
        <v>142</v>
      </c>
      <c r="F324" s="223" t="s">
        <v>110</v>
      </c>
      <c r="G324" s="224"/>
      <c r="H324" s="224" t="s">
        <v>236</v>
      </c>
      <c r="I324" s="225" t="s">
        <v>237</v>
      </c>
      <c r="J324" s="226" t="s">
        <v>30</v>
      </c>
      <c r="K324" s="227">
        <v>1</v>
      </c>
      <c r="L324" s="228">
        <v>1</v>
      </c>
      <c r="M324" s="229" t="s">
        <v>252</v>
      </c>
      <c r="N324" s="230" t="s">
        <v>356</v>
      </c>
      <c r="O324" s="224"/>
      <c r="P324" s="228"/>
      <c r="Q324" s="188"/>
      <c r="R324" s="189"/>
      <c r="S324" s="189"/>
      <c r="T324" s="190"/>
      <c r="U324" s="191"/>
      <c r="V324" s="189"/>
      <c r="W324" s="189"/>
      <c r="X324" s="192"/>
      <c r="Y324" s="191"/>
      <c r="Z324" s="189"/>
      <c r="AA324" s="189"/>
      <c r="AB324" s="192"/>
      <c r="AC324" s="191"/>
      <c r="AD324" s="189"/>
      <c r="AE324" s="189">
        <v>1</v>
      </c>
      <c r="AF324" s="192"/>
      <c r="AG324" s="193"/>
      <c r="AH324" s="194"/>
      <c r="AI324" s="194"/>
      <c r="AJ324" s="195"/>
      <c r="AK324" s="193"/>
      <c r="AL324" s="194"/>
      <c r="AM324" s="194"/>
      <c r="AN324" s="195"/>
      <c r="AO324" s="193"/>
      <c r="AP324" s="194"/>
      <c r="AQ324" s="194"/>
      <c r="AR324" s="195"/>
      <c r="AS324" s="193"/>
      <c r="AT324" s="194"/>
      <c r="AU324" s="194"/>
      <c r="AV324" s="195"/>
      <c r="AW324" s="193"/>
      <c r="AX324" s="194"/>
      <c r="AY324" s="194"/>
      <c r="AZ324" s="195"/>
      <c r="BA324" s="191"/>
      <c r="BB324" s="189"/>
      <c r="BC324" s="189"/>
      <c r="BD324" s="192"/>
      <c r="BE324" s="191"/>
      <c r="BF324" s="189"/>
      <c r="BG324" s="189"/>
      <c r="BH324" s="192"/>
      <c r="BI324" s="191"/>
      <c r="BJ324" s="189"/>
      <c r="BK324" s="189"/>
      <c r="BL324" s="196"/>
      <c r="BM324" s="243">
        <f t="shared" si="30"/>
        <v>1</v>
      </c>
      <c r="BN324" s="246">
        <f t="shared" si="31"/>
        <v>0</v>
      </c>
      <c r="BO324" s="197"/>
      <c r="BP324" s="197"/>
    </row>
    <row r="325" spans="1:69" s="2" customFormat="1" ht="15" customHeight="1" x14ac:dyDescent="0.25">
      <c r="A325" s="220" t="s">
        <v>131</v>
      </c>
      <c r="B325" s="221" t="s">
        <v>202</v>
      </c>
      <c r="C325" s="222" t="s">
        <v>217</v>
      </c>
      <c r="D325" s="222" t="s">
        <v>165</v>
      </c>
      <c r="E325" s="231" t="s">
        <v>142</v>
      </c>
      <c r="F325" s="223" t="s">
        <v>110</v>
      </c>
      <c r="G325" s="224"/>
      <c r="H325" s="224" t="s">
        <v>236</v>
      </c>
      <c r="I325" s="225" t="s">
        <v>237</v>
      </c>
      <c r="J325" s="226" t="s">
        <v>32</v>
      </c>
      <c r="K325" s="227">
        <v>1</v>
      </c>
      <c r="L325" s="228">
        <v>1</v>
      </c>
      <c r="M325" s="229" t="s">
        <v>256</v>
      </c>
      <c r="N325" s="230" t="s">
        <v>356</v>
      </c>
      <c r="O325" s="224"/>
      <c r="P325" s="228"/>
      <c r="Q325" s="188"/>
      <c r="R325" s="189"/>
      <c r="S325" s="189"/>
      <c r="T325" s="190"/>
      <c r="U325" s="191"/>
      <c r="V325" s="189"/>
      <c r="W325" s="189"/>
      <c r="X325" s="192"/>
      <c r="Y325" s="191"/>
      <c r="Z325" s="189"/>
      <c r="AA325" s="189"/>
      <c r="AB325" s="192"/>
      <c r="AC325" s="191"/>
      <c r="AD325" s="189"/>
      <c r="AE325" s="189">
        <v>1</v>
      </c>
      <c r="AF325" s="192"/>
      <c r="AG325" s="193"/>
      <c r="AH325" s="194"/>
      <c r="AI325" s="194"/>
      <c r="AJ325" s="195"/>
      <c r="AK325" s="193"/>
      <c r="AL325" s="194"/>
      <c r="AM325" s="194"/>
      <c r="AN325" s="195"/>
      <c r="AO325" s="193"/>
      <c r="AP325" s="194"/>
      <c r="AQ325" s="194"/>
      <c r="AR325" s="195"/>
      <c r="AS325" s="193"/>
      <c r="AT325" s="194"/>
      <c r="AU325" s="194"/>
      <c r="AV325" s="195"/>
      <c r="AW325" s="193"/>
      <c r="AX325" s="194"/>
      <c r="AY325" s="194"/>
      <c r="AZ325" s="195"/>
      <c r="BA325" s="191"/>
      <c r="BB325" s="189"/>
      <c r="BC325" s="189"/>
      <c r="BD325" s="192"/>
      <c r="BE325" s="191"/>
      <c r="BF325" s="189"/>
      <c r="BG325" s="189"/>
      <c r="BH325" s="192"/>
      <c r="BI325" s="191"/>
      <c r="BJ325" s="189"/>
      <c r="BK325" s="189"/>
      <c r="BL325" s="196"/>
      <c r="BM325" s="243">
        <f t="shared" si="30"/>
        <v>1</v>
      </c>
      <c r="BN325" s="246">
        <f t="shared" si="31"/>
        <v>0</v>
      </c>
      <c r="BO325" s="197"/>
      <c r="BP325" s="197"/>
    </row>
    <row r="326" spans="1:69" s="2" customFormat="1" ht="15" customHeight="1" x14ac:dyDescent="0.25">
      <c r="A326" s="220" t="s">
        <v>131</v>
      </c>
      <c r="B326" s="221" t="s">
        <v>202</v>
      </c>
      <c r="C326" s="222" t="s">
        <v>217</v>
      </c>
      <c r="D326" s="222" t="s">
        <v>165</v>
      </c>
      <c r="E326" s="231" t="s">
        <v>142</v>
      </c>
      <c r="F326" s="223" t="s">
        <v>110</v>
      </c>
      <c r="G326" s="224"/>
      <c r="H326" s="224" t="s">
        <v>236</v>
      </c>
      <c r="I326" s="225" t="s">
        <v>237</v>
      </c>
      <c r="J326" s="226" t="s">
        <v>357</v>
      </c>
      <c r="K326" s="227">
        <v>6</v>
      </c>
      <c r="L326" s="228">
        <v>6</v>
      </c>
      <c r="M326" s="229" t="s">
        <v>358</v>
      </c>
      <c r="N326" s="230" t="s">
        <v>356</v>
      </c>
      <c r="O326" s="222" t="s">
        <v>359</v>
      </c>
      <c r="P326" s="228"/>
      <c r="Q326" s="188"/>
      <c r="R326" s="189"/>
      <c r="S326" s="189"/>
      <c r="T326" s="190"/>
      <c r="U326" s="191"/>
      <c r="V326" s="189"/>
      <c r="W326" s="189"/>
      <c r="X326" s="192"/>
      <c r="Y326" s="191"/>
      <c r="Z326" s="189"/>
      <c r="AA326" s="189"/>
      <c r="AB326" s="192"/>
      <c r="AC326" s="191"/>
      <c r="AD326" s="189"/>
      <c r="AE326" s="189"/>
      <c r="AF326" s="192"/>
      <c r="AG326" s="193"/>
      <c r="AH326" s="194"/>
      <c r="AI326" s="194"/>
      <c r="AJ326" s="195"/>
      <c r="AK326" s="193"/>
      <c r="AL326" s="194"/>
      <c r="AM326" s="194"/>
      <c r="AN326" s="195"/>
      <c r="AO326" s="193"/>
      <c r="AP326" s="194"/>
      <c r="AQ326" s="194"/>
      <c r="AR326" s="195"/>
      <c r="AS326" s="193"/>
      <c r="AT326" s="194"/>
      <c r="AU326" s="194"/>
      <c r="AV326" s="195"/>
      <c r="AW326" s="193"/>
      <c r="AX326" s="194"/>
      <c r="AY326" s="194"/>
      <c r="AZ326" s="195"/>
      <c r="BA326" s="191"/>
      <c r="BB326" s="189"/>
      <c r="BC326" s="189"/>
      <c r="BD326" s="192"/>
      <c r="BE326" s="191"/>
      <c r="BF326" s="189"/>
      <c r="BG326" s="189"/>
      <c r="BH326" s="192"/>
      <c r="BI326" s="191"/>
      <c r="BJ326" s="189"/>
      <c r="BK326" s="189"/>
      <c r="BL326" s="196"/>
      <c r="BM326" s="243">
        <f t="shared" si="30"/>
        <v>0</v>
      </c>
      <c r="BN326" s="246">
        <f t="shared" si="31"/>
        <v>6</v>
      </c>
      <c r="BO326" s="197"/>
      <c r="BP326" s="197"/>
      <c r="BQ326" s="2" t="s">
        <v>480</v>
      </c>
    </row>
    <row r="327" spans="1:69" s="2" customFormat="1" ht="15" customHeight="1" x14ac:dyDescent="0.25">
      <c r="A327" s="220" t="s">
        <v>131</v>
      </c>
      <c r="B327" s="221" t="s">
        <v>202</v>
      </c>
      <c r="C327" s="222" t="s">
        <v>217</v>
      </c>
      <c r="D327" s="222" t="s">
        <v>165</v>
      </c>
      <c r="E327" s="231" t="s">
        <v>142</v>
      </c>
      <c r="F327" s="223" t="s">
        <v>110</v>
      </c>
      <c r="G327" s="224"/>
      <c r="H327" s="224" t="s">
        <v>236</v>
      </c>
      <c r="I327" s="225" t="s">
        <v>237</v>
      </c>
      <c r="J327" s="226" t="s">
        <v>31</v>
      </c>
      <c r="K327" s="227">
        <v>1</v>
      </c>
      <c r="L327" s="228">
        <v>1</v>
      </c>
      <c r="M327" s="229" t="s">
        <v>256</v>
      </c>
      <c r="N327" s="230" t="s">
        <v>356</v>
      </c>
      <c r="O327" s="224"/>
      <c r="P327" s="228"/>
      <c r="Q327" s="188"/>
      <c r="R327" s="189"/>
      <c r="S327" s="189"/>
      <c r="T327" s="190"/>
      <c r="U327" s="191"/>
      <c r="V327" s="189"/>
      <c r="W327" s="189"/>
      <c r="X327" s="192"/>
      <c r="Y327" s="191"/>
      <c r="Z327" s="189"/>
      <c r="AA327" s="189"/>
      <c r="AB327" s="192"/>
      <c r="AC327" s="191"/>
      <c r="AD327" s="189"/>
      <c r="AE327" s="189">
        <v>1</v>
      </c>
      <c r="AF327" s="192"/>
      <c r="AG327" s="193"/>
      <c r="AH327" s="194"/>
      <c r="AI327" s="194"/>
      <c r="AJ327" s="195"/>
      <c r="AK327" s="193"/>
      <c r="AL327" s="194"/>
      <c r="AM327" s="194"/>
      <c r="AN327" s="195"/>
      <c r="AO327" s="193"/>
      <c r="AP327" s="194"/>
      <c r="AQ327" s="194"/>
      <c r="AR327" s="195"/>
      <c r="AS327" s="193"/>
      <c r="AT327" s="194"/>
      <c r="AU327" s="194"/>
      <c r="AV327" s="195"/>
      <c r="AW327" s="193"/>
      <c r="AX327" s="194"/>
      <c r="AY327" s="194"/>
      <c r="AZ327" s="195"/>
      <c r="BA327" s="191"/>
      <c r="BB327" s="189"/>
      <c r="BC327" s="189"/>
      <c r="BD327" s="192"/>
      <c r="BE327" s="191"/>
      <c r="BF327" s="189"/>
      <c r="BG327" s="189"/>
      <c r="BH327" s="192"/>
      <c r="BI327" s="191"/>
      <c r="BJ327" s="189"/>
      <c r="BK327" s="189"/>
      <c r="BL327" s="196"/>
      <c r="BM327" s="243">
        <f t="shared" si="30"/>
        <v>1</v>
      </c>
      <c r="BN327" s="246">
        <f t="shared" si="31"/>
        <v>0</v>
      </c>
      <c r="BO327" s="197"/>
      <c r="BP327" s="197"/>
    </row>
    <row r="328" spans="1:69" s="2" customFormat="1" ht="15" customHeight="1" x14ac:dyDescent="0.25">
      <c r="A328" s="220" t="s">
        <v>131</v>
      </c>
      <c r="B328" s="221" t="s">
        <v>202</v>
      </c>
      <c r="C328" s="222" t="s">
        <v>218</v>
      </c>
      <c r="D328" s="222" t="s">
        <v>144</v>
      </c>
      <c r="E328" s="231" t="s">
        <v>142</v>
      </c>
      <c r="F328" s="223" t="s">
        <v>111</v>
      </c>
      <c r="G328" s="224"/>
      <c r="H328" s="224" t="s">
        <v>236</v>
      </c>
      <c r="I328" s="225" t="s">
        <v>237</v>
      </c>
      <c r="J328" s="226" t="s">
        <v>273</v>
      </c>
      <c r="K328" s="227">
        <v>5</v>
      </c>
      <c r="L328" s="228">
        <v>5</v>
      </c>
      <c r="M328" s="229" t="s">
        <v>253</v>
      </c>
      <c r="N328" s="230" t="s">
        <v>356</v>
      </c>
      <c r="O328" s="224"/>
      <c r="P328" s="228"/>
      <c r="Q328" s="188"/>
      <c r="R328" s="189"/>
      <c r="S328" s="189"/>
      <c r="T328" s="190">
        <v>1</v>
      </c>
      <c r="U328" s="191"/>
      <c r="V328" s="189"/>
      <c r="W328" s="189">
        <v>1</v>
      </c>
      <c r="X328" s="192"/>
      <c r="Y328" s="191"/>
      <c r="Z328" s="189"/>
      <c r="AA328" s="189"/>
      <c r="AB328" s="192"/>
      <c r="AC328" s="191">
        <v>1</v>
      </c>
      <c r="AD328" s="189"/>
      <c r="AE328" s="189"/>
      <c r="AF328" s="192"/>
      <c r="AG328" s="193">
        <v>1</v>
      </c>
      <c r="AH328" s="194"/>
      <c r="AI328" s="194"/>
      <c r="AJ328" s="195">
        <v>1</v>
      </c>
      <c r="AK328" s="193"/>
      <c r="AL328" s="194"/>
      <c r="AM328" s="194"/>
      <c r="AN328" s="195"/>
      <c r="AO328" s="193"/>
      <c r="AP328" s="194"/>
      <c r="AQ328" s="194"/>
      <c r="AR328" s="195"/>
      <c r="AS328" s="193"/>
      <c r="AT328" s="194"/>
      <c r="AU328" s="194"/>
      <c r="AV328" s="195"/>
      <c r="AW328" s="193"/>
      <c r="AX328" s="194"/>
      <c r="AY328" s="194"/>
      <c r="AZ328" s="195"/>
      <c r="BA328" s="191"/>
      <c r="BB328" s="189"/>
      <c r="BC328" s="189"/>
      <c r="BD328" s="192"/>
      <c r="BE328" s="191"/>
      <c r="BF328" s="189"/>
      <c r="BG328" s="189"/>
      <c r="BH328" s="192"/>
      <c r="BI328" s="191"/>
      <c r="BJ328" s="189"/>
      <c r="BK328" s="189"/>
      <c r="BL328" s="196"/>
      <c r="BM328" s="243">
        <f t="shared" si="30"/>
        <v>5</v>
      </c>
      <c r="BN328" s="246">
        <f t="shared" si="31"/>
        <v>0</v>
      </c>
      <c r="BO328" s="197"/>
      <c r="BP328" s="197"/>
    </row>
    <row r="329" spans="1:69" s="2" customFormat="1" ht="15" customHeight="1" x14ac:dyDescent="0.25">
      <c r="A329" s="220" t="s">
        <v>131</v>
      </c>
      <c r="B329" s="221" t="s">
        <v>202</v>
      </c>
      <c r="C329" s="222" t="s">
        <v>218</v>
      </c>
      <c r="D329" s="222" t="s">
        <v>144</v>
      </c>
      <c r="E329" s="231" t="s">
        <v>142</v>
      </c>
      <c r="F329" s="223" t="s">
        <v>111</v>
      </c>
      <c r="G329" s="224"/>
      <c r="H329" s="224" t="s">
        <v>236</v>
      </c>
      <c r="I329" s="225" t="s">
        <v>237</v>
      </c>
      <c r="J329" s="226" t="s">
        <v>30</v>
      </c>
      <c r="K329" s="227">
        <v>5</v>
      </c>
      <c r="L329" s="228">
        <v>5</v>
      </c>
      <c r="M329" s="229" t="s">
        <v>253</v>
      </c>
      <c r="N329" s="230" t="s">
        <v>356</v>
      </c>
      <c r="O329" s="224"/>
      <c r="P329" s="228"/>
      <c r="Q329" s="188"/>
      <c r="R329" s="189"/>
      <c r="S329" s="189"/>
      <c r="T329" s="190">
        <v>1</v>
      </c>
      <c r="U329" s="191"/>
      <c r="V329" s="189"/>
      <c r="W329" s="189">
        <v>1</v>
      </c>
      <c r="X329" s="192"/>
      <c r="Y329" s="191"/>
      <c r="Z329" s="189"/>
      <c r="AA329" s="189"/>
      <c r="AB329" s="192"/>
      <c r="AC329" s="191">
        <v>1</v>
      </c>
      <c r="AD329" s="189"/>
      <c r="AE329" s="189"/>
      <c r="AF329" s="192"/>
      <c r="AG329" s="193">
        <v>1</v>
      </c>
      <c r="AH329" s="194"/>
      <c r="AI329" s="194"/>
      <c r="AJ329" s="195">
        <v>1</v>
      </c>
      <c r="AK329" s="193"/>
      <c r="AL329" s="194"/>
      <c r="AM329" s="194"/>
      <c r="AN329" s="195"/>
      <c r="AO329" s="193"/>
      <c r="AP329" s="194"/>
      <c r="AQ329" s="194"/>
      <c r="AR329" s="195"/>
      <c r="AS329" s="193"/>
      <c r="AT329" s="194"/>
      <c r="AU329" s="194"/>
      <c r="AV329" s="195"/>
      <c r="AW329" s="193"/>
      <c r="AX329" s="194"/>
      <c r="AY329" s="194"/>
      <c r="AZ329" s="195"/>
      <c r="BA329" s="191"/>
      <c r="BB329" s="189"/>
      <c r="BC329" s="189"/>
      <c r="BD329" s="192"/>
      <c r="BE329" s="191"/>
      <c r="BF329" s="189"/>
      <c r="BG329" s="189"/>
      <c r="BH329" s="192"/>
      <c r="BI329" s="191"/>
      <c r="BJ329" s="189"/>
      <c r="BK329" s="189"/>
      <c r="BL329" s="196"/>
      <c r="BM329" s="243">
        <f t="shared" si="30"/>
        <v>5</v>
      </c>
      <c r="BN329" s="246">
        <f t="shared" si="31"/>
        <v>0</v>
      </c>
      <c r="BO329" s="197"/>
      <c r="BP329" s="197"/>
    </row>
    <row r="330" spans="1:69" s="2" customFormat="1" ht="15" customHeight="1" x14ac:dyDescent="0.25">
      <c r="A330" s="220" t="s">
        <v>131</v>
      </c>
      <c r="B330" s="221" t="s">
        <v>202</v>
      </c>
      <c r="C330" s="222" t="s">
        <v>218</v>
      </c>
      <c r="D330" s="222" t="s">
        <v>144</v>
      </c>
      <c r="E330" s="231" t="s">
        <v>142</v>
      </c>
      <c r="F330" s="223" t="s">
        <v>111</v>
      </c>
      <c r="G330" s="224"/>
      <c r="H330" s="224" t="s">
        <v>236</v>
      </c>
      <c r="I330" s="225" t="s">
        <v>237</v>
      </c>
      <c r="J330" s="226" t="s">
        <v>36</v>
      </c>
      <c r="K330" s="227">
        <v>5</v>
      </c>
      <c r="L330" s="228">
        <v>5</v>
      </c>
      <c r="M330" s="229" t="s">
        <v>253</v>
      </c>
      <c r="N330" s="230" t="s">
        <v>356</v>
      </c>
      <c r="O330" s="224"/>
      <c r="P330" s="228"/>
      <c r="Q330" s="188"/>
      <c r="R330" s="189"/>
      <c r="S330" s="189"/>
      <c r="T330" s="190">
        <v>1</v>
      </c>
      <c r="U330" s="191"/>
      <c r="V330" s="189"/>
      <c r="W330" s="189">
        <v>1</v>
      </c>
      <c r="X330" s="192"/>
      <c r="Y330" s="191"/>
      <c r="Z330" s="189"/>
      <c r="AA330" s="189"/>
      <c r="AB330" s="192"/>
      <c r="AC330" s="191">
        <v>1</v>
      </c>
      <c r="AD330" s="189"/>
      <c r="AE330" s="189"/>
      <c r="AF330" s="192"/>
      <c r="AG330" s="193">
        <v>1</v>
      </c>
      <c r="AH330" s="194"/>
      <c r="AI330" s="194"/>
      <c r="AJ330" s="195">
        <v>1</v>
      </c>
      <c r="AK330" s="193"/>
      <c r="AL330" s="194"/>
      <c r="AM330" s="194"/>
      <c r="AN330" s="195"/>
      <c r="AO330" s="193"/>
      <c r="AP330" s="194"/>
      <c r="AQ330" s="194"/>
      <c r="AR330" s="195"/>
      <c r="AS330" s="193"/>
      <c r="AT330" s="194"/>
      <c r="AU330" s="194"/>
      <c r="AV330" s="195"/>
      <c r="AW330" s="193"/>
      <c r="AX330" s="194"/>
      <c r="AY330" s="194"/>
      <c r="AZ330" s="195"/>
      <c r="BA330" s="191"/>
      <c r="BB330" s="189"/>
      <c r="BC330" s="189"/>
      <c r="BD330" s="192"/>
      <c r="BE330" s="191"/>
      <c r="BF330" s="189"/>
      <c r="BG330" s="189"/>
      <c r="BH330" s="192"/>
      <c r="BI330" s="191"/>
      <c r="BJ330" s="189"/>
      <c r="BK330" s="189"/>
      <c r="BL330" s="196"/>
      <c r="BM330" s="243">
        <f t="shared" si="30"/>
        <v>5</v>
      </c>
      <c r="BN330" s="246">
        <f t="shared" si="31"/>
        <v>0</v>
      </c>
      <c r="BO330" s="197"/>
      <c r="BP330" s="197"/>
    </row>
    <row r="331" spans="1:69" s="2" customFormat="1" ht="15" customHeight="1" x14ac:dyDescent="0.25">
      <c r="A331" s="220" t="s">
        <v>131</v>
      </c>
      <c r="B331" s="221" t="s">
        <v>202</v>
      </c>
      <c r="C331" s="222" t="s">
        <v>218</v>
      </c>
      <c r="D331" s="222" t="s">
        <v>144</v>
      </c>
      <c r="E331" s="231" t="s">
        <v>142</v>
      </c>
      <c r="F331" s="223" t="s">
        <v>111</v>
      </c>
      <c r="G331" s="224"/>
      <c r="H331" s="224" t="s">
        <v>236</v>
      </c>
      <c r="I331" s="225" t="s">
        <v>237</v>
      </c>
      <c r="J331" s="226" t="s">
        <v>357</v>
      </c>
      <c r="K331" s="227">
        <v>6</v>
      </c>
      <c r="L331" s="228">
        <v>6</v>
      </c>
      <c r="M331" s="229" t="s">
        <v>358</v>
      </c>
      <c r="N331" s="230" t="s">
        <v>356</v>
      </c>
      <c r="O331" s="222" t="s">
        <v>359</v>
      </c>
      <c r="P331" s="228"/>
      <c r="Q331" s="188"/>
      <c r="R331" s="189"/>
      <c r="S331" s="189"/>
      <c r="T331" s="190">
        <v>2</v>
      </c>
      <c r="U331" s="191"/>
      <c r="V331" s="189"/>
      <c r="W331" s="189">
        <v>2</v>
      </c>
      <c r="X331" s="192"/>
      <c r="Y331" s="191"/>
      <c r="Z331" s="189"/>
      <c r="AA331" s="189"/>
      <c r="AB331" s="192"/>
      <c r="AC331" s="191"/>
      <c r="AD331" s="189"/>
      <c r="AE331" s="189"/>
      <c r="AF331" s="192"/>
      <c r="AG331" s="193"/>
      <c r="AH331" s="194"/>
      <c r="AI331" s="194"/>
      <c r="AJ331" s="195"/>
      <c r="AK331" s="193"/>
      <c r="AL331" s="194"/>
      <c r="AM331" s="194"/>
      <c r="AN331" s="195"/>
      <c r="AO331" s="193"/>
      <c r="AP331" s="194"/>
      <c r="AQ331" s="194"/>
      <c r="AR331" s="195"/>
      <c r="AS331" s="193"/>
      <c r="AT331" s="194"/>
      <c r="AU331" s="194"/>
      <c r="AV331" s="195"/>
      <c r="AW331" s="193"/>
      <c r="AX331" s="194"/>
      <c r="AY331" s="194"/>
      <c r="AZ331" s="195"/>
      <c r="BA331" s="191"/>
      <c r="BB331" s="189"/>
      <c r="BC331" s="189"/>
      <c r="BD331" s="192"/>
      <c r="BE331" s="191"/>
      <c r="BF331" s="189"/>
      <c r="BG331" s="189"/>
      <c r="BH331" s="192"/>
      <c r="BI331" s="191"/>
      <c r="BJ331" s="189"/>
      <c r="BK331" s="189"/>
      <c r="BL331" s="196"/>
      <c r="BM331" s="243">
        <f t="shared" si="30"/>
        <v>4</v>
      </c>
      <c r="BN331" s="246">
        <f t="shared" si="31"/>
        <v>2</v>
      </c>
      <c r="BO331" s="197"/>
      <c r="BP331" s="197"/>
      <c r="BQ331" s="2" t="s">
        <v>480</v>
      </c>
    </row>
    <row r="332" spans="1:69" s="2" customFormat="1" ht="15" customHeight="1" x14ac:dyDescent="0.25">
      <c r="A332" s="220" t="s">
        <v>131</v>
      </c>
      <c r="B332" s="221" t="s">
        <v>202</v>
      </c>
      <c r="C332" s="222" t="s">
        <v>218</v>
      </c>
      <c r="D332" s="222" t="s">
        <v>144</v>
      </c>
      <c r="E332" s="231" t="s">
        <v>142</v>
      </c>
      <c r="F332" s="223" t="s">
        <v>111</v>
      </c>
      <c r="G332" s="224"/>
      <c r="H332" s="224" t="s">
        <v>236</v>
      </c>
      <c r="I332" s="225" t="s">
        <v>237</v>
      </c>
      <c r="J332" s="226" t="s">
        <v>35</v>
      </c>
      <c r="K332" s="227">
        <v>5</v>
      </c>
      <c r="L332" s="228">
        <v>5</v>
      </c>
      <c r="M332" s="229" t="s">
        <v>253</v>
      </c>
      <c r="N332" s="230" t="s">
        <v>356</v>
      </c>
      <c r="O332" s="224"/>
      <c r="P332" s="228"/>
      <c r="Q332" s="188"/>
      <c r="R332" s="189"/>
      <c r="S332" s="189"/>
      <c r="T332" s="190">
        <v>1</v>
      </c>
      <c r="U332" s="191"/>
      <c r="V332" s="189"/>
      <c r="W332" s="189">
        <v>1</v>
      </c>
      <c r="X332" s="192"/>
      <c r="Y332" s="191"/>
      <c r="Z332" s="189"/>
      <c r="AA332" s="189"/>
      <c r="AB332" s="192"/>
      <c r="AC332" s="191">
        <v>1</v>
      </c>
      <c r="AD332" s="189"/>
      <c r="AE332" s="189"/>
      <c r="AF332" s="192"/>
      <c r="AG332" s="193">
        <v>1</v>
      </c>
      <c r="AH332" s="194"/>
      <c r="AI332" s="194"/>
      <c r="AJ332" s="195">
        <v>1</v>
      </c>
      <c r="AK332" s="193"/>
      <c r="AL332" s="194"/>
      <c r="AM332" s="194"/>
      <c r="AN332" s="195"/>
      <c r="AO332" s="193"/>
      <c r="AP332" s="194"/>
      <c r="AQ332" s="194"/>
      <c r="AR332" s="195"/>
      <c r="AS332" s="193"/>
      <c r="AT332" s="194"/>
      <c r="AU332" s="194"/>
      <c r="AV332" s="195"/>
      <c r="AW332" s="193"/>
      <c r="AX332" s="194"/>
      <c r="AY332" s="194"/>
      <c r="AZ332" s="195"/>
      <c r="BA332" s="191"/>
      <c r="BB332" s="189"/>
      <c r="BC332" s="189"/>
      <c r="BD332" s="192"/>
      <c r="BE332" s="191"/>
      <c r="BF332" s="189"/>
      <c r="BG332" s="189"/>
      <c r="BH332" s="192"/>
      <c r="BI332" s="191"/>
      <c r="BJ332" s="189"/>
      <c r="BK332" s="189"/>
      <c r="BL332" s="196"/>
      <c r="BM332" s="243">
        <f t="shared" si="30"/>
        <v>5</v>
      </c>
      <c r="BN332" s="246">
        <f t="shared" si="31"/>
        <v>0</v>
      </c>
      <c r="BO332" s="197"/>
      <c r="BP332" s="197"/>
    </row>
    <row r="333" spans="1:69" s="2" customFormat="1" ht="15" customHeight="1" x14ac:dyDescent="0.25">
      <c r="A333" s="220" t="s">
        <v>131</v>
      </c>
      <c r="B333" s="221" t="s">
        <v>202</v>
      </c>
      <c r="C333" s="222" t="s">
        <v>219</v>
      </c>
      <c r="D333" s="222" t="s">
        <v>144</v>
      </c>
      <c r="E333" s="231" t="s">
        <v>142</v>
      </c>
      <c r="F333" s="223" t="s">
        <v>112</v>
      </c>
      <c r="G333" s="224"/>
      <c r="H333" s="224" t="s">
        <v>236</v>
      </c>
      <c r="I333" s="225" t="s">
        <v>237</v>
      </c>
      <c r="J333" s="226" t="s">
        <v>273</v>
      </c>
      <c r="K333" s="227">
        <v>5</v>
      </c>
      <c r="L333" s="228">
        <v>5</v>
      </c>
      <c r="M333" s="229" t="s">
        <v>441</v>
      </c>
      <c r="N333" s="230" t="s">
        <v>356</v>
      </c>
      <c r="O333" s="224"/>
      <c r="P333" s="228"/>
      <c r="Q333" s="188"/>
      <c r="R333" s="189"/>
      <c r="S333" s="189"/>
      <c r="T333" s="190">
        <v>1</v>
      </c>
      <c r="U333" s="191"/>
      <c r="V333" s="189"/>
      <c r="W333" s="189">
        <v>1</v>
      </c>
      <c r="X333" s="192"/>
      <c r="Y333" s="191"/>
      <c r="Z333" s="189"/>
      <c r="AA333" s="189"/>
      <c r="AB333" s="192"/>
      <c r="AC333" s="191">
        <v>1</v>
      </c>
      <c r="AD333" s="189"/>
      <c r="AE333" s="189"/>
      <c r="AF333" s="192"/>
      <c r="AG333" s="193">
        <v>1</v>
      </c>
      <c r="AH333" s="194"/>
      <c r="AI333" s="194"/>
      <c r="AJ333" s="195">
        <v>1</v>
      </c>
      <c r="AK333" s="193"/>
      <c r="AL333" s="194"/>
      <c r="AM333" s="194"/>
      <c r="AN333" s="195"/>
      <c r="AO333" s="193"/>
      <c r="AP333" s="194"/>
      <c r="AQ333" s="194"/>
      <c r="AR333" s="195"/>
      <c r="AS333" s="193"/>
      <c r="AT333" s="194"/>
      <c r="AU333" s="194"/>
      <c r="AV333" s="195"/>
      <c r="AW333" s="193"/>
      <c r="AX333" s="194"/>
      <c r="AY333" s="194"/>
      <c r="AZ333" s="195"/>
      <c r="BA333" s="191"/>
      <c r="BB333" s="189"/>
      <c r="BC333" s="189"/>
      <c r="BD333" s="192"/>
      <c r="BE333" s="191"/>
      <c r="BF333" s="189"/>
      <c r="BG333" s="189"/>
      <c r="BH333" s="192"/>
      <c r="BI333" s="191"/>
      <c r="BJ333" s="189"/>
      <c r="BK333" s="189"/>
      <c r="BL333" s="196"/>
      <c r="BM333" s="243">
        <f t="shared" ref="BM333:BM389" si="34">SUM(Q333:BL333)</f>
        <v>5</v>
      </c>
      <c r="BN333" s="246">
        <f t="shared" ref="BN333:BN389" si="35">L333-BM333</f>
        <v>0</v>
      </c>
      <c r="BO333" s="197"/>
      <c r="BP333" s="197"/>
    </row>
    <row r="334" spans="1:69" s="2" customFormat="1" ht="15" customHeight="1" x14ac:dyDescent="0.25">
      <c r="A334" s="220" t="s">
        <v>131</v>
      </c>
      <c r="B334" s="221" t="s">
        <v>202</v>
      </c>
      <c r="C334" s="222" t="s">
        <v>219</v>
      </c>
      <c r="D334" s="222" t="s">
        <v>144</v>
      </c>
      <c r="E334" s="231" t="s">
        <v>142</v>
      </c>
      <c r="F334" s="223" t="s">
        <v>112</v>
      </c>
      <c r="G334" s="224"/>
      <c r="H334" s="224" t="s">
        <v>236</v>
      </c>
      <c r="I334" s="225" t="s">
        <v>237</v>
      </c>
      <c r="J334" s="226" t="s">
        <v>30</v>
      </c>
      <c r="K334" s="227">
        <v>2</v>
      </c>
      <c r="L334" s="228">
        <v>2</v>
      </c>
      <c r="M334" s="229" t="s">
        <v>252</v>
      </c>
      <c r="N334" s="230" t="s">
        <v>356</v>
      </c>
      <c r="O334" s="224"/>
      <c r="P334" s="228"/>
      <c r="Q334" s="188"/>
      <c r="R334" s="189"/>
      <c r="S334" s="189"/>
      <c r="T334" s="190"/>
      <c r="U334" s="191"/>
      <c r="V334" s="189"/>
      <c r="W334" s="189"/>
      <c r="X334" s="192"/>
      <c r="Y334" s="191"/>
      <c r="Z334" s="189"/>
      <c r="AA334" s="189"/>
      <c r="AB334" s="192"/>
      <c r="AC334" s="191"/>
      <c r="AD334" s="189"/>
      <c r="AE334" s="189"/>
      <c r="AF334" s="192"/>
      <c r="AG334" s="193"/>
      <c r="AH334" s="194"/>
      <c r="AI334" s="194"/>
      <c r="AJ334" s="195"/>
      <c r="AK334" s="193"/>
      <c r="AL334" s="194"/>
      <c r="AM334" s="194">
        <v>1</v>
      </c>
      <c r="AN334" s="195"/>
      <c r="AO334" s="193"/>
      <c r="AP334" s="194"/>
      <c r="AQ334" s="194"/>
      <c r="AR334" s="195"/>
      <c r="AS334" s="193"/>
      <c r="AT334" s="194"/>
      <c r="AU334" s="194"/>
      <c r="AV334" s="195"/>
      <c r="AW334" s="193"/>
      <c r="AX334" s="194"/>
      <c r="AY334" s="194"/>
      <c r="AZ334" s="195"/>
      <c r="BA334" s="191">
        <v>1</v>
      </c>
      <c r="BB334" s="189"/>
      <c r="BC334" s="189"/>
      <c r="BD334" s="192"/>
      <c r="BE334" s="191"/>
      <c r="BF334" s="189"/>
      <c r="BG334" s="189"/>
      <c r="BH334" s="192"/>
      <c r="BI334" s="191"/>
      <c r="BJ334" s="189"/>
      <c r="BK334" s="189"/>
      <c r="BL334" s="196"/>
      <c r="BM334" s="243">
        <f t="shared" si="34"/>
        <v>2</v>
      </c>
      <c r="BN334" s="246">
        <f t="shared" si="35"/>
        <v>0</v>
      </c>
      <c r="BO334" s="197"/>
      <c r="BP334" s="197"/>
    </row>
    <row r="335" spans="1:69" s="2" customFormat="1" ht="15" customHeight="1" x14ac:dyDescent="0.25">
      <c r="A335" s="220" t="s">
        <v>131</v>
      </c>
      <c r="B335" s="221" t="s">
        <v>202</v>
      </c>
      <c r="C335" s="222" t="s">
        <v>219</v>
      </c>
      <c r="D335" s="222" t="s">
        <v>144</v>
      </c>
      <c r="E335" s="231" t="s">
        <v>142</v>
      </c>
      <c r="F335" s="223" t="s">
        <v>112</v>
      </c>
      <c r="G335" s="224"/>
      <c r="H335" s="224" t="s">
        <v>236</v>
      </c>
      <c r="I335" s="225" t="s">
        <v>237</v>
      </c>
      <c r="J335" s="226" t="s">
        <v>32</v>
      </c>
      <c r="K335" s="227">
        <v>2</v>
      </c>
      <c r="L335" s="228">
        <v>2</v>
      </c>
      <c r="M335" s="229" t="s">
        <v>355</v>
      </c>
      <c r="N335" s="230" t="s">
        <v>356</v>
      </c>
      <c r="O335" s="224"/>
      <c r="P335" s="228"/>
      <c r="Q335" s="188"/>
      <c r="R335" s="189"/>
      <c r="S335" s="189"/>
      <c r="T335" s="190"/>
      <c r="U335" s="191"/>
      <c r="V335" s="189"/>
      <c r="W335" s="189"/>
      <c r="X335" s="192"/>
      <c r="Y335" s="191"/>
      <c r="Z335" s="189"/>
      <c r="AA335" s="189"/>
      <c r="AB335" s="192"/>
      <c r="AC335" s="191"/>
      <c r="AD335" s="189"/>
      <c r="AE335" s="189"/>
      <c r="AF335" s="192"/>
      <c r="AG335" s="193"/>
      <c r="AH335" s="194"/>
      <c r="AI335" s="194"/>
      <c r="AJ335" s="195"/>
      <c r="AK335" s="193"/>
      <c r="AL335" s="194"/>
      <c r="AM335" s="194">
        <v>1</v>
      </c>
      <c r="AN335" s="195"/>
      <c r="AO335" s="193"/>
      <c r="AP335" s="194"/>
      <c r="AQ335" s="194"/>
      <c r="AR335" s="195"/>
      <c r="AS335" s="193"/>
      <c r="AT335" s="194"/>
      <c r="AU335" s="194"/>
      <c r="AV335" s="195"/>
      <c r="AW335" s="193"/>
      <c r="AX335" s="194"/>
      <c r="AY335" s="194"/>
      <c r="AZ335" s="195"/>
      <c r="BA335" s="191">
        <v>1</v>
      </c>
      <c r="BB335" s="189"/>
      <c r="BC335" s="189"/>
      <c r="BD335" s="192"/>
      <c r="BE335" s="191"/>
      <c r="BF335" s="189"/>
      <c r="BG335" s="189"/>
      <c r="BH335" s="192"/>
      <c r="BI335" s="191"/>
      <c r="BJ335" s="189"/>
      <c r="BK335" s="189"/>
      <c r="BL335" s="196"/>
      <c r="BM335" s="243">
        <f t="shared" si="34"/>
        <v>2</v>
      </c>
      <c r="BN335" s="246">
        <f t="shared" si="35"/>
        <v>0</v>
      </c>
      <c r="BO335" s="197"/>
      <c r="BP335" s="197"/>
    </row>
    <row r="336" spans="1:69" s="2" customFormat="1" ht="15" customHeight="1" x14ac:dyDescent="0.25">
      <c r="A336" s="220" t="s">
        <v>131</v>
      </c>
      <c r="B336" s="221" t="s">
        <v>202</v>
      </c>
      <c r="C336" s="222" t="s">
        <v>219</v>
      </c>
      <c r="D336" s="222" t="s">
        <v>144</v>
      </c>
      <c r="E336" s="231" t="s">
        <v>142</v>
      </c>
      <c r="F336" s="223" t="s">
        <v>112</v>
      </c>
      <c r="G336" s="224"/>
      <c r="H336" s="224" t="s">
        <v>236</v>
      </c>
      <c r="I336" s="225" t="s">
        <v>237</v>
      </c>
      <c r="J336" s="226" t="s">
        <v>36</v>
      </c>
      <c r="K336" s="227">
        <v>5</v>
      </c>
      <c r="L336" s="228">
        <v>5</v>
      </c>
      <c r="M336" s="229" t="s">
        <v>441</v>
      </c>
      <c r="N336" s="230" t="s">
        <v>356</v>
      </c>
      <c r="O336" s="224"/>
      <c r="P336" s="228"/>
      <c r="Q336" s="188"/>
      <c r="R336" s="189"/>
      <c r="S336" s="189"/>
      <c r="T336" s="190">
        <v>1</v>
      </c>
      <c r="U336" s="191"/>
      <c r="V336" s="189"/>
      <c r="W336" s="189">
        <v>1</v>
      </c>
      <c r="X336" s="192"/>
      <c r="Y336" s="191"/>
      <c r="Z336" s="189"/>
      <c r="AA336" s="189"/>
      <c r="AB336" s="192"/>
      <c r="AC336" s="191">
        <v>1</v>
      </c>
      <c r="AD336" s="189"/>
      <c r="AE336" s="189"/>
      <c r="AF336" s="192"/>
      <c r="AG336" s="193">
        <v>1</v>
      </c>
      <c r="AH336" s="194"/>
      <c r="AI336" s="194"/>
      <c r="AJ336" s="195">
        <v>1</v>
      </c>
      <c r="AK336" s="193"/>
      <c r="AL336" s="194"/>
      <c r="AM336" s="194"/>
      <c r="AN336" s="195"/>
      <c r="AO336" s="193"/>
      <c r="AP336" s="194"/>
      <c r="AQ336" s="194"/>
      <c r="AR336" s="195"/>
      <c r="AS336" s="193"/>
      <c r="AT336" s="194"/>
      <c r="AU336" s="194"/>
      <c r="AV336" s="195"/>
      <c r="AW336" s="193"/>
      <c r="AX336" s="194"/>
      <c r="AY336" s="194"/>
      <c r="AZ336" s="195"/>
      <c r="BA336" s="191"/>
      <c r="BB336" s="189"/>
      <c r="BC336" s="189"/>
      <c r="BD336" s="192"/>
      <c r="BE336" s="191"/>
      <c r="BF336" s="189"/>
      <c r="BG336" s="189"/>
      <c r="BH336" s="192"/>
      <c r="BI336" s="191"/>
      <c r="BJ336" s="189"/>
      <c r="BK336" s="189"/>
      <c r="BL336" s="196"/>
      <c r="BM336" s="243">
        <f t="shared" si="34"/>
        <v>5</v>
      </c>
      <c r="BN336" s="246">
        <f t="shared" si="35"/>
        <v>0</v>
      </c>
      <c r="BO336" s="197"/>
      <c r="BP336" s="197"/>
    </row>
    <row r="337" spans="1:69" s="2" customFormat="1" ht="15" customHeight="1" x14ac:dyDescent="0.25">
      <c r="A337" s="220" t="s">
        <v>131</v>
      </c>
      <c r="B337" s="221" t="s">
        <v>202</v>
      </c>
      <c r="C337" s="222" t="s">
        <v>219</v>
      </c>
      <c r="D337" s="222" t="s">
        <v>144</v>
      </c>
      <c r="E337" s="231" t="s">
        <v>142</v>
      </c>
      <c r="F337" s="223" t="s">
        <v>112</v>
      </c>
      <c r="G337" s="224"/>
      <c r="H337" s="224" t="s">
        <v>236</v>
      </c>
      <c r="I337" s="225" t="s">
        <v>237</v>
      </c>
      <c r="J337" s="226" t="s">
        <v>357</v>
      </c>
      <c r="K337" s="227">
        <v>6</v>
      </c>
      <c r="L337" s="228">
        <v>6</v>
      </c>
      <c r="M337" s="229" t="s">
        <v>358</v>
      </c>
      <c r="N337" s="230" t="s">
        <v>356</v>
      </c>
      <c r="O337" s="222" t="s">
        <v>359</v>
      </c>
      <c r="P337" s="228"/>
      <c r="Q337" s="188"/>
      <c r="R337" s="189"/>
      <c r="S337" s="189"/>
      <c r="T337" s="190">
        <v>2</v>
      </c>
      <c r="U337" s="191"/>
      <c r="V337" s="189"/>
      <c r="W337" s="189">
        <v>2</v>
      </c>
      <c r="X337" s="192"/>
      <c r="Y337" s="191"/>
      <c r="Z337" s="189"/>
      <c r="AA337" s="189"/>
      <c r="AB337" s="192"/>
      <c r="AC337" s="191"/>
      <c r="AD337" s="189"/>
      <c r="AE337" s="189"/>
      <c r="AF337" s="192"/>
      <c r="AG337" s="193"/>
      <c r="AH337" s="194"/>
      <c r="AI337" s="194"/>
      <c r="AJ337" s="195"/>
      <c r="AK337" s="193"/>
      <c r="AL337" s="194"/>
      <c r="AM337" s="194"/>
      <c r="AN337" s="195"/>
      <c r="AO337" s="193"/>
      <c r="AP337" s="194"/>
      <c r="AQ337" s="194"/>
      <c r="AR337" s="195"/>
      <c r="AS337" s="193"/>
      <c r="AT337" s="194"/>
      <c r="AU337" s="194"/>
      <c r="AV337" s="195"/>
      <c r="AW337" s="193"/>
      <c r="AX337" s="194"/>
      <c r="AY337" s="194"/>
      <c r="AZ337" s="195"/>
      <c r="BA337" s="191"/>
      <c r="BB337" s="189"/>
      <c r="BC337" s="189"/>
      <c r="BD337" s="192"/>
      <c r="BE337" s="191"/>
      <c r="BF337" s="189"/>
      <c r="BG337" s="189"/>
      <c r="BH337" s="192"/>
      <c r="BI337" s="191"/>
      <c r="BJ337" s="189"/>
      <c r="BK337" s="189"/>
      <c r="BL337" s="196"/>
      <c r="BM337" s="243">
        <f t="shared" si="34"/>
        <v>4</v>
      </c>
      <c r="BN337" s="246">
        <f t="shared" si="35"/>
        <v>2</v>
      </c>
      <c r="BO337" s="197"/>
      <c r="BP337" s="197"/>
      <c r="BQ337" s="2" t="s">
        <v>480</v>
      </c>
    </row>
    <row r="338" spans="1:69" s="2" customFormat="1" ht="15" customHeight="1" x14ac:dyDescent="0.25">
      <c r="A338" s="220" t="s">
        <v>131</v>
      </c>
      <c r="B338" s="221" t="s">
        <v>202</v>
      </c>
      <c r="C338" s="222" t="s">
        <v>219</v>
      </c>
      <c r="D338" s="222" t="s">
        <v>144</v>
      </c>
      <c r="E338" s="231" t="s">
        <v>142</v>
      </c>
      <c r="F338" s="223" t="s">
        <v>112</v>
      </c>
      <c r="G338" s="224"/>
      <c r="H338" s="224" t="s">
        <v>236</v>
      </c>
      <c r="I338" s="225" t="s">
        <v>237</v>
      </c>
      <c r="J338" s="226" t="s">
        <v>31</v>
      </c>
      <c r="K338" s="227">
        <v>2</v>
      </c>
      <c r="L338" s="228">
        <v>2</v>
      </c>
      <c r="M338" s="229" t="s">
        <v>355</v>
      </c>
      <c r="N338" s="230" t="s">
        <v>356</v>
      </c>
      <c r="O338" s="224"/>
      <c r="P338" s="228"/>
      <c r="Q338" s="188"/>
      <c r="R338" s="189"/>
      <c r="S338" s="189"/>
      <c r="T338" s="190"/>
      <c r="U338" s="191"/>
      <c r="V338" s="189"/>
      <c r="W338" s="189"/>
      <c r="X338" s="192"/>
      <c r="Y338" s="191"/>
      <c r="Z338" s="189"/>
      <c r="AA338" s="189"/>
      <c r="AB338" s="192"/>
      <c r="AC338" s="191"/>
      <c r="AD338" s="189"/>
      <c r="AE338" s="189"/>
      <c r="AF338" s="192"/>
      <c r="AG338" s="193"/>
      <c r="AH338" s="194"/>
      <c r="AI338" s="194"/>
      <c r="AJ338" s="195"/>
      <c r="AK338" s="193"/>
      <c r="AL338" s="194"/>
      <c r="AM338" s="194">
        <v>1</v>
      </c>
      <c r="AN338" s="195"/>
      <c r="AO338" s="193"/>
      <c r="AP338" s="194"/>
      <c r="AQ338" s="194"/>
      <c r="AR338" s="195"/>
      <c r="AS338" s="193"/>
      <c r="AT338" s="194"/>
      <c r="AU338" s="194"/>
      <c r="AV338" s="195"/>
      <c r="AW338" s="193"/>
      <c r="AX338" s="194"/>
      <c r="AY338" s="194"/>
      <c r="AZ338" s="195"/>
      <c r="BA338" s="191">
        <v>1</v>
      </c>
      <c r="BB338" s="189"/>
      <c r="BC338" s="189"/>
      <c r="BD338" s="192"/>
      <c r="BE338" s="191"/>
      <c r="BF338" s="189"/>
      <c r="BG338" s="189"/>
      <c r="BH338" s="192"/>
      <c r="BI338" s="191"/>
      <c r="BJ338" s="189"/>
      <c r="BK338" s="189"/>
      <c r="BL338" s="196"/>
      <c r="BM338" s="243">
        <f t="shared" si="34"/>
        <v>2</v>
      </c>
      <c r="BN338" s="246">
        <f t="shared" si="35"/>
        <v>0</v>
      </c>
      <c r="BO338" s="197"/>
      <c r="BP338" s="197"/>
    </row>
    <row r="339" spans="1:69" s="2" customFormat="1" ht="15" customHeight="1" x14ac:dyDescent="0.25">
      <c r="A339" s="220" t="s">
        <v>131</v>
      </c>
      <c r="B339" s="221" t="s">
        <v>202</v>
      </c>
      <c r="C339" s="222" t="s">
        <v>219</v>
      </c>
      <c r="D339" s="222" t="s">
        <v>144</v>
      </c>
      <c r="E339" s="231" t="s">
        <v>142</v>
      </c>
      <c r="F339" s="223" t="s">
        <v>112</v>
      </c>
      <c r="G339" s="224"/>
      <c r="H339" s="224" t="s">
        <v>236</v>
      </c>
      <c r="I339" s="225" t="s">
        <v>237</v>
      </c>
      <c r="J339" s="226" t="s">
        <v>34</v>
      </c>
      <c r="K339" s="227">
        <v>2</v>
      </c>
      <c r="L339" s="228">
        <v>2</v>
      </c>
      <c r="M339" s="229" t="s">
        <v>355</v>
      </c>
      <c r="N339" s="230" t="s">
        <v>356</v>
      </c>
      <c r="O339" s="224"/>
      <c r="P339" s="228"/>
      <c r="Q339" s="188"/>
      <c r="R339" s="189"/>
      <c r="S339" s="189"/>
      <c r="T339" s="190"/>
      <c r="U339" s="191"/>
      <c r="V339" s="189"/>
      <c r="W339" s="189"/>
      <c r="X339" s="192"/>
      <c r="Y339" s="191"/>
      <c r="Z339" s="189"/>
      <c r="AA339" s="189"/>
      <c r="AB339" s="192"/>
      <c r="AC339" s="191"/>
      <c r="AD339" s="189"/>
      <c r="AE339" s="189"/>
      <c r="AF339" s="192"/>
      <c r="AG339" s="193"/>
      <c r="AH339" s="194"/>
      <c r="AI339" s="194"/>
      <c r="AJ339" s="195"/>
      <c r="AK339" s="193"/>
      <c r="AL339" s="194"/>
      <c r="AM339" s="194"/>
      <c r="AN339" s="195"/>
      <c r="AO339" s="193"/>
      <c r="AP339" s="194"/>
      <c r="AQ339" s="194"/>
      <c r="AR339" s="195"/>
      <c r="AS339" s="193"/>
      <c r="AT339" s="194"/>
      <c r="AU339" s="194"/>
      <c r="AV339" s="195"/>
      <c r="AW339" s="193"/>
      <c r="AX339" s="194"/>
      <c r="AY339" s="194"/>
      <c r="AZ339" s="195"/>
      <c r="BA339" s="191"/>
      <c r="BB339" s="189"/>
      <c r="BC339" s="189"/>
      <c r="BD339" s="192"/>
      <c r="BE339" s="191"/>
      <c r="BF339" s="189"/>
      <c r="BG339" s="189"/>
      <c r="BH339" s="192"/>
      <c r="BI339" s="191"/>
      <c r="BJ339" s="189"/>
      <c r="BK339" s="189"/>
      <c r="BL339" s="196"/>
      <c r="BM339" s="243">
        <f t="shared" si="34"/>
        <v>0</v>
      </c>
      <c r="BN339" s="246">
        <f t="shared" si="35"/>
        <v>2</v>
      </c>
      <c r="BO339" s="274" t="s">
        <v>508</v>
      </c>
      <c r="BP339" s="197"/>
    </row>
    <row r="340" spans="1:69" s="2" customFormat="1" ht="15" customHeight="1" x14ac:dyDescent="0.25">
      <c r="A340" s="220" t="s">
        <v>131</v>
      </c>
      <c r="B340" s="221" t="s">
        <v>202</v>
      </c>
      <c r="C340" s="222" t="s">
        <v>219</v>
      </c>
      <c r="D340" s="222" t="s">
        <v>144</v>
      </c>
      <c r="E340" s="231" t="s">
        <v>142</v>
      </c>
      <c r="F340" s="223" t="s">
        <v>112</v>
      </c>
      <c r="G340" s="224"/>
      <c r="H340" s="224" t="s">
        <v>236</v>
      </c>
      <c r="I340" s="225" t="s">
        <v>237</v>
      </c>
      <c r="J340" s="226" t="s">
        <v>35</v>
      </c>
      <c r="K340" s="227">
        <v>5</v>
      </c>
      <c r="L340" s="228">
        <v>5</v>
      </c>
      <c r="M340" s="229" t="s">
        <v>441</v>
      </c>
      <c r="N340" s="230" t="s">
        <v>356</v>
      </c>
      <c r="O340" s="224"/>
      <c r="P340" s="228"/>
      <c r="Q340" s="188"/>
      <c r="R340" s="189"/>
      <c r="S340" s="189"/>
      <c r="T340" s="190">
        <v>1</v>
      </c>
      <c r="U340" s="191"/>
      <c r="V340" s="189"/>
      <c r="W340" s="189">
        <v>1</v>
      </c>
      <c r="X340" s="192"/>
      <c r="Y340" s="191"/>
      <c r="Z340" s="189"/>
      <c r="AA340" s="189"/>
      <c r="AB340" s="192"/>
      <c r="AC340" s="191">
        <v>1</v>
      </c>
      <c r="AD340" s="189"/>
      <c r="AE340" s="189"/>
      <c r="AF340" s="192"/>
      <c r="AG340" s="193">
        <v>1</v>
      </c>
      <c r="AH340" s="194"/>
      <c r="AI340" s="194"/>
      <c r="AJ340" s="195">
        <v>1</v>
      </c>
      <c r="AK340" s="193"/>
      <c r="AL340" s="194"/>
      <c r="AM340" s="194"/>
      <c r="AN340" s="195"/>
      <c r="AO340" s="193"/>
      <c r="AP340" s="194"/>
      <c r="AQ340" s="194"/>
      <c r="AR340" s="195"/>
      <c r="AS340" s="193"/>
      <c r="AT340" s="194"/>
      <c r="AU340" s="194"/>
      <c r="AV340" s="195"/>
      <c r="AW340" s="193"/>
      <c r="AX340" s="194"/>
      <c r="AY340" s="194"/>
      <c r="AZ340" s="195"/>
      <c r="BA340" s="191"/>
      <c r="BB340" s="189"/>
      <c r="BC340" s="189"/>
      <c r="BD340" s="192"/>
      <c r="BE340" s="191"/>
      <c r="BF340" s="189"/>
      <c r="BG340" s="189"/>
      <c r="BH340" s="192"/>
      <c r="BI340" s="191"/>
      <c r="BJ340" s="189"/>
      <c r="BK340" s="189"/>
      <c r="BL340" s="196"/>
      <c r="BM340" s="243">
        <f t="shared" si="34"/>
        <v>5</v>
      </c>
      <c r="BN340" s="246">
        <f t="shared" si="35"/>
        <v>0</v>
      </c>
      <c r="BO340" s="197"/>
      <c r="BP340" s="197"/>
    </row>
    <row r="341" spans="1:69" s="2" customFormat="1" ht="15" customHeight="1" x14ac:dyDescent="0.25">
      <c r="A341" s="220" t="s">
        <v>132</v>
      </c>
      <c r="B341" s="221" t="s">
        <v>133</v>
      </c>
      <c r="C341" s="222" t="s">
        <v>220</v>
      </c>
      <c r="D341" s="222" t="s">
        <v>172</v>
      </c>
      <c r="E341" s="231" t="s">
        <v>142</v>
      </c>
      <c r="F341" s="223" t="s">
        <v>113</v>
      </c>
      <c r="G341" s="224"/>
      <c r="H341" s="224" t="s">
        <v>238</v>
      </c>
      <c r="I341" s="225" t="s">
        <v>237</v>
      </c>
      <c r="J341" s="226" t="s">
        <v>273</v>
      </c>
      <c r="K341" s="227">
        <v>5</v>
      </c>
      <c r="L341" s="228">
        <v>2</v>
      </c>
      <c r="M341" s="229" t="s">
        <v>253</v>
      </c>
      <c r="N341" s="230" t="s">
        <v>356</v>
      </c>
      <c r="O341" s="224"/>
      <c r="P341" s="228"/>
      <c r="Q341" s="188"/>
      <c r="R341" s="189"/>
      <c r="S341" s="189"/>
      <c r="T341" s="190"/>
      <c r="U341" s="191"/>
      <c r="V341" s="189"/>
      <c r="W341" s="189"/>
      <c r="X341" s="192">
        <v>1</v>
      </c>
      <c r="Y341" s="191"/>
      <c r="Z341" s="189"/>
      <c r="AA341" s="189"/>
      <c r="AB341" s="192"/>
      <c r="AC341" s="191"/>
      <c r="AD341" s="189"/>
      <c r="AE341" s="189"/>
      <c r="AF341" s="192" t="s">
        <v>456</v>
      </c>
      <c r="AG341" s="193"/>
      <c r="AH341" s="194"/>
      <c r="AI341" s="194"/>
      <c r="AJ341" s="195"/>
      <c r="AK341" s="193"/>
      <c r="AL341" s="194"/>
      <c r="AM341" s="194"/>
      <c r="AN341" s="195">
        <v>1</v>
      </c>
      <c r="AO341" s="193"/>
      <c r="AP341" s="194"/>
      <c r="AQ341" s="194"/>
      <c r="AR341" s="195"/>
      <c r="AS341" s="193"/>
      <c r="AT341" s="194"/>
      <c r="AU341" s="194"/>
      <c r="AV341" s="195"/>
      <c r="AW341" s="193"/>
      <c r="AX341" s="194"/>
      <c r="AY341" s="194"/>
      <c r="AZ341" s="195"/>
      <c r="BA341" s="191"/>
      <c r="BB341" s="189"/>
      <c r="BC341" s="189"/>
      <c r="BD341" s="192"/>
      <c r="BE341" s="191"/>
      <c r="BF341" s="189"/>
      <c r="BG341" s="189"/>
      <c r="BH341" s="192"/>
      <c r="BI341" s="191"/>
      <c r="BJ341" s="189"/>
      <c r="BK341" s="189"/>
      <c r="BL341" s="196"/>
      <c r="BM341" s="243">
        <f t="shared" si="34"/>
        <v>2</v>
      </c>
      <c r="BN341" s="246">
        <f t="shared" si="35"/>
        <v>0</v>
      </c>
      <c r="BO341" s="274" t="s">
        <v>509</v>
      </c>
      <c r="BP341" s="197"/>
    </row>
    <row r="342" spans="1:69" s="2" customFormat="1" ht="15" customHeight="1" x14ac:dyDescent="0.25">
      <c r="A342" s="220" t="s">
        <v>132</v>
      </c>
      <c r="B342" s="221" t="s">
        <v>133</v>
      </c>
      <c r="C342" s="222" t="s">
        <v>220</v>
      </c>
      <c r="D342" s="222" t="s">
        <v>172</v>
      </c>
      <c r="E342" s="231" t="s">
        <v>142</v>
      </c>
      <c r="F342" s="223" t="s">
        <v>113</v>
      </c>
      <c r="G342" s="224"/>
      <c r="H342" s="224" t="s">
        <v>238</v>
      </c>
      <c r="I342" s="225" t="s">
        <v>237</v>
      </c>
      <c r="J342" s="226" t="s">
        <v>30</v>
      </c>
      <c r="K342" s="227">
        <v>5</v>
      </c>
      <c r="L342" s="228">
        <v>5</v>
      </c>
      <c r="M342" s="229" t="s">
        <v>253</v>
      </c>
      <c r="N342" s="230" t="s">
        <v>356</v>
      </c>
      <c r="O342" s="224"/>
      <c r="P342" s="228"/>
      <c r="Q342" s="188"/>
      <c r="R342" s="189"/>
      <c r="S342" s="189"/>
      <c r="T342" s="190"/>
      <c r="U342" s="191"/>
      <c r="V342" s="189"/>
      <c r="W342" s="189"/>
      <c r="X342" s="192">
        <v>1</v>
      </c>
      <c r="Y342" s="191"/>
      <c r="Z342" s="189"/>
      <c r="AA342" s="189"/>
      <c r="AB342" s="192"/>
      <c r="AC342" s="191"/>
      <c r="AD342" s="189"/>
      <c r="AE342" s="189"/>
      <c r="AF342" s="192">
        <v>1</v>
      </c>
      <c r="AG342" s="193"/>
      <c r="AH342" s="194"/>
      <c r="AI342" s="194"/>
      <c r="AJ342" s="195"/>
      <c r="AK342" s="193"/>
      <c r="AL342" s="194"/>
      <c r="AM342" s="194"/>
      <c r="AN342" s="195">
        <v>1</v>
      </c>
      <c r="AO342" s="193"/>
      <c r="AP342" s="194"/>
      <c r="AQ342" s="194"/>
      <c r="AR342" s="195"/>
      <c r="AS342" s="193"/>
      <c r="AT342" s="194"/>
      <c r="AU342" s="194"/>
      <c r="AV342" s="195"/>
      <c r="AW342" s="193"/>
      <c r="AX342" s="194"/>
      <c r="AY342" s="194"/>
      <c r="AZ342" s="195"/>
      <c r="BA342" s="191"/>
      <c r="BB342" s="189"/>
      <c r="BC342" s="189"/>
      <c r="BD342" s="192"/>
      <c r="BE342" s="191">
        <v>1</v>
      </c>
      <c r="BF342" s="189"/>
      <c r="BG342" s="189"/>
      <c r="BH342" s="192">
        <v>1</v>
      </c>
      <c r="BI342" s="191"/>
      <c r="BJ342" s="189"/>
      <c r="BK342" s="189"/>
      <c r="BL342" s="196"/>
      <c r="BM342" s="243">
        <f t="shared" si="34"/>
        <v>5</v>
      </c>
      <c r="BN342" s="246">
        <f t="shared" si="35"/>
        <v>0</v>
      </c>
      <c r="BO342" s="197"/>
      <c r="BP342" s="197"/>
    </row>
    <row r="343" spans="1:69" s="2" customFormat="1" ht="15" customHeight="1" x14ac:dyDescent="0.25">
      <c r="A343" s="220" t="s">
        <v>132</v>
      </c>
      <c r="B343" s="221" t="s">
        <v>133</v>
      </c>
      <c r="C343" s="222" t="s">
        <v>220</v>
      </c>
      <c r="D343" s="222" t="s">
        <v>172</v>
      </c>
      <c r="E343" s="231" t="s">
        <v>142</v>
      </c>
      <c r="F343" s="223" t="s">
        <v>113</v>
      </c>
      <c r="G343" s="224"/>
      <c r="H343" s="224" t="s">
        <v>238</v>
      </c>
      <c r="I343" s="225" t="s">
        <v>237</v>
      </c>
      <c r="J343" s="226" t="s">
        <v>357</v>
      </c>
      <c r="K343" s="227">
        <v>4</v>
      </c>
      <c r="L343" s="228">
        <v>4</v>
      </c>
      <c r="M343" s="229" t="s">
        <v>360</v>
      </c>
      <c r="N343" s="230" t="s">
        <v>356</v>
      </c>
      <c r="O343" s="222" t="s">
        <v>361</v>
      </c>
      <c r="P343" s="228"/>
      <c r="Q343" s="188"/>
      <c r="R343" s="189"/>
      <c r="S343" s="189"/>
      <c r="T343" s="190"/>
      <c r="U343" s="191"/>
      <c r="V343" s="189"/>
      <c r="W343" s="189"/>
      <c r="X343" s="192"/>
      <c r="Y343" s="191"/>
      <c r="Z343" s="189"/>
      <c r="AA343" s="189"/>
      <c r="AB343" s="192"/>
      <c r="AC343" s="191"/>
      <c r="AD343" s="189"/>
      <c r="AE343" s="189"/>
      <c r="AF343" s="192"/>
      <c r="AG343" s="193"/>
      <c r="AH343" s="194"/>
      <c r="AI343" s="194"/>
      <c r="AJ343" s="195"/>
      <c r="AK343" s="193"/>
      <c r="AL343" s="194"/>
      <c r="AM343" s="194"/>
      <c r="AN343" s="195"/>
      <c r="AO343" s="193"/>
      <c r="AP343" s="194"/>
      <c r="AQ343" s="194"/>
      <c r="AR343" s="195"/>
      <c r="AS343" s="193"/>
      <c r="AT343" s="194"/>
      <c r="AU343" s="194"/>
      <c r="AV343" s="195"/>
      <c r="AW343" s="193"/>
      <c r="AX343" s="194"/>
      <c r="AY343" s="194"/>
      <c r="AZ343" s="195"/>
      <c r="BA343" s="191"/>
      <c r="BB343" s="189"/>
      <c r="BC343" s="189"/>
      <c r="BD343" s="192"/>
      <c r="BE343" s="191"/>
      <c r="BF343" s="189"/>
      <c r="BG343" s="189"/>
      <c r="BH343" s="192"/>
      <c r="BI343" s="191"/>
      <c r="BJ343" s="189"/>
      <c r="BK343" s="189"/>
      <c r="BL343" s="196"/>
      <c r="BM343" s="243">
        <f t="shared" si="34"/>
        <v>0</v>
      </c>
      <c r="BN343" s="246">
        <f t="shared" si="35"/>
        <v>4</v>
      </c>
      <c r="BO343" s="197"/>
      <c r="BP343" s="197"/>
      <c r="BQ343" s="2" t="s">
        <v>480</v>
      </c>
    </row>
    <row r="344" spans="1:69" s="2" customFormat="1" ht="15" customHeight="1" x14ac:dyDescent="0.25">
      <c r="A344" s="220" t="s">
        <v>132</v>
      </c>
      <c r="B344" s="221" t="s">
        <v>133</v>
      </c>
      <c r="C344" s="222" t="s">
        <v>221</v>
      </c>
      <c r="D344" s="222" t="s">
        <v>172</v>
      </c>
      <c r="E344" s="231" t="s">
        <v>142</v>
      </c>
      <c r="F344" s="223" t="s">
        <v>114</v>
      </c>
      <c r="G344" s="224"/>
      <c r="H344" s="224" t="s">
        <v>236</v>
      </c>
      <c r="I344" s="225" t="s">
        <v>237</v>
      </c>
      <c r="J344" s="226" t="s">
        <v>273</v>
      </c>
      <c r="K344" s="227">
        <v>5</v>
      </c>
      <c r="L344" s="228">
        <v>7</v>
      </c>
      <c r="M344" s="229" t="s">
        <v>253</v>
      </c>
      <c r="N344" s="230" t="s">
        <v>356</v>
      </c>
      <c r="O344" s="224"/>
      <c r="P344" s="228"/>
      <c r="Q344" s="188"/>
      <c r="R344" s="189"/>
      <c r="S344" s="189"/>
      <c r="T344" s="190"/>
      <c r="U344" s="191"/>
      <c r="V344" s="189"/>
      <c r="W344" s="189"/>
      <c r="X344" s="192"/>
      <c r="Y344" s="191"/>
      <c r="Z344" s="189">
        <v>1</v>
      </c>
      <c r="AA344" s="189"/>
      <c r="AB344" s="192">
        <v>1</v>
      </c>
      <c r="AC344" s="191"/>
      <c r="AD344" s="189"/>
      <c r="AE344" s="189"/>
      <c r="AF344" s="192">
        <v>1</v>
      </c>
      <c r="AG344" s="193"/>
      <c r="AH344" s="194"/>
      <c r="AI344" s="194">
        <v>1</v>
      </c>
      <c r="AJ344" s="195">
        <v>1</v>
      </c>
      <c r="AK344" s="193"/>
      <c r="AL344" s="194"/>
      <c r="AM344" s="194"/>
      <c r="AN344" s="195"/>
      <c r="AO344" s="193"/>
      <c r="AP344" s="194"/>
      <c r="AQ344" s="194"/>
      <c r="AR344" s="195">
        <v>1</v>
      </c>
      <c r="AS344" s="193"/>
      <c r="AT344" s="194">
        <v>1</v>
      </c>
      <c r="AU344" s="194"/>
      <c r="AV344" s="195"/>
      <c r="AW344" s="193"/>
      <c r="AX344" s="194"/>
      <c r="AY344" s="194"/>
      <c r="AZ344" s="195"/>
      <c r="BA344" s="191"/>
      <c r="BB344" s="189"/>
      <c r="BC344" s="189"/>
      <c r="BD344" s="192"/>
      <c r="BE344" s="191"/>
      <c r="BF344" s="189"/>
      <c r="BG344" s="189"/>
      <c r="BH344" s="192"/>
      <c r="BI344" s="191"/>
      <c r="BJ344" s="189"/>
      <c r="BK344" s="189"/>
      <c r="BL344" s="196"/>
      <c r="BM344" s="243">
        <f t="shared" si="34"/>
        <v>7</v>
      </c>
      <c r="BN344" s="246">
        <f t="shared" si="35"/>
        <v>0</v>
      </c>
      <c r="BO344" s="197"/>
      <c r="BP344" s="197"/>
    </row>
    <row r="345" spans="1:69" s="2" customFormat="1" ht="15" customHeight="1" x14ac:dyDescent="0.25">
      <c r="A345" s="220" t="s">
        <v>132</v>
      </c>
      <c r="B345" s="221" t="s">
        <v>133</v>
      </c>
      <c r="C345" s="222" t="s">
        <v>221</v>
      </c>
      <c r="D345" s="222" t="s">
        <v>172</v>
      </c>
      <c r="E345" s="231" t="s">
        <v>142</v>
      </c>
      <c r="F345" s="223" t="s">
        <v>114</v>
      </c>
      <c r="G345" s="224"/>
      <c r="H345" s="224" t="s">
        <v>236</v>
      </c>
      <c r="I345" s="225" t="s">
        <v>237</v>
      </c>
      <c r="J345" s="226" t="s">
        <v>30</v>
      </c>
      <c r="K345" s="227">
        <v>5</v>
      </c>
      <c r="L345" s="228">
        <v>6</v>
      </c>
      <c r="M345" s="229" t="s">
        <v>253</v>
      </c>
      <c r="N345" s="230" t="s">
        <v>356</v>
      </c>
      <c r="O345" s="224"/>
      <c r="P345" s="228"/>
      <c r="Q345" s="188"/>
      <c r="R345" s="189"/>
      <c r="S345" s="189"/>
      <c r="T345" s="190"/>
      <c r="U345" s="191"/>
      <c r="V345" s="189"/>
      <c r="W345" s="189"/>
      <c r="X345" s="192"/>
      <c r="Y345" s="191"/>
      <c r="Z345" s="189">
        <v>1</v>
      </c>
      <c r="AA345" s="189"/>
      <c r="AB345" s="192">
        <v>1</v>
      </c>
      <c r="AC345" s="191"/>
      <c r="AD345" s="189"/>
      <c r="AE345" s="189"/>
      <c r="AF345" s="192">
        <v>1</v>
      </c>
      <c r="AG345" s="193"/>
      <c r="AH345" s="194"/>
      <c r="AI345" s="194"/>
      <c r="AJ345" s="195">
        <v>1</v>
      </c>
      <c r="AK345" s="193"/>
      <c r="AL345" s="194"/>
      <c r="AM345" s="194"/>
      <c r="AN345" s="195"/>
      <c r="AO345" s="193"/>
      <c r="AP345" s="194"/>
      <c r="AQ345" s="194"/>
      <c r="AR345" s="195">
        <v>1</v>
      </c>
      <c r="AS345" s="193"/>
      <c r="AT345" s="194">
        <v>1</v>
      </c>
      <c r="AU345" s="194"/>
      <c r="AV345" s="195"/>
      <c r="AW345" s="193"/>
      <c r="AX345" s="194"/>
      <c r="AY345" s="194"/>
      <c r="AZ345" s="195"/>
      <c r="BA345" s="191"/>
      <c r="BB345" s="189"/>
      <c r="BC345" s="189"/>
      <c r="BD345" s="192"/>
      <c r="BE345" s="191"/>
      <c r="BF345" s="189"/>
      <c r="BG345" s="189"/>
      <c r="BH345" s="192"/>
      <c r="BI345" s="191"/>
      <c r="BJ345" s="189"/>
      <c r="BK345" s="189"/>
      <c r="BL345" s="196"/>
      <c r="BM345" s="243">
        <f t="shared" si="34"/>
        <v>6</v>
      </c>
      <c r="BN345" s="246">
        <f t="shared" si="35"/>
        <v>0</v>
      </c>
      <c r="BO345" s="197" t="s">
        <v>483</v>
      </c>
      <c r="BP345" s="197"/>
    </row>
    <row r="346" spans="1:69" s="2" customFormat="1" ht="15" customHeight="1" x14ac:dyDescent="0.25">
      <c r="A346" s="220" t="s">
        <v>132</v>
      </c>
      <c r="B346" s="221" t="s">
        <v>133</v>
      </c>
      <c r="C346" s="222" t="s">
        <v>221</v>
      </c>
      <c r="D346" s="222" t="s">
        <v>172</v>
      </c>
      <c r="E346" s="231" t="s">
        <v>142</v>
      </c>
      <c r="F346" s="223" t="s">
        <v>114</v>
      </c>
      <c r="G346" s="224"/>
      <c r="H346" s="224" t="s">
        <v>236</v>
      </c>
      <c r="I346" s="225" t="s">
        <v>237</v>
      </c>
      <c r="J346" s="226" t="s">
        <v>357</v>
      </c>
      <c r="K346" s="227">
        <v>6</v>
      </c>
      <c r="L346" s="228">
        <v>6</v>
      </c>
      <c r="M346" s="229" t="s">
        <v>358</v>
      </c>
      <c r="N346" s="230" t="s">
        <v>356</v>
      </c>
      <c r="O346" s="222" t="s">
        <v>359</v>
      </c>
      <c r="P346" s="228"/>
      <c r="Q346" s="188"/>
      <c r="R346" s="189"/>
      <c r="S346" s="189"/>
      <c r="T346" s="190"/>
      <c r="U346" s="191"/>
      <c r="V346" s="189"/>
      <c r="W346" s="189"/>
      <c r="X346" s="192"/>
      <c r="Y346" s="191"/>
      <c r="Z346" s="189">
        <v>2</v>
      </c>
      <c r="AA346" s="189"/>
      <c r="AB346" s="192"/>
      <c r="AC346" s="191"/>
      <c r="AD346" s="189"/>
      <c r="AE346" s="189"/>
      <c r="AF346" s="192"/>
      <c r="AG346" s="193"/>
      <c r="AH346" s="194"/>
      <c r="AI346" s="194"/>
      <c r="AJ346" s="195">
        <v>4</v>
      </c>
      <c r="AK346" s="193"/>
      <c r="AL346" s="194"/>
      <c r="AM346" s="194"/>
      <c r="AN346" s="195"/>
      <c r="AO346" s="193"/>
      <c r="AP346" s="194"/>
      <c r="AQ346" s="194"/>
      <c r="AR346" s="195"/>
      <c r="AS346" s="193"/>
      <c r="AT346" s="194"/>
      <c r="AU346" s="194"/>
      <c r="AV346" s="195"/>
      <c r="AW346" s="193"/>
      <c r="AX346" s="194"/>
      <c r="AY346" s="194"/>
      <c r="AZ346" s="195"/>
      <c r="BA346" s="191"/>
      <c r="BB346" s="189"/>
      <c r="BC346" s="189"/>
      <c r="BD346" s="192"/>
      <c r="BE346" s="191"/>
      <c r="BF346" s="189"/>
      <c r="BG346" s="189"/>
      <c r="BH346" s="192"/>
      <c r="BI346" s="191"/>
      <c r="BJ346" s="189"/>
      <c r="BK346" s="189"/>
      <c r="BL346" s="196"/>
      <c r="BM346" s="243">
        <f t="shared" si="34"/>
        <v>6</v>
      </c>
      <c r="BN346" s="246">
        <f t="shared" si="35"/>
        <v>0</v>
      </c>
      <c r="BO346" s="197"/>
      <c r="BP346" s="197"/>
      <c r="BQ346" s="2" t="s">
        <v>480</v>
      </c>
    </row>
    <row r="347" spans="1:69" s="2" customFormat="1" ht="15" customHeight="1" x14ac:dyDescent="0.25">
      <c r="A347" s="220" t="s">
        <v>132</v>
      </c>
      <c r="B347" s="221" t="s">
        <v>133</v>
      </c>
      <c r="C347" s="222" t="s">
        <v>222</v>
      </c>
      <c r="D347" s="222" t="s">
        <v>172</v>
      </c>
      <c r="E347" s="231" t="s">
        <v>142</v>
      </c>
      <c r="F347" s="223" t="s">
        <v>115</v>
      </c>
      <c r="G347" s="224"/>
      <c r="H347" s="224" t="s">
        <v>238</v>
      </c>
      <c r="I347" s="225" t="s">
        <v>237</v>
      </c>
      <c r="J347" s="226" t="s">
        <v>273</v>
      </c>
      <c r="K347" s="227">
        <v>5</v>
      </c>
      <c r="L347" s="228">
        <v>2</v>
      </c>
      <c r="M347" s="229" t="s">
        <v>253</v>
      </c>
      <c r="N347" s="230" t="s">
        <v>356</v>
      </c>
      <c r="O347" s="224"/>
      <c r="P347" s="228"/>
      <c r="Q347" s="188"/>
      <c r="R347" s="189"/>
      <c r="S347" s="189"/>
      <c r="T347" s="190"/>
      <c r="U347" s="191"/>
      <c r="V347" s="189"/>
      <c r="W347" s="189"/>
      <c r="X347" s="192">
        <v>1</v>
      </c>
      <c r="Y347" s="191"/>
      <c r="Z347" s="189"/>
      <c r="AA347" s="189"/>
      <c r="AB347" s="192"/>
      <c r="AC347" s="191"/>
      <c r="AD347" s="189"/>
      <c r="AE347" s="189"/>
      <c r="AF347" s="192" t="s">
        <v>456</v>
      </c>
      <c r="AG347" s="193"/>
      <c r="AH347" s="194"/>
      <c r="AI347" s="194"/>
      <c r="AJ347" s="195"/>
      <c r="AK347" s="193"/>
      <c r="AL347" s="194"/>
      <c r="AM347" s="194"/>
      <c r="AN347" s="195">
        <v>1</v>
      </c>
      <c r="AO347" s="193"/>
      <c r="AP347" s="194"/>
      <c r="AQ347" s="194"/>
      <c r="AR347" s="195"/>
      <c r="AS347" s="193"/>
      <c r="AT347" s="194"/>
      <c r="AU347" s="194"/>
      <c r="AV347" s="195"/>
      <c r="AW347" s="193"/>
      <c r="AX347" s="194"/>
      <c r="AY347" s="194"/>
      <c r="AZ347" s="195"/>
      <c r="BA347" s="191"/>
      <c r="BB347" s="189"/>
      <c r="BC347" s="189"/>
      <c r="BD347" s="192"/>
      <c r="BE347" s="191"/>
      <c r="BF347" s="189"/>
      <c r="BG347" s="189"/>
      <c r="BH347" s="192"/>
      <c r="BI347" s="191"/>
      <c r="BJ347" s="189"/>
      <c r="BK347" s="189"/>
      <c r="BL347" s="196"/>
      <c r="BM347" s="243">
        <f t="shared" si="34"/>
        <v>2</v>
      </c>
      <c r="BN347" s="246">
        <f t="shared" si="35"/>
        <v>0</v>
      </c>
      <c r="BO347" s="274" t="s">
        <v>509</v>
      </c>
      <c r="BP347" s="197"/>
    </row>
    <row r="348" spans="1:69" s="2" customFormat="1" ht="15" customHeight="1" x14ac:dyDescent="0.25">
      <c r="A348" s="220" t="s">
        <v>132</v>
      </c>
      <c r="B348" s="221" t="s">
        <v>133</v>
      </c>
      <c r="C348" s="222" t="s">
        <v>222</v>
      </c>
      <c r="D348" s="222" t="s">
        <v>172</v>
      </c>
      <c r="E348" s="231" t="s">
        <v>142</v>
      </c>
      <c r="F348" s="223" t="s">
        <v>115</v>
      </c>
      <c r="G348" s="224"/>
      <c r="H348" s="224" t="s">
        <v>238</v>
      </c>
      <c r="I348" s="225" t="s">
        <v>237</v>
      </c>
      <c r="J348" s="226" t="s">
        <v>30</v>
      </c>
      <c r="K348" s="227">
        <v>5</v>
      </c>
      <c r="L348" s="228">
        <v>5</v>
      </c>
      <c r="M348" s="229" t="s">
        <v>253</v>
      </c>
      <c r="N348" s="230" t="s">
        <v>356</v>
      </c>
      <c r="O348" s="224"/>
      <c r="P348" s="228"/>
      <c r="Q348" s="188"/>
      <c r="R348" s="189"/>
      <c r="S348" s="189"/>
      <c r="T348" s="190"/>
      <c r="U348" s="191"/>
      <c r="V348" s="189"/>
      <c r="W348" s="189"/>
      <c r="X348" s="192">
        <v>1</v>
      </c>
      <c r="Y348" s="191"/>
      <c r="Z348" s="189"/>
      <c r="AA348" s="189"/>
      <c r="AB348" s="192"/>
      <c r="AC348" s="191"/>
      <c r="AD348" s="189"/>
      <c r="AE348" s="189"/>
      <c r="AF348" s="192">
        <v>1</v>
      </c>
      <c r="AG348" s="193"/>
      <c r="AH348" s="194"/>
      <c r="AI348" s="194"/>
      <c r="AJ348" s="195"/>
      <c r="AK348" s="193"/>
      <c r="AL348" s="194"/>
      <c r="AM348" s="194"/>
      <c r="AN348" s="195">
        <v>1</v>
      </c>
      <c r="AO348" s="193"/>
      <c r="AP348" s="194"/>
      <c r="AQ348" s="194"/>
      <c r="AR348" s="195"/>
      <c r="AS348" s="193"/>
      <c r="AT348" s="194"/>
      <c r="AU348" s="194"/>
      <c r="AV348" s="195"/>
      <c r="AW348" s="193"/>
      <c r="AX348" s="194"/>
      <c r="AY348" s="194"/>
      <c r="AZ348" s="195"/>
      <c r="BA348" s="191"/>
      <c r="BB348" s="189"/>
      <c r="BC348" s="189"/>
      <c r="BD348" s="192"/>
      <c r="BE348" s="191"/>
      <c r="BF348" s="189"/>
      <c r="BG348" s="189"/>
      <c r="BH348" s="192"/>
      <c r="BI348" s="191">
        <v>1</v>
      </c>
      <c r="BJ348" s="189"/>
      <c r="BK348" s="189">
        <v>1</v>
      </c>
      <c r="BL348" s="196"/>
      <c r="BM348" s="243">
        <f t="shared" si="34"/>
        <v>5</v>
      </c>
      <c r="BN348" s="246">
        <f t="shared" si="35"/>
        <v>0</v>
      </c>
      <c r="BO348" s="197"/>
      <c r="BP348" s="197"/>
    </row>
    <row r="349" spans="1:69" s="2" customFormat="1" ht="15" customHeight="1" x14ac:dyDescent="0.25">
      <c r="A349" s="220" t="s">
        <v>132</v>
      </c>
      <c r="B349" s="221" t="s">
        <v>133</v>
      </c>
      <c r="C349" s="222" t="s">
        <v>222</v>
      </c>
      <c r="D349" s="222" t="s">
        <v>172</v>
      </c>
      <c r="E349" s="231" t="s">
        <v>142</v>
      </c>
      <c r="F349" s="223" t="s">
        <v>115</v>
      </c>
      <c r="G349" s="224"/>
      <c r="H349" s="224" t="s">
        <v>238</v>
      </c>
      <c r="I349" s="225" t="s">
        <v>237</v>
      </c>
      <c r="J349" s="226" t="s">
        <v>357</v>
      </c>
      <c r="K349" s="227">
        <v>4</v>
      </c>
      <c r="L349" s="228">
        <v>4</v>
      </c>
      <c r="M349" s="229" t="s">
        <v>360</v>
      </c>
      <c r="N349" s="230" t="s">
        <v>356</v>
      </c>
      <c r="O349" s="222" t="s">
        <v>361</v>
      </c>
      <c r="P349" s="228"/>
      <c r="Q349" s="188"/>
      <c r="R349" s="189"/>
      <c r="S349" s="189"/>
      <c r="T349" s="190"/>
      <c r="U349" s="191"/>
      <c r="V349" s="189"/>
      <c r="W349" s="189"/>
      <c r="X349" s="192"/>
      <c r="Y349" s="191"/>
      <c r="Z349" s="189"/>
      <c r="AA349" s="189"/>
      <c r="AB349" s="192"/>
      <c r="AC349" s="191"/>
      <c r="AD349" s="189"/>
      <c r="AE349" s="189"/>
      <c r="AF349" s="192"/>
      <c r="AG349" s="193"/>
      <c r="AH349" s="194"/>
      <c r="AI349" s="194"/>
      <c r="AJ349" s="195"/>
      <c r="AK349" s="193"/>
      <c r="AL349" s="194"/>
      <c r="AM349" s="194"/>
      <c r="AN349" s="195"/>
      <c r="AO349" s="193"/>
      <c r="AP349" s="194"/>
      <c r="AQ349" s="194"/>
      <c r="AR349" s="195"/>
      <c r="AS349" s="193"/>
      <c r="AT349" s="194"/>
      <c r="AU349" s="194"/>
      <c r="AV349" s="195"/>
      <c r="AW349" s="193"/>
      <c r="AX349" s="194"/>
      <c r="AY349" s="194"/>
      <c r="AZ349" s="195"/>
      <c r="BA349" s="191"/>
      <c r="BB349" s="189"/>
      <c r="BC349" s="189"/>
      <c r="BD349" s="192"/>
      <c r="BE349" s="191"/>
      <c r="BF349" s="189"/>
      <c r="BG349" s="189"/>
      <c r="BH349" s="192"/>
      <c r="BI349" s="191"/>
      <c r="BJ349" s="189"/>
      <c r="BK349" s="189"/>
      <c r="BL349" s="196"/>
      <c r="BM349" s="243">
        <f t="shared" si="34"/>
        <v>0</v>
      </c>
      <c r="BN349" s="246">
        <f t="shared" si="35"/>
        <v>4</v>
      </c>
      <c r="BO349" s="197"/>
      <c r="BP349" s="197"/>
      <c r="BQ349" s="2" t="s">
        <v>480</v>
      </c>
    </row>
    <row r="350" spans="1:69" s="2" customFormat="1" ht="15" customHeight="1" x14ac:dyDescent="0.25">
      <c r="A350" s="220" t="s">
        <v>132</v>
      </c>
      <c r="B350" s="221" t="s">
        <v>133</v>
      </c>
      <c r="C350" s="222" t="s">
        <v>223</v>
      </c>
      <c r="D350" s="222" t="s">
        <v>172</v>
      </c>
      <c r="E350" s="231" t="s">
        <v>142</v>
      </c>
      <c r="F350" s="223" t="s">
        <v>116</v>
      </c>
      <c r="G350" s="224"/>
      <c r="H350" s="224" t="s">
        <v>236</v>
      </c>
      <c r="I350" s="225" t="s">
        <v>237</v>
      </c>
      <c r="J350" s="226" t="s">
        <v>273</v>
      </c>
      <c r="K350" s="227">
        <v>5</v>
      </c>
      <c r="L350" s="228">
        <v>7</v>
      </c>
      <c r="M350" s="229" t="s">
        <v>253</v>
      </c>
      <c r="N350" s="230" t="s">
        <v>356</v>
      </c>
      <c r="O350" s="224"/>
      <c r="P350" s="228"/>
      <c r="Q350" s="188"/>
      <c r="R350" s="189"/>
      <c r="S350" s="189"/>
      <c r="T350" s="190"/>
      <c r="U350" s="191"/>
      <c r="V350" s="189"/>
      <c r="W350" s="189"/>
      <c r="X350" s="192"/>
      <c r="Y350" s="191"/>
      <c r="Z350" s="189">
        <v>1</v>
      </c>
      <c r="AA350" s="189"/>
      <c r="AB350" s="192">
        <v>1</v>
      </c>
      <c r="AC350" s="191"/>
      <c r="AD350" s="189"/>
      <c r="AE350" s="189"/>
      <c r="AF350" s="192">
        <v>1</v>
      </c>
      <c r="AG350" s="193"/>
      <c r="AH350" s="194"/>
      <c r="AI350" s="194">
        <v>1</v>
      </c>
      <c r="AJ350" s="195">
        <v>1</v>
      </c>
      <c r="AK350" s="193"/>
      <c r="AL350" s="194"/>
      <c r="AM350" s="194"/>
      <c r="AN350" s="195"/>
      <c r="AO350" s="193"/>
      <c r="AP350" s="194"/>
      <c r="AQ350" s="194"/>
      <c r="AR350" s="195">
        <v>1</v>
      </c>
      <c r="AS350" s="193"/>
      <c r="AT350" s="194">
        <v>1</v>
      </c>
      <c r="AU350" s="194"/>
      <c r="AV350" s="195"/>
      <c r="AW350" s="193"/>
      <c r="AX350" s="194"/>
      <c r="AY350" s="194"/>
      <c r="AZ350" s="195"/>
      <c r="BA350" s="191"/>
      <c r="BB350" s="189"/>
      <c r="BC350" s="189"/>
      <c r="BD350" s="192"/>
      <c r="BE350" s="191"/>
      <c r="BF350" s="189"/>
      <c r="BG350" s="189"/>
      <c r="BH350" s="192"/>
      <c r="BI350" s="191"/>
      <c r="BJ350" s="189"/>
      <c r="BK350" s="189"/>
      <c r="BL350" s="196"/>
      <c r="BM350" s="243">
        <f t="shared" si="34"/>
        <v>7</v>
      </c>
      <c r="BN350" s="246">
        <f t="shared" si="35"/>
        <v>0</v>
      </c>
      <c r="BO350" s="197"/>
      <c r="BP350" s="197"/>
    </row>
    <row r="351" spans="1:69" s="2" customFormat="1" ht="15" customHeight="1" x14ac:dyDescent="0.25">
      <c r="A351" s="220" t="s">
        <v>132</v>
      </c>
      <c r="B351" s="221" t="s">
        <v>133</v>
      </c>
      <c r="C351" s="222" t="s">
        <v>223</v>
      </c>
      <c r="D351" s="222" t="s">
        <v>172</v>
      </c>
      <c r="E351" s="231" t="s">
        <v>142</v>
      </c>
      <c r="F351" s="223" t="s">
        <v>116</v>
      </c>
      <c r="G351" s="224"/>
      <c r="H351" s="224" t="s">
        <v>236</v>
      </c>
      <c r="I351" s="225" t="s">
        <v>237</v>
      </c>
      <c r="J351" s="226" t="s">
        <v>30</v>
      </c>
      <c r="K351" s="227">
        <v>5</v>
      </c>
      <c r="L351" s="228">
        <v>6</v>
      </c>
      <c r="M351" s="229" t="s">
        <v>253</v>
      </c>
      <c r="N351" s="230" t="s">
        <v>356</v>
      </c>
      <c r="O351" s="224"/>
      <c r="P351" s="228"/>
      <c r="Q351" s="188"/>
      <c r="R351" s="189"/>
      <c r="S351" s="189"/>
      <c r="T351" s="190"/>
      <c r="U351" s="191"/>
      <c r="V351" s="189"/>
      <c r="W351" s="189"/>
      <c r="X351" s="192"/>
      <c r="Y351" s="191"/>
      <c r="Z351" s="189">
        <v>1</v>
      </c>
      <c r="AA351" s="189"/>
      <c r="AB351" s="192">
        <v>1</v>
      </c>
      <c r="AC351" s="191"/>
      <c r="AD351" s="189"/>
      <c r="AE351" s="189"/>
      <c r="AF351" s="192">
        <v>1</v>
      </c>
      <c r="AG351" s="193"/>
      <c r="AH351" s="194"/>
      <c r="AI351" s="194"/>
      <c r="AJ351" s="195">
        <v>1</v>
      </c>
      <c r="AK351" s="193"/>
      <c r="AL351" s="194"/>
      <c r="AM351" s="194"/>
      <c r="AN351" s="195"/>
      <c r="AO351" s="193"/>
      <c r="AP351" s="194"/>
      <c r="AQ351" s="194"/>
      <c r="AR351" s="195">
        <v>1</v>
      </c>
      <c r="AS351" s="193"/>
      <c r="AT351" s="194">
        <v>1</v>
      </c>
      <c r="AU351" s="194"/>
      <c r="AV351" s="195"/>
      <c r="AW351" s="193"/>
      <c r="AX351" s="194"/>
      <c r="AY351" s="194"/>
      <c r="AZ351" s="195"/>
      <c r="BA351" s="191"/>
      <c r="BB351" s="189"/>
      <c r="BC351" s="189"/>
      <c r="BD351" s="192"/>
      <c r="BE351" s="191"/>
      <c r="BF351" s="189"/>
      <c r="BG351" s="189"/>
      <c r="BH351" s="192"/>
      <c r="BI351" s="191"/>
      <c r="BJ351" s="189"/>
      <c r="BK351" s="189"/>
      <c r="BL351" s="196"/>
      <c r="BM351" s="243">
        <f t="shared" si="34"/>
        <v>6</v>
      </c>
      <c r="BN351" s="246">
        <f t="shared" si="35"/>
        <v>0</v>
      </c>
      <c r="BO351" s="197"/>
      <c r="BP351" s="197"/>
    </row>
    <row r="352" spans="1:69" s="2" customFormat="1" ht="15" customHeight="1" x14ac:dyDescent="0.25">
      <c r="A352" s="220" t="s">
        <v>132</v>
      </c>
      <c r="B352" s="221" t="s">
        <v>133</v>
      </c>
      <c r="C352" s="222" t="s">
        <v>223</v>
      </c>
      <c r="D352" s="222" t="s">
        <v>172</v>
      </c>
      <c r="E352" s="231" t="s">
        <v>142</v>
      </c>
      <c r="F352" s="223" t="s">
        <v>116</v>
      </c>
      <c r="G352" s="224"/>
      <c r="H352" s="224" t="s">
        <v>236</v>
      </c>
      <c r="I352" s="225" t="s">
        <v>237</v>
      </c>
      <c r="J352" s="226" t="s">
        <v>357</v>
      </c>
      <c r="K352" s="227">
        <v>6</v>
      </c>
      <c r="L352" s="228">
        <v>6</v>
      </c>
      <c r="M352" s="229" t="s">
        <v>358</v>
      </c>
      <c r="N352" s="230" t="s">
        <v>356</v>
      </c>
      <c r="O352" s="222" t="s">
        <v>359</v>
      </c>
      <c r="P352" s="228"/>
      <c r="Q352" s="188"/>
      <c r="R352" s="189"/>
      <c r="S352" s="189"/>
      <c r="T352" s="190"/>
      <c r="U352" s="191"/>
      <c r="V352" s="189"/>
      <c r="W352" s="189"/>
      <c r="X352" s="192"/>
      <c r="Y352" s="191"/>
      <c r="Z352" s="189">
        <v>2</v>
      </c>
      <c r="AA352" s="189"/>
      <c r="AB352" s="192"/>
      <c r="AC352" s="191"/>
      <c r="AD352" s="189"/>
      <c r="AE352" s="189"/>
      <c r="AF352" s="192"/>
      <c r="AG352" s="193"/>
      <c r="AH352" s="194"/>
      <c r="AI352" s="194">
        <v>4</v>
      </c>
      <c r="AJ352" s="195"/>
      <c r="AK352" s="193"/>
      <c r="AL352" s="194"/>
      <c r="AM352" s="194"/>
      <c r="AN352" s="195"/>
      <c r="AO352" s="193"/>
      <c r="AP352" s="194"/>
      <c r="AQ352" s="194"/>
      <c r="AR352" s="195"/>
      <c r="AS352" s="193"/>
      <c r="AT352" s="194"/>
      <c r="AU352" s="194"/>
      <c r="AV352" s="195"/>
      <c r="AW352" s="193"/>
      <c r="AX352" s="194"/>
      <c r="AY352" s="194"/>
      <c r="AZ352" s="195"/>
      <c r="BA352" s="191"/>
      <c r="BB352" s="189"/>
      <c r="BC352" s="189"/>
      <c r="BD352" s="192"/>
      <c r="BE352" s="191"/>
      <c r="BF352" s="189"/>
      <c r="BG352" s="189"/>
      <c r="BH352" s="192"/>
      <c r="BI352" s="191"/>
      <c r="BJ352" s="189"/>
      <c r="BK352" s="189"/>
      <c r="BL352" s="196"/>
      <c r="BM352" s="243">
        <f t="shared" si="34"/>
        <v>6</v>
      </c>
      <c r="BN352" s="246">
        <f t="shared" si="35"/>
        <v>0</v>
      </c>
      <c r="BO352" s="197"/>
      <c r="BP352" s="197"/>
      <c r="BQ352" s="2" t="s">
        <v>480</v>
      </c>
    </row>
    <row r="353" spans="1:69" s="2" customFormat="1" ht="15" customHeight="1" x14ac:dyDescent="0.25">
      <c r="A353" s="220" t="s">
        <v>132</v>
      </c>
      <c r="B353" s="221" t="s">
        <v>133</v>
      </c>
      <c r="C353" s="222" t="s">
        <v>224</v>
      </c>
      <c r="D353" s="222" t="s">
        <v>172</v>
      </c>
      <c r="E353" s="231" t="s">
        <v>142</v>
      </c>
      <c r="F353" s="223" t="s">
        <v>117</v>
      </c>
      <c r="G353" s="224"/>
      <c r="H353" s="224" t="s">
        <v>238</v>
      </c>
      <c r="I353" s="225" t="s">
        <v>237</v>
      </c>
      <c r="J353" s="226" t="s">
        <v>273</v>
      </c>
      <c r="K353" s="227">
        <v>5</v>
      </c>
      <c r="L353" s="228">
        <v>2</v>
      </c>
      <c r="M353" s="229" t="s">
        <v>253</v>
      </c>
      <c r="N353" s="230" t="s">
        <v>356</v>
      </c>
      <c r="O353" s="224"/>
      <c r="P353" s="228"/>
      <c r="Q353" s="188"/>
      <c r="R353" s="189"/>
      <c r="S353" s="189"/>
      <c r="T353" s="190"/>
      <c r="U353" s="191"/>
      <c r="V353" s="189"/>
      <c r="W353" s="189"/>
      <c r="X353" s="192">
        <v>1</v>
      </c>
      <c r="Y353" s="191"/>
      <c r="Z353" s="189"/>
      <c r="AA353" s="189"/>
      <c r="AB353" s="192"/>
      <c r="AC353" s="191"/>
      <c r="AD353" s="189"/>
      <c r="AE353" s="189"/>
      <c r="AF353" s="192" t="s">
        <v>456</v>
      </c>
      <c r="AG353" s="193"/>
      <c r="AH353" s="194"/>
      <c r="AI353" s="194"/>
      <c r="AJ353" s="195"/>
      <c r="AK353" s="193"/>
      <c r="AL353" s="194"/>
      <c r="AM353" s="194"/>
      <c r="AN353" s="195">
        <v>1</v>
      </c>
      <c r="AO353" s="193"/>
      <c r="AP353" s="194"/>
      <c r="AQ353" s="194"/>
      <c r="AR353" s="195"/>
      <c r="AS353" s="193"/>
      <c r="AT353" s="194"/>
      <c r="AU353" s="194"/>
      <c r="AV353" s="195"/>
      <c r="AW353" s="193"/>
      <c r="AX353" s="194"/>
      <c r="AY353" s="194"/>
      <c r="AZ353" s="195"/>
      <c r="BA353" s="191"/>
      <c r="BB353" s="189"/>
      <c r="BC353" s="189"/>
      <c r="BD353" s="192"/>
      <c r="BE353" s="191"/>
      <c r="BF353" s="189"/>
      <c r="BG353" s="189"/>
      <c r="BH353" s="192"/>
      <c r="BI353" s="191"/>
      <c r="BJ353" s="189"/>
      <c r="BK353" s="189"/>
      <c r="BL353" s="196"/>
      <c r="BM353" s="243">
        <f t="shared" si="34"/>
        <v>2</v>
      </c>
      <c r="BN353" s="246">
        <f t="shared" si="35"/>
        <v>0</v>
      </c>
      <c r="BO353" s="274" t="s">
        <v>509</v>
      </c>
      <c r="BP353" s="197"/>
    </row>
    <row r="354" spans="1:69" s="2" customFormat="1" ht="15" customHeight="1" x14ac:dyDescent="0.25">
      <c r="A354" s="220" t="s">
        <v>132</v>
      </c>
      <c r="B354" s="221" t="s">
        <v>133</v>
      </c>
      <c r="C354" s="222" t="s">
        <v>224</v>
      </c>
      <c r="D354" s="222" t="s">
        <v>172</v>
      </c>
      <c r="E354" s="231" t="s">
        <v>142</v>
      </c>
      <c r="F354" s="223" t="s">
        <v>117</v>
      </c>
      <c r="G354" s="224"/>
      <c r="H354" s="224" t="s">
        <v>238</v>
      </c>
      <c r="I354" s="225" t="s">
        <v>237</v>
      </c>
      <c r="J354" s="226" t="s">
        <v>30</v>
      </c>
      <c r="K354" s="227">
        <v>5</v>
      </c>
      <c r="L354" s="228">
        <v>5</v>
      </c>
      <c r="M354" s="229" t="s">
        <v>253</v>
      </c>
      <c r="N354" s="230" t="s">
        <v>356</v>
      </c>
      <c r="O354" s="224"/>
      <c r="P354" s="228"/>
      <c r="Q354" s="188"/>
      <c r="R354" s="189"/>
      <c r="S354" s="189"/>
      <c r="T354" s="190"/>
      <c r="U354" s="191"/>
      <c r="V354" s="189"/>
      <c r="W354" s="189"/>
      <c r="X354" s="192">
        <v>1</v>
      </c>
      <c r="Y354" s="191"/>
      <c r="Z354" s="189"/>
      <c r="AA354" s="189"/>
      <c r="AB354" s="192"/>
      <c r="AC354" s="191"/>
      <c r="AD354" s="189"/>
      <c r="AE354" s="189"/>
      <c r="AF354" s="192">
        <v>1</v>
      </c>
      <c r="AG354" s="193"/>
      <c r="AH354" s="194"/>
      <c r="AI354" s="194"/>
      <c r="AJ354" s="195"/>
      <c r="AK354" s="193"/>
      <c r="AL354" s="194"/>
      <c r="AM354" s="194"/>
      <c r="AN354" s="195">
        <v>1</v>
      </c>
      <c r="AO354" s="193"/>
      <c r="AP354" s="194"/>
      <c r="AQ354" s="194"/>
      <c r="AR354" s="195"/>
      <c r="AS354" s="193"/>
      <c r="AT354" s="194"/>
      <c r="AU354" s="194"/>
      <c r="AV354" s="195"/>
      <c r="AW354" s="193"/>
      <c r="AX354" s="194"/>
      <c r="AY354" s="194"/>
      <c r="AZ354" s="195"/>
      <c r="BA354" s="191"/>
      <c r="BB354" s="189"/>
      <c r="BC354" s="189"/>
      <c r="BD354" s="192">
        <v>1</v>
      </c>
      <c r="BE354" s="191"/>
      <c r="BF354" s="189"/>
      <c r="BG354" s="189"/>
      <c r="BH354" s="192"/>
      <c r="BI354" s="191"/>
      <c r="BJ354" s="189"/>
      <c r="BK354" s="189"/>
      <c r="BL354" s="196"/>
      <c r="BM354" s="243">
        <f t="shared" si="34"/>
        <v>4</v>
      </c>
      <c r="BN354" s="246">
        <f t="shared" si="35"/>
        <v>1</v>
      </c>
      <c r="BO354" s="197"/>
      <c r="BP354" s="197"/>
    </row>
    <row r="355" spans="1:69" s="2" customFormat="1" ht="15" customHeight="1" x14ac:dyDescent="0.25">
      <c r="A355" s="220" t="s">
        <v>132</v>
      </c>
      <c r="B355" s="221" t="s">
        <v>133</v>
      </c>
      <c r="C355" s="222" t="s">
        <v>224</v>
      </c>
      <c r="D355" s="222" t="s">
        <v>172</v>
      </c>
      <c r="E355" s="231" t="s">
        <v>142</v>
      </c>
      <c r="F355" s="223" t="s">
        <v>117</v>
      </c>
      <c r="G355" s="224"/>
      <c r="H355" s="224" t="s">
        <v>238</v>
      </c>
      <c r="I355" s="225" t="s">
        <v>237</v>
      </c>
      <c r="J355" s="226" t="s">
        <v>357</v>
      </c>
      <c r="K355" s="227">
        <v>4</v>
      </c>
      <c r="L355" s="228">
        <v>4</v>
      </c>
      <c r="M355" s="229" t="s">
        <v>360</v>
      </c>
      <c r="N355" s="230" t="s">
        <v>356</v>
      </c>
      <c r="O355" s="222" t="s">
        <v>361</v>
      </c>
      <c r="P355" s="228"/>
      <c r="Q355" s="188"/>
      <c r="R355" s="189"/>
      <c r="S355" s="189"/>
      <c r="T355" s="190"/>
      <c r="U355" s="191"/>
      <c r="V355" s="189"/>
      <c r="W355" s="189"/>
      <c r="X355" s="192"/>
      <c r="Y355" s="191"/>
      <c r="Z355" s="189"/>
      <c r="AA355" s="189"/>
      <c r="AB355" s="192"/>
      <c r="AC355" s="191"/>
      <c r="AD355" s="189"/>
      <c r="AE355" s="189"/>
      <c r="AF355" s="192"/>
      <c r="AG355" s="193"/>
      <c r="AH355" s="194"/>
      <c r="AI355" s="194"/>
      <c r="AJ355" s="195"/>
      <c r="AK355" s="193"/>
      <c r="AL355" s="194"/>
      <c r="AM355" s="194"/>
      <c r="AN355" s="195"/>
      <c r="AO355" s="193"/>
      <c r="AP355" s="194"/>
      <c r="AQ355" s="194"/>
      <c r="AR355" s="195"/>
      <c r="AS355" s="193"/>
      <c r="AT355" s="194"/>
      <c r="AU355" s="194"/>
      <c r="AV355" s="195"/>
      <c r="AW355" s="193"/>
      <c r="AX355" s="194"/>
      <c r="AY355" s="194"/>
      <c r="AZ355" s="195"/>
      <c r="BA355" s="191"/>
      <c r="BB355" s="189"/>
      <c r="BC355" s="189"/>
      <c r="BD355" s="192"/>
      <c r="BE355" s="191"/>
      <c r="BF355" s="189"/>
      <c r="BG355" s="189"/>
      <c r="BH355" s="192"/>
      <c r="BI355" s="191"/>
      <c r="BJ355" s="189"/>
      <c r="BK355" s="189"/>
      <c r="BL355" s="196"/>
      <c r="BM355" s="243">
        <f t="shared" si="34"/>
        <v>0</v>
      </c>
      <c r="BN355" s="246">
        <f t="shared" si="35"/>
        <v>4</v>
      </c>
      <c r="BO355" s="197"/>
      <c r="BP355" s="197"/>
      <c r="BQ355" s="2" t="s">
        <v>480</v>
      </c>
    </row>
    <row r="356" spans="1:69" s="2" customFormat="1" ht="15" customHeight="1" x14ac:dyDescent="0.25">
      <c r="A356" s="220" t="s">
        <v>132</v>
      </c>
      <c r="B356" s="221" t="s">
        <v>133</v>
      </c>
      <c r="C356" s="222" t="s">
        <v>130</v>
      </c>
      <c r="D356" s="222" t="s">
        <v>172</v>
      </c>
      <c r="E356" s="231" t="s">
        <v>142</v>
      </c>
      <c r="F356" s="223" t="s">
        <v>118</v>
      </c>
      <c r="G356" s="224"/>
      <c r="H356" s="224" t="s">
        <v>238</v>
      </c>
      <c r="I356" s="225" t="s">
        <v>237</v>
      </c>
      <c r="J356" s="226" t="s">
        <v>273</v>
      </c>
      <c r="K356" s="227">
        <v>5</v>
      </c>
      <c r="L356" s="228">
        <v>5</v>
      </c>
      <c r="M356" s="229" t="s">
        <v>253</v>
      </c>
      <c r="N356" s="230" t="s">
        <v>356</v>
      </c>
      <c r="O356" s="224"/>
      <c r="P356" s="228"/>
      <c r="Q356" s="188"/>
      <c r="R356" s="189"/>
      <c r="S356" s="189"/>
      <c r="T356" s="190"/>
      <c r="U356" s="191"/>
      <c r="V356" s="189"/>
      <c r="W356" s="189"/>
      <c r="X356" s="192"/>
      <c r="Y356" s="191"/>
      <c r="Z356" s="189"/>
      <c r="AA356" s="189"/>
      <c r="AB356" s="192">
        <v>1</v>
      </c>
      <c r="AC356" s="191"/>
      <c r="AD356" s="189"/>
      <c r="AE356" s="189"/>
      <c r="AF356" s="192">
        <v>1</v>
      </c>
      <c r="AG356" s="193"/>
      <c r="AH356" s="194"/>
      <c r="AI356" s="194"/>
      <c r="AJ356" s="195">
        <v>1</v>
      </c>
      <c r="AK356" s="193"/>
      <c r="AL356" s="194"/>
      <c r="AM356" s="194">
        <v>1</v>
      </c>
      <c r="AN356" s="195"/>
      <c r="AO356" s="193"/>
      <c r="AP356" s="194"/>
      <c r="AQ356" s="194"/>
      <c r="AR356" s="195">
        <v>1</v>
      </c>
      <c r="AS356" s="193"/>
      <c r="AT356" s="194"/>
      <c r="AU356" s="194"/>
      <c r="AV356" s="195"/>
      <c r="AW356" s="193"/>
      <c r="AX356" s="194"/>
      <c r="AY356" s="194"/>
      <c r="AZ356" s="195"/>
      <c r="BA356" s="191"/>
      <c r="BB356" s="189"/>
      <c r="BC356" s="189"/>
      <c r="BD356" s="192"/>
      <c r="BE356" s="191"/>
      <c r="BF356" s="189"/>
      <c r="BG356" s="189"/>
      <c r="BH356" s="192"/>
      <c r="BI356" s="191"/>
      <c r="BJ356" s="189"/>
      <c r="BK356" s="189"/>
      <c r="BL356" s="196"/>
      <c r="BM356" s="243">
        <f t="shared" si="34"/>
        <v>5</v>
      </c>
      <c r="BN356" s="246">
        <f t="shared" si="35"/>
        <v>0</v>
      </c>
      <c r="BO356" s="197"/>
      <c r="BP356" s="197"/>
    </row>
    <row r="357" spans="1:69" s="2" customFormat="1" ht="15" customHeight="1" x14ac:dyDescent="0.25">
      <c r="A357" s="220" t="s">
        <v>132</v>
      </c>
      <c r="B357" s="221" t="s">
        <v>133</v>
      </c>
      <c r="C357" s="222" t="s">
        <v>130</v>
      </c>
      <c r="D357" s="222" t="s">
        <v>172</v>
      </c>
      <c r="E357" s="231" t="s">
        <v>142</v>
      </c>
      <c r="F357" s="223" t="s">
        <v>118</v>
      </c>
      <c r="G357" s="224"/>
      <c r="H357" s="224" t="s">
        <v>238</v>
      </c>
      <c r="I357" s="225" t="s">
        <v>237</v>
      </c>
      <c r="J357" s="226" t="s">
        <v>30</v>
      </c>
      <c r="K357" s="227">
        <v>5</v>
      </c>
      <c r="L357" s="228">
        <v>5</v>
      </c>
      <c r="M357" s="229" t="s">
        <v>253</v>
      </c>
      <c r="N357" s="230" t="s">
        <v>356</v>
      </c>
      <c r="O357" s="224"/>
      <c r="P357" s="228"/>
      <c r="Q357" s="188"/>
      <c r="R357" s="189"/>
      <c r="S357" s="189"/>
      <c r="T357" s="190"/>
      <c r="U357" s="191"/>
      <c r="V357" s="189"/>
      <c r="W357" s="189"/>
      <c r="X357" s="192"/>
      <c r="Y357" s="191"/>
      <c r="Z357" s="189"/>
      <c r="AA357" s="189"/>
      <c r="AB357" s="192">
        <v>1</v>
      </c>
      <c r="AC357" s="191"/>
      <c r="AD357" s="189"/>
      <c r="AE357" s="189"/>
      <c r="AF357" s="192">
        <v>1</v>
      </c>
      <c r="AG357" s="193"/>
      <c r="AH357" s="194"/>
      <c r="AI357" s="194"/>
      <c r="AJ357" s="195">
        <v>1</v>
      </c>
      <c r="AK357" s="193"/>
      <c r="AL357" s="194"/>
      <c r="AM357" s="194">
        <v>1</v>
      </c>
      <c r="AN357" s="195"/>
      <c r="AO357" s="193"/>
      <c r="AP357" s="194"/>
      <c r="AQ357" s="194"/>
      <c r="AR357" s="195">
        <v>1</v>
      </c>
      <c r="AS357" s="193"/>
      <c r="AT357" s="194"/>
      <c r="AU357" s="194"/>
      <c r="AV357" s="195"/>
      <c r="AW357" s="193"/>
      <c r="AX357" s="194"/>
      <c r="AY357" s="194"/>
      <c r="AZ357" s="195"/>
      <c r="BA357" s="191"/>
      <c r="BB357" s="189"/>
      <c r="BC357" s="189"/>
      <c r="BD357" s="192"/>
      <c r="BE357" s="191"/>
      <c r="BF357" s="189"/>
      <c r="BG357" s="189"/>
      <c r="BH357" s="192"/>
      <c r="BI357" s="191"/>
      <c r="BJ357" s="189"/>
      <c r="BK357" s="189"/>
      <c r="BL357" s="196"/>
      <c r="BM357" s="243">
        <f t="shared" si="34"/>
        <v>5</v>
      </c>
      <c r="BN357" s="246">
        <f t="shared" si="35"/>
        <v>0</v>
      </c>
      <c r="BO357" s="197"/>
      <c r="BP357" s="197"/>
    </row>
    <row r="358" spans="1:69" s="2" customFormat="1" ht="15" customHeight="1" x14ac:dyDescent="0.25">
      <c r="A358" s="220" t="s">
        <v>132</v>
      </c>
      <c r="B358" s="221" t="s">
        <v>133</v>
      </c>
      <c r="C358" s="222" t="s">
        <v>130</v>
      </c>
      <c r="D358" s="222" t="s">
        <v>172</v>
      </c>
      <c r="E358" s="231" t="s">
        <v>142</v>
      </c>
      <c r="F358" s="223" t="s">
        <v>118</v>
      </c>
      <c r="G358" s="224"/>
      <c r="H358" s="224" t="s">
        <v>238</v>
      </c>
      <c r="I358" s="225" t="s">
        <v>237</v>
      </c>
      <c r="J358" s="226" t="s">
        <v>357</v>
      </c>
      <c r="K358" s="227">
        <v>4</v>
      </c>
      <c r="L358" s="228">
        <v>4</v>
      </c>
      <c r="M358" s="229" t="s">
        <v>360</v>
      </c>
      <c r="N358" s="230" t="s">
        <v>356</v>
      </c>
      <c r="O358" s="222" t="s">
        <v>361</v>
      </c>
      <c r="P358" s="228"/>
      <c r="Q358" s="188"/>
      <c r="R358" s="189"/>
      <c r="S358" s="189"/>
      <c r="T358" s="190"/>
      <c r="U358" s="191"/>
      <c r="V358" s="189"/>
      <c r="W358" s="189"/>
      <c r="X358" s="192"/>
      <c r="Y358" s="191"/>
      <c r="Z358" s="189"/>
      <c r="AA358" s="189"/>
      <c r="AB358" s="192"/>
      <c r="AC358" s="191"/>
      <c r="AD358" s="189"/>
      <c r="AE358" s="189"/>
      <c r="AF358" s="192"/>
      <c r="AG358" s="193"/>
      <c r="AH358" s="194"/>
      <c r="AI358" s="194"/>
      <c r="AJ358" s="195"/>
      <c r="AK358" s="193"/>
      <c r="AL358" s="194"/>
      <c r="AM358" s="194"/>
      <c r="AN358" s="195"/>
      <c r="AO358" s="193"/>
      <c r="AP358" s="194"/>
      <c r="AQ358" s="194"/>
      <c r="AR358" s="195"/>
      <c r="AS358" s="193"/>
      <c r="AT358" s="194"/>
      <c r="AU358" s="194"/>
      <c r="AV358" s="195"/>
      <c r="AW358" s="193"/>
      <c r="AX358" s="194"/>
      <c r="AY358" s="194"/>
      <c r="AZ358" s="195"/>
      <c r="BA358" s="191"/>
      <c r="BB358" s="189"/>
      <c r="BC358" s="189"/>
      <c r="BD358" s="192"/>
      <c r="BE358" s="191"/>
      <c r="BF358" s="189"/>
      <c r="BG358" s="189"/>
      <c r="BH358" s="192"/>
      <c r="BI358" s="191"/>
      <c r="BJ358" s="189"/>
      <c r="BK358" s="189"/>
      <c r="BL358" s="196"/>
      <c r="BM358" s="243">
        <f t="shared" si="34"/>
        <v>0</v>
      </c>
      <c r="BN358" s="246">
        <f t="shared" si="35"/>
        <v>4</v>
      </c>
      <c r="BO358" s="197"/>
      <c r="BP358" s="197"/>
      <c r="BQ358" s="2" t="s">
        <v>480</v>
      </c>
    </row>
    <row r="359" spans="1:69" s="2" customFormat="1" ht="15" customHeight="1" x14ac:dyDescent="0.25">
      <c r="A359" s="220" t="s">
        <v>132</v>
      </c>
      <c r="B359" s="221" t="s">
        <v>133</v>
      </c>
      <c r="C359" s="222" t="s">
        <v>225</v>
      </c>
      <c r="D359" s="222" t="s">
        <v>172</v>
      </c>
      <c r="E359" s="231" t="s">
        <v>142</v>
      </c>
      <c r="F359" s="223" t="s">
        <v>119</v>
      </c>
      <c r="G359" s="224"/>
      <c r="H359" s="224" t="s">
        <v>238</v>
      </c>
      <c r="I359" s="225" t="s">
        <v>237</v>
      </c>
      <c r="J359" s="226" t="s">
        <v>273</v>
      </c>
      <c r="K359" s="227">
        <v>5</v>
      </c>
      <c r="L359" s="228">
        <v>5</v>
      </c>
      <c r="M359" s="229" t="s">
        <v>253</v>
      </c>
      <c r="N359" s="230" t="s">
        <v>356</v>
      </c>
      <c r="O359" s="224"/>
      <c r="P359" s="228"/>
      <c r="Q359" s="188"/>
      <c r="R359" s="189"/>
      <c r="S359" s="189"/>
      <c r="T359" s="190"/>
      <c r="U359" s="191"/>
      <c r="V359" s="189"/>
      <c r="W359" s="189"/>
      <c r="X359" s="192"/>
      <c r="Y359" s="191"/>
      <c r="Z359" s="189"/>
      <c r="AA359" s="189"/>
      <c r="AB359" s="192">
        <v>1</v>
      </c>
      <c r="AC359" s="191"/>
      <c r="AD359" s="189"/>
      <c r="AE359" s="189"/>
      <c r="AF359" s="192">
        <v>1</v>
      </c>
      <c r="AG359" s="193"/>
      <c r="AH359" s="194"/>
      <c r="AI359" s="194"/>
      <c r="AJ359" s="195">
        <v>1</v>
      </c>
      <c r="AK359" s="193"/>
      <c r="AL359" s="194"/>
      <c r="AM359" s="194">
        <v>1</v>
      </c>
      <c r="AN359" s="195"/>
      <c r="AO359" s="193"/>
      <c r="AP359" s="194"/>
      <c r="AQ359" s="194"/>
      <c r="AR359" s="195">
        <v>1</v>
      </c>
      <c r="AS359" s="193"/>
      <c r="AT359" s="194"/>
      <c r="AU359" s="194"/>
      <c r="AV359" s="195"/>
      <c r="AW359" s="193"/>
      <c r="AX359" s="194"/>
      <c r="AY359" s="194"/>
      <c r="AZ359" s="195"/>
      <c r="BA359" s="191"/>
      <c r="BB359" s="189"/>
      <c r="BC359" s="189"/>
      <c r="BD359" s="192"/>
      <c r="BE359" s="191"/>
      <c r="BF359" s="189"/>
      <c r="BG359" s="189"/>
      <c r="BH359" s="192"/>
      <c r="BI359" s="191"/>
      <c r="BJ359" s="189"/>
      <c r="BK359" s="189"/>
      <c r="BL359" s="196"/>
      <c r="BM359" s="243">
        <f t="shared" si="34"/>
        <v>5</v>
      </c>
      <c r="BN359" s="246">
        <f t="shared" si="35"/>
        <v>0</v>
      </c>
      <c r="BO359" s="197"/>
      <c r="BP359" s="197"/>
    </row>
    <row r="360" spans="1:69" s="2" customFormat="1" ht="15" customHeight="1" x14ac:dyDescent="0.25">
      <c r="A360" s="220" t="s">
        <v>132</v>
      </c>
      <c r="B360" s="221" t="s">
        <v>133</v>
      </c>
      <c r="C360" s="222" t="s">
        <v>225</v>
      </c>
      <c r="D360" s="222" t="s">
        <v>172</v>
      </c>
      <c r="E360" s="231" t="s">
        <v>142</v>
      </c>
      <c r="F360" s="223" t="s">
        <v>119</v>
      </c>
      <c r="G360" s="224"/>
      <c r="H360" s="224" t="s">
        <v>238</v>
      </c>
      <c r="I360" s="225" t="s">
        <v>237</v>
      </c>
      <c r="J360" s="226" t="s">
        <v>30</v>
      </c>
      <c r="K360" s="227">
        <v>5</v>
      </c>
      <c r="L360" s="228">
        <v>5</v>
      </c>
      <c r="M360" s="229" t="s">
        <v>253</v>
      </c>
      <c r="N360" s="230" t="s">
        <v>356</v>
      </c>
      <c r="O360" s="224"/>
      <c r="P360" s="228"/>
      <c r="Q360" s="188"/>
      <c r="R360" s="189"/>
      <c r="S360" s="189"/>
      <c r="T360" s="190"/>
      <c r="U360" s="191"/>
      <c r="V360" s="189"/>
      <c r="W360" s="189"/>
      <c r="X360" s="192"/>
      <c r="Y360" s="191"/>
      <c r="Z360" s="189"/>
      <c r="AA360" s="189"/>
      <c r="AB360" s="192">
        <v>1</v>
      </c>
      <c r="AC360" s="191"/>
      <c r="AD360" s="189"/>
      <c r="AE360" s="189"/>
      <c r="AF360" s="192">
        <v>1</v>
      </c>
      <c r="AG360" s="193"/>
      <c r="AH360" s="194"/>
      <c r="AI360" s="194"/>
      <c r="AJ360" s="195">
        <v>1</v>
      </c>
      <c r="AK360" s="193"/>
      <c r="AL360" s="194"/>
      <c r="AM360" s="194">
        <v>1</v>
      </c>
      <c r="AN360" s="195"/>
      <c r="AO360" s="193"/>
      <c r="AP360" s="194"/>
      <c r="AQ360" s="194"/>
      <c r="AR360" s="195">
        <v>1</v>
      </c>
      <c r="AS360" s="193"/>
      <c r="AT360" s="194"/>
      <c r="AU360" s="194"/>
      <c r="AV360" s="195"/>
      <c r="AW360" s="193"/>
      <c r="AX360" s="194"/>
      <c r="AY360" s="194"/>
      <c r="AZ360" s="195"/>
      <c r="BA360" s="191"/>
      <c r="BB360" s="189"/>
      <c r="BC360" s="189"/>
      <c r="BD360" s="192"/>
      <c r="BE360" s="191"/>
      <c r="BF360" s="189"/>
      <c r="BG360" s="189"/>
      <c r="BH360" s="192"/>
      <c r="BI360" s="191"/>
      <c r="BJ360" s="189"/>
      <c r="BK360" s="189"/>
      <c r="BL360" s="196"/>
      <c r="BM360" s="243">
        <f t="shared" si="34"/>
        <v>5</v>
      </c>
      <c r="BN360" s="246">
        <f t="shared" si="35"/>
        <v>0</v>
      </c>
      <c r="BO360" s="197"/>
      <c r="BP360" s="197"/>
    </row>
    <row r="361" spans="1:69" s="2" customFormat="1" ht="15" customHeight="1" x14ac:dyDescent="0.25">
      <c r="A361" s="220" t="s">
        <v>132</v>
      </c>
      <c r="B361" s="221" t="s">
        <v>133</v>
      </c>
      <c r="C361" s="222" t="s">
        <v>225</v>
      </c>
      <c r="D361" s="222" t="s">
        <v>172</v>
      </c>
      <c r="E361" s="231" t="s">
        <v>142</v>
      </c>
      <c r="F361" s="223" t="s">
        <v>119</v>
      </c>
      <c r="G361" s="224"/>
      <c r="H361" s="224" t="s">
        <v>238</v>
      </c>
      <c r="I361" s="225" t="s">
        <v>237</v>
      </c>
      <c r="J361" s="226" t="s">
        <v>357</v>
      </c>
      <c r="K361" s="227">
        <v>4</v>
      </c>
      <c r="L361" s="228">
        <v>4</v>
      </c>
      <c r="M361" s="229" t="s">
        <v>360</v>
      </c>
      <c r="N361" s="230" t="s">
        <v>356</v>
      </c>
      <c r="O361" s="222" t="s">
        <v>361</v>
      </c>
      <c r="P361" s="228"/>
      <c r="Q361" s="188"/>
      <c r="R361" s="189"/>
      <c r="S361" s="189"/>
      <c r="T361" s="190"/>
      <c r="U361" s="191"/>
      <c r="V361" s="189"/>
      <c r="W361" s="189"/>
      <c r="X361" s="192"/>
      <c r="Y361" s="191"/>
      <c r="Z361" s="189"/>
      <c r="AA361" s="189"/>
      <c r="AB361" s="192"/>
      <c r="AC361" s="191"/>
      <c r="AD361" s="189"/>
      <c r="AE361" s="189"/>
      <c r="AF361" s="192"/>
      <c r="AG361" s="193"/>
      <c r="AH361" s="194"/>
      <c r="AI361" s="194"/>
      <c r="AJ361" s="195"/>
      <c r="AK361" s="193"/>
      <c r="AL361" s="194"/>
      <c r="AM361" s="194"/>
      <c r="AN361" s="195"/>
      <c r="AO361" s="193"/>
      <c r="AP361" s="194"/>
      <c r="AQ361" s="194"/>
      <c r="AR361" s="195"/>
      <c r="AS361" s="193"/>
      <c r="AT361" s="194"/>
      <c r="AU361" s="194"/>
      <c r="AV361" s="195"/>
      <c r="AW361" s="193"/>
      <c r="AX361" s="194"/>
      <c r="AY361" s="194"/>
      <c r="AZ361" s="195"/>
      <c r="BA361" s="191"/>
      <c r="BB361" s="189"/>
      <c r="BC361" s="189"/>
      <c r="BD361" s="192"/>
      <c r="BE361" s="191"/>
      <c r="BF361" s="189"/>
      <c r="BG361" s="189"/>
      <c r="BH361" s="192"/>
      <c r="BI361" s="191"/>
      <c r="BJ361" s="189"/>
      <c r="BK361" s="189"/>
      <c r="BL361" s="196"/>
      <c r="BM361" s="243">
        <f t="shared" si="34"/>
        <v>0</v>
      </c>
      <c r="BN361" s="246">
        <f t="shared" si="35"/>
        <v>4</v>
      </c>
      <c r="BO361" s="197"/>
      <c r="BP361" s="197"/>
      <c r="BQ361" s="2" t="s">
        <v>480</v>
      </c>
    </row>
    <row r="362" spans="1:69" s="2" customFormat="1" ht="15" customHeight="1" x14ac:dyDescent="0.25">
      <c r="A362" s="220" t="s">
        <v>132</v>
      </c>
      <c r="B362" s="221" t="s">
        <v>133</v>
      </c>
      <c r="C362" s="222" t="s">
        <v>226</v>
      </c>
      <c r="D362" s="222" t="s">
        <v>172</v>
      </c>
      <c r="E362" s="231" t="s">
        <v>142</v>
      </c>
      <c r="F362" s="223" t="s">
        <v>120</v>
      </c>
      <c r="G362" s="224"/>
      <c r="H362" s="224" t="s">
        <v>238</v>
      </c>
      <c r="I362" s="225" t="s">
        <v>237</v>
      </c>
      <c r="J362" s="226" t="s">
        <v>273</v>
      </c>
      <c r="K362" s="227">
        <v>5</v>
      </c>
      <c r="L362" s="228">
        <v>2</v>
      </c>
      <c r="M362" s="229" t="s">
        <v>253</v>
      </c>
      <c r="N362" s="230" t="s">
        <v>356</v>
      </c>
      <c r="O362" s="224"/>
      <c r="P362" s="228"/>
      <c r="Q362" s="188"/>
      <c r="R362" s="189"/>
      <c r="S362" s="189"/>
      <c r="T362" s="190"/>
      <c r="U362" s="191"/>
      <c r="V362" s="189"/>
      <c r="W362" s="189"/>
      <c r="X362" s="192">
        <v>1</v>
      </c>
      <c r="Y362" s="191"/>
      <c r="Z362" s="189"/>
      <c r="AA362" s="189"/>
      <c r="AB362" s="192"/>
      <c r="AC362" s="191"/>
      <c r="AD362" s="189"/>
      <c r="AE362" s="189"/>
      <c r="AF362" s="192" t="s">
        <v>456</v>
      </c>
      <c r="AG362" s="193"/>
      <c r="AH362" s="194"/>
      <c r="AI362" s="194"/>
      <c r="AJ362" s="195"/>
      <c r="AK362" s="193"/>
      <c r="AL362" s="194"/>
      <c r="AM362" s="194"/>
      <c r="AN362" s="195">
        <v>1</v>
      </c>
      <c r="AO362" s="193"/>
      <c r="AP362" s="194"/>
      <c r="AQ362" s="194"/>
      <c r="AR362" s="195"/>
      <c r="AS362" s="193"/>
      <c r="AT362" s="194"/>
      <c r="AU362" s="194"/>
      <c r="AV362" s="195"/>
      <c r="AW362" s="193"/>
      <c r="AX362" s="194"/>
      <c r="AY362" s="194"/>
      <c r="AZ362" s="195"/>
      <c r="BA362" s="191"/>
      <c r="BB362" s="189"/>
      <c r="BC362" s="189"/>
      <c r="BD362" s="192"/>
      <c r="BE362" s="191"/>
      <c r="BF362" s="189"/>
      <c r="BG362" s="189"/>
      <c r="BH362" s="192"/>
      <c r="BI362" s="191"/>
      <c r="BJ362" s="189"/>
      <c r="BK362" s="189"/>
      <c r="BL362" s="196"/>
      <c r="BM362" s="243">
        <f t="shared" si="34"/>
        <v>2</v>
      </c>
      <c r="BN362" s="246">
        <f t="shared" si="35"/>
        <v>0</v>
      </c>
      <c r="BO362" s="274" t="s">
        <v>509</v>
      </c>
      <c r="BP362" s="197"/>
    </row>
    <row r="363" spans="1:69" s="2" customFormat="1" ht="15" customHeight="1" x14ac:dyDescent="0.25">
      <c r="A363" s="220" t="s">
        <v>132</v>
      </c>
      <c r="B363" s="221" t="s">
        <v>133</v>
      </c>
      <c r="C363" s="222" t="s">
        <v>226</v>
      </c>
      <c r="D363" s="222" t="s">
        <v>172</v>
      </c>
      <c r="E363" s="231" t="s">
        <v>142</v>
      </c>
      <c r="F363" s="223" t="s">
        <v>120</v>
      </c>
      <c r="G363" s="224"/>
      <c r="H363" s="224" t="s">
        <v>238</v>
      </c>
      <c r="I363" s="225" t="s">
        <v>237</v>
      </c>
      <c r="J363" s="226" t="s">
        <v>30</v>
      </c>
      <c r="K363" s="227">
        <v>5</v>
      </c>
      <c r="L363" s="228">
        <v>5</v>
      </c>
      <c r="M363" s="229" t="s">
        <v>253</v>
      </c>
      <c r="N363" s="230" t="s">
        <v>356</v>
      </c>
      <c r="O363" s="224"/>
      <c r="P363" s="228"/>
      <c r="Q363" s="188"/>
      <c r="R363" s="189"/>
      <c r="S363" s="189"/>
      <c r="T363" s="190"/>
      <c r="U363" s="191"/>
      <c r="V363" s="189"/>
      <c r="W363" s="189"/>
      <c r="X363" s="192">
        <v>1</v>
      </c>
      <c r="Y363" s="191"/>
      <c r="Z363" s="189"/>
      <c r="AA363" s="189"/>
      <c r="AB363" s="192"/>
      <c r="AC363" s="191"/>
      <c r="AD363" s="189"/>
      <c r="AE363" s="189"/>
      <c r="AF363" s="192">
        <v>1</v>
      </c>
      <c r="AG363" s="193"/>
      <c r="AH363" s="194"/>
      <c r="AI363" s="194"/>
      <c r="AJ363" s="195"/>
      <c r="AK363" s="193"/>
      <c r="AL363" s="194"/>
      <c r="AM363" s="194"/>
      <c r="AN363" s="195">
        <v>1</v>
      </c>
      <c r="AO363" s="193"/>
      <c r="AP363" s="194"/>
      <c r="AQ363" s="194"/>
      <c r="AR363" s="195"/>
      <c r="AS363" s="193"/>
      <c r="AT363" s="194"/>
      <c r="AU363" s="194"/>
      <c r="AV363" s="195"/>
      <c r="AW363" s="193"/>
      <c r="AX363" s="194"/>
      <c r="AY363" s="194"/>
      <c r="AZ363" s="195"/>
      <c r="BA363" s="191"/>
      <c r="BB363" s="189"/>
      <c r="BC363" s="189"/>
      <c r="BD363" s="192">
        <v>1</v>
      </c>
      <c r="BE363" s="191"/>
      <c r="BF363" s="189"/>
      <c r="BG363" s="189"/>
      <c r="BH363" s="192"/>
      <c r="BI363" s="191"/>
      <c r="BJ363" s="189"/>
      <c r="BK363" s="189"/>
      <c r="BL363" s="196"/>
      <c r="BM363" s="243">
        <f t="shared" si="34"/>
        <v>4</v>
      </c>
      <c r="BN363" s="246">
        <f t="shared" si="35"/>
        <v>1</v>
      </c>
      <c r="BO363" s="197"/>
      <c r="BP363" s="197"/>
    </row>
    <row r="364" spans="1:69" s="2" customFormat="1" ht="15" customHeight="1" x14ac:dyDescent="0.25">
      <c r="A364" s="220" t="s">
        <v>132</v>
      </c>
      <c r="B364" s="221" t="s">
        <v>133</v>
      </c>
      <c r="C364" s="222" t="s">
        <v>226</v>
      </c>
      <c r="D364" s="222" t="s">
        <v>172</v>
      </c>
      <c r="E364" s="231" t="s">
        <v>142</v>
      </c>
      <c r="F364" s="223" t="s">
        <v>120</v>
      </c>
      <c r="G364" s="224"/>
      <c r="H364" s="224" t="s">
        <v>238</v>
      </c>
      <c r="I364" s="225" t="s">
        <v>237</v>
      </c>
      <c r="J364" s="226" t="s">
        <v>357</v>
      </c>
      <c r="K364" s="227">
        <v>4</v>
      </c>
      <c r="L364" s="228">
        <v>4</v>
      </c>
      <c r="M364" s="229" t="s">
        <v>360</v>
      </c>
      <c r="N364" s="230" t="s">
        <v>356</v>
      </c>
      <c r="O364" s="222" t="s">
        <v>361</v>
      </c>
      <c r="P364" s="228"/>
      <c r="Q364" s="188"/>
      <c r="R364" s="189"/>
      <c r="S364" s="189"/>
      <c r="T364" s="190"/>
      <c r="U364" s="191"/>
      <c r="V364" s="189"/>
      <c r="W364" s="189"/>
      <c r="X364" s="192"/>
      <c r="Y364" s="191"/>
      <c r="Z364" s="189"/>
      <c r="AA364" s="189"/>
      <c r="AB364" s="192"/>
      <c r="AC364" s="191"/>
      <c r="AD364" s="189"/>
      <c r="AE364" s="189"/>
      <c r="AF364" s="192"/>
      <c r="AG364" s="193"/>
      <c r="AH364" s="194"/>
      <c r="AI364" s="194"/>
      <c r="AJ364" s="195"/>
      <c r="AK364" s="193"/>
      <c r="AL364" s="194"/>
      <c r="AM364" s="194"/>
      <c r="AN364" s="195"/>
      <c r="AO364" s="193"/>
      <c r="AP364" s="194"/>
      <c r="AQ364" s="194"/>
      <c r="AR364" s="195"/>
      <c r="AS364" s="193"/>
      <c r="AT364" s="194"/>
      <c r="AU364" s="194"/>
      <c r="AV364" s="195"/>
      <c r="AW364" s="193"/>
      <c r="AX364" s="194"/>
      <c r="AY364" s="194"/>
      <c r="AZ364" s="195"/>
      <c r="BA364" s="191"/>
      <c r="BB364" s="189"/>
      <c r="BC364" s="189"/>
      <c r="BD364" s="192"/>
      <c r="BE364" s="191"/>
      <c r="BF364" s="189"/>
      <c r="BG364" s="189"/>
      <c r="BH364" s="192"/>
      <c r="BI364" s="191"/>
      <c r="BJ364" s="189"/>
      <c r="BK364" s="189"/>
      <c r="BL364" s="196"/>
      <c r="BM364" s="243">
        <f t="shared" si="34"/>
        <v>0</v>
      </c>
      <c r="BN364" s="246">
        <f t="shared" si="35"/>
        <v>4</v>
      </c>
      <c r="BO364" s="197"/>
      <c r="BP364" s="197"/>
      <c r="BQ364" s="2" t="s">
        <v>480</v>
      </c>
    </row>
    <row r="365" spans="1:69" s="2" customFormat="1" ht="15" customHeight="1" x14ac:dyDescent="0.25">
      <c r="A365" s="220" t="s">
        <v>132</v>
      </c>
      <c r="B365" s="221" t="s">
        <v>133</v>
      </c>
      <c r="C365" s="222" t="s">
        <v>227</v>
      </c>
      <c r="D365" s="222" t="s">
        <v>172</v>
      </c>
      <c r="E365" s="231" t="s">
        <v>142</v>
      </c>
      <c r="F365" s="223" t="s">
        <v>121</v>
      </c>
      <c r="G365" s="224"/>
      <c r="H365" s="224" t="s">
        <v>238</v>
      </c>
      <c r="I365" s="225" t="s">
        <v>237</v>
      </c>
      <c r="J365" s="226" t="s">
        <v>273</v>
      </c>
      <c r="K365" s="227">
        <v>5</v>
      </c>
      <c r="L365" s="228">
        <v>5</v>
      </c>
      <c r="M365" s="229" t="s">
        <v>253</v>
      </c>
      <c r="N365" s="230" t="s">
        <v>356</v>
      </c>
      <c r="O365" s="224"/>
      <c r="P365" s="228"/>
      <c r="Q365" s="188"/>
      <c r="R365" s="189"/>
      <c r="S365" s="189"/>
      <c r="T365" s="190"/>
      <c r="U365" s="191"/>
      <c r="V365" s="189"/>
      <c r="W365" s="189"/>
      <c r="X365" s="192"/>
      <c r="Y365" s="191"/>
      <c r="Z365" s="189"/>
      <c r="AA365" s="189"/>
      <c r="AB365" s="192">
        <v>1</v>
      </c>
      <c r="AC365" s="191"/>
      <c r="AD365" s="189"/>
      <c r="AE365" s="189"/>
      <c r="AF365" s="192">
        <v>1</v>
      </c>
      <c r="AG365" s="193"/>
      <c r="AH365" s="194"/>
      <c r="AI365" s="194"/>
      <c r="AJ365" s="195">
        <v>1</v>
      </c>
      <c r="AK365" s="193"/>
      <c r="AL365" s="194"/>
      <c r="AM365" s="194">
        <v>1</v>
      </c>
      <c r="AN365" s="195"/>
      <c r="AO365" s="193"/>
      <c r="AP365" s="194"/>
      <c r="AQ365" s="194"/>
      <c r="AR365" s="195">
        <v>1</v>
      </c>
      <c r="AS365" s="193"/>
      <c r="AT365" s="194"/>
      <c r="AU365" s="194"/>
      <c r="AV365" s="195"/>
      <c r="AW365" s="193"/>
      <c r="AX365" s="194"/>
      <c r="AY365" s="194"/>
      <c r="AZ365" s="195"/>
      <c r="BA365" s="191"/>
      <c r="BB365" s="189"/>
      <c r="BC365" s="189"/>
      <c r="BD365" s="192"/>
      <c r="BE365" s="191"/>
      <c r="BF365" s="189"/>
      <c r="BG365" s="189"/>
      <c r="BH365" s="192"/>
      <c r="BI365" s="191"/>
      <c r="BJ365" s="189"/>
      <c r="BK365" s="189"/>
      <c r="BL365" s="196"/>
      <c r="BM365" s="243">
        <f t="shared" si="34"/>
        <v>5</v>
      </c>
      <c r="BN365" s="246">
        <f t="shared" si="35"/>
        <v>0</v>
      </c>
      <c r="BO365" s="197"/>
      <c r="BP365" s="197"/>
    </row>
    <row r="366" spans="1:69" s="2" customFormat="1" ht="15" customHeight="1" x14ac:dyDescent="0.25">
      <c r="A366" s="220" t="s">
        <v>132</v>
      </c>
      <c r="B366" s="221" t="s">
        <v>133</v>
      </c>
      <c r="C366" s="222" t="s">
        <v>227</v>
      </c>
      <c r="D366" s="222" t="s">
        <v>172</v>
      </c>
      <c r="E366" s="231" t="s">
        <v>142</v>
      </c>
      <c r="F366" s="223" t="s">
        <v>121</v>
      </c>
      <c r="G366" s="224"/>
      <c r="H366" s="224" t="s">
        <v>238</v>
      </c>
      <c r="I366" s="225" t="s">
        <v>237</v>
      </c>
      <c r="J366" s="226" t="s">
        <v>30</v>
      </c>
      <c r="K366" s="227">
        <v>5</v>
      </c>
      <c r="L366" s="228">
        <v>5</v>
      </c>
      <c r="M366" s="229" t="s">
        <v>253</v>
      </c>
      <c r="N366" s="230" t="s">
        <v>356</v>
      </c>
      <c r="O366" s="224"/>
      <c r="P366" s="228"/>
      <c r="Q366" s="188"/>
      <c r="R366" s="189"/>
      <c r="S366" s="189"/>
      <c r="T366" s="190"/>
      <c r="U366" s="191"/>
      <c r="V366" s="189"/>
      <c r="W366" s="189"/>
      <c r="X366" s="192"/>
      <c r="Y366" s="191"/>
      <c r="Z366" s="189"/>
      <c r="AA366" s="189"/>
      <c r="AB366" s="192">
        <v>1</v>
      </c>
      <c r="AC366" s="191"/>
      <c r="AD366" s="189"/>
      <c r="AE366" s="189"/>
      <c r="AF366" s="192">
        <v>1</v>
      </c>
      <c r="AG366" s="193"/>
      <c r="AH366" s="194"/>
      <c r="AI366" s="194"/>
      <c r="AJ366" s="195">
        <v>1</v>
      </c>
      <c r="AK366" s="193"/>
      <c r="AL366" s="194"/>
      <c r="AM366" s="194">
        <v>1</v>
      </c>
      <c r="AN366" s="195"/>
      <c r="AO366" s="193"/>
      <c r="AP366" s="194"/>
      <c r="AQ366" s="194"/>
      <c r="AR366" s="195">
        <v>1</v>
      </c>
      <c r="AS366" s="193"/>
      <c r="AT366" s="194"/>
      <c r="AU366" s="194"/>
      <c r="AV366" s="195"/>
      <c r="AW366" s="193"/>
      <c r="AX366" s="194"/>
      <c r="AY366" s="194"/>
      <c r="AZ366" s="195"/>
      <c r="BA366" s="191"/>
      <c r="BB366" s="189"/>
      <c r="BC366" s="189"/>
      <c r="BD366" s="192"/>
      <c r="BE366" s="191"/>
      <c r="BF366" s="189"/>
      <c r="BG366" s="189"/>
      <c r="BH366" s="192"/>
      <c r="BI366" s="191"/>
      <c r="BJ366" s="189"/>
      <c r="BK366" s="189"/>
      <c r="BL366" s="196"/>
      <c r="BM366" s="243">
        <f t="shared" si="34"/>
        <v>5</v>
      </c>
      <c r="BN366" s="246">
        <f t="shared" si="35"/>
        <v>0</v>
      </c>
      <c r="BO366" s="197"/>
      <c r="BP366" s="197"/>
    </row>
    <row r="367" spans="1:69" s="2" customFormat="1" ht="15" customHeight="1" x14ac:dyDescent="0.25">
      <c r="A367" s="220" t="s">
        <v>132</v>
      </c>
      <c r="B367" s="221" t="s">
        <v>133</v>
      </c>
      <c r="C367" s="222" t="s">
        <v>227</v>
      </c>
      <c r="D367" s="222" t="s">
        <v>172</v>
      </c>
      <c r="E367" s="231" t="s">
        <v>142</v>
      </c>
      <c r="F367" s="223" t="s">
        <v>121</v>
      </c>
      <c r="G367" s="224"/>
      <c r="H367" s="224" t="s">
        <v>238</v>
      </c>
      <c r="I367" s="225" t="s">
        <v>237</v>
      </c>
      <c r="J367" s="226" t="s">
        <v>357</v>
      </c>
      <c r="K367" s="227">
        <v>4</v>
      </c>
      <c r="L367" s="228">
        <v>4</v>
      </c>
      <c r="M367" s="229" t="s">
        <v>360</v>
      </c>
      <c r="N367" s="230" t="s">
        <v>356</v>
      </c>
      <c r="O367" s="222" t="s">
        <v>361</v>
      </c>
      <c r="P367" s="228"/>
      <c r="Q367" s="188"/>
      <c r="R367" s="189"/>
      <c r="S367" s="189"/>
      <c r="T367" s="190"/>
      <c r="U367" s="191"/>
      <c r="V367" s="189"/>
      <c r="W367" s="189"/>
      <c r="X367" s="192"/>
      <c r="Y367" s="191"/>
      <c r="Z367" s="189"/>
      <c r="AA367" s="189"/>
      <c r="AB367" s="192"/>
      <c r="AC367" s="191"/>
      <c r="AD367" s="189"/>
      <c r="AE367" s="189"/>
      <c r="AF367" s="192"/>
      <c r="AG367" s="193"/>
      <c r="AH367" s="194"/>
      <c r="AI367" s="194"/>
      <c r="AJ367" s="195"/>
      <c r="AK367" s="193"/>
      <c r="AL367" s="194"/>
      <c r="AM367" s="194"/>
      <c r="AN367" s="195"/>
      <c r="AO367" s="193"/>
      <c r="AP367" s="194"/>
      <c r="AQ367" s="194"/>
      <c r="AR367" s="195"/>
      <c r="AS367" s="193"/>
      <c r="AT367" s="194"/>
      <c r="AU367" s="194"/>
      <c r="AV367" s="195"/>
      <c r="AW367" s="193"/>
      <c r="AX367" s="194"/>
      <c r="AY367" s="194"/>
      <c r="AZ367" s="195"/>
      <c r="BA367" s="191"/>
      <c r="BB367" s="189"/>
      <c r="BC367" s="189"/>
      <c r="BD367" s="192"/>
      <c r="BE367" s="191"/>
      <c r="BF367" s="189"/>
      <c r="BG367" s="189"/>
      <c r="BH367" s="192"/>
      <c r="BI367" s="191"/>
      <c r="BJ367" s="189"/>
      <c r="BK367" s="189"/>
      <c r="BL367" s="196"/>
      <c r="BM367" s="243">
        <f t="shared" si="34"/>
        <v>0</v>
      </c>
      <c r="BN367" s="246">
        <f t="shared" si="35"/>
        <v>4</v>
      </c>
      <c r="BO367" s="197"/>
      <c r="BP367" s="197"/>
      <c r="BQ367" s="2" t="s">
        <v>480</v>
      </c>
    </row>
    <row r="368" spans="1:69" s="2" customFormat="1" ht="15" customHeight="1" x14ac:dyDescent="0.25">
      <c r="A368" s="220" t="s">
        <v>134</v>
      </c>
      <c r="B368" s="221" t="s">
        <v>228</v>
      </c>
      <c r="C368" s="222" t="s">
        <v>229</v>
      </c>
      <c r="D368" s="222" t="s">
        <v>230</v>
      </c>
      <c r="E368" s="231" t="s">
        <v>142</v>
      </c>
      <c r="F368" s="223" t="s">
        <v>122</v>
      </c>
      <c r="G368" s="224" t="s">
        <v>251</v>
      </c>
      <c r="H368" s="224" t="s">
        <v>239</v>
      </c>
      <c r="I368" s="225" t="s">
        <v>241</v>
      </c>
      <c r="J368" s="226" t="s">
        <v>271</v>
      </c>
      <c r="K368" s="227">
        <v>5</v>
      </c>
      <c r="L368" s="228">
        <v>2</v>
      </c>
      <c r="M368" s="229" t="s">
        <v>471</v>
      </c>
      <c r="N368" s="230" t="s">
        <v>356</v>
      </c>
      <c r="O368" s="224"/>
      <c r="P368" s="228"/>
      <c r="Q368" s="188"/>
      <c r="R368" s="189"/>
      <c r="S368" s="189"/>
      <c r="T368" s="190"/>
      <c r="U368" s="191"/>
      <c r="V368" s="189"/>
      <c r="W368" s="189"/>
      <c r="X368" s="192"/>
      <c r="Y368" s="191"/>
      <c r="Z368" s="189" t="s">
        <v>456</v>
      </c>
      <c r="AA368" s="189"/>
      <c r="AB368" s="192"/>
      <c r="AC368" s="191"/>
      <c r="AD368" s="189"/>
      <c r="AE368" s="189"/>
      <c r="AF368" s="192"/>
      <c r="AG368" s="193"/>
      <c r="AH368" s="194"/>
      <c r="AI368" s="194"/>
      <c r="AJ368" s="195">
        <v>1</v>
      </c>
      <c r="AK368" s="193"/>
      <c r="AL368" s="194"/>
      <c r="AM368" s="194">
        <v>1</v>
      </c>
      <c r="AN368" s="195"/>
      <c r="AO368" s="193"/>
      <c r="AP368" s="194"/>
      <c r="AQ368" s="194"/>
      <c r="AR368" s="195"/>
      <c r="AS368" s="193"/>
      <c r="AT368" s="194"/>
      <c r="AU368" s="194"/>
      <c r="AV368" s="195"/>
      <c r="AW368" s="193"/>
      <c r="AX368" s="194"/>
      <c r="AY368" s="194"/>
      <c r="AZ368" s="195"/>
      <c r="BA368" s="191"/>
      <c r="BB368" s="189"/>
      <c r="BC368" s="189"/>
      <c r="BD368" s="192"/>
      <c r="BE368" s="191"/>
      <c r="BF368" s="189"/>
      <c r="BG368" s="189"/>
      <c r="BH368" s="192"/>
      <c r="BI368" s="191"/>
      <c r="BJ368" s="189"/>
      <c r="BK368" s="189"/>
      <c r="BL368" s="196"/>
      <c r="BM368" s="243">
        <f t="shared" si="34"/>
        <v>2</v>
      </c>
      <c r="BN368" s="246">
        <f t="shared" si="35"/>
        <v>0</v>
      </c>
      <c r="BO368" s="197" t="s">
        <v>474</v>
      </c>
      <c r="BP368" s="197"/>
    </row>
    <row r="369" spans="1:69" s="2" customFormat="1" ht="15" customHeight="1" x14ac:dyDescent="0.25">
      <c r="A369" s="220" t="s">
        <v>134</v>
      </c>
      <c r="B369" s="221" t="s">
        <v>228</v>
      </c>
      <c r="C369" s="222" t="s">
        <v>229</v>
      </c>
      <c r="D369" s="222" t="s">
        <v>230</v>
      </c>
      <c r="E369" s="231" t="s">
        <v>142</v>
      </c>
      <c r="F369" s="223" t="s">
        <v>122</v>
      </c>
      <c r="G369" s="224" t="s">
        <v>251</v>
      </c>
      <c r="H369" s="224" t="s">
        <v>239</v>
      </c>
      <c r="I369" s="225" t="s">
        <v>241</v>
      </c>
      <c r="J369" s="226" t="s">
        <v>272</v>
      </c>
      <c r="K369" s="227">
        <v>0</v>
      </c>
      <c r="L369" s="228">
        <v>2</v>
      </c>
      <c r="M369" s="229" t="s">
        <v>455</v>
      </c>
      <c r="N369" s="230" t="s">
        <v>356</v>
      </c>
      <c r="O369" s="224"/>
      <c r="P369" s="228"/>
      <c r="Q369" s="188"/>
      <c r="R369" s="189"/>
      <c r="S369" s="189"/>
      <c r="T369" s="190"/>
      <c r="U369" s="191"/>
      <c r="V369" s="189"/>
      <c r="W369" s="189"/>
      <c r="X369" s="192"/>
      <c r="Y369" s="191"/>
      <c r="Z369" s="189">
        <v>1</v>
      </c>
      <c r="AA369" s="189"/>
      <c r="AB369" s="192"/>
      <c r="AC369" s="191"/>
      <c r="AD369" s="189"/>
      <c r="AE369" s="189"/>
      <c r="AF369" s="192"/>
      <c r="AG369" s="193"/>
      <c r="AH369" s="194">
        <v>1</v>
      </c>
      <c r="AI369" s="194"/>
      <c r="AJ369" s="195"/>
      <c r="AK369" s="193"/>
      <c r="AL369" s="194"/>
      <c r="AM369" s="194"/>
      <c r="AN369" s="195"/>
      <c r="AO369" s="193"/>
      <c r="AP369" s="194"/>
      <c r="AQ369" s="194"/>
      <c r="AR369" s="195"/>
      <c r="AS369" s="193"/>
      <c r="AT369" s="194"/>
      <c r="AU369" s="194"/>
      <c r="AV369" s="195"/>
      <c r="AW369" s="193"/>
      <c r="AX369" s="194"/>
      <c r="AY369" s="194"/>
      <c r="AZ369" s="195"/>
      <c r="BA369" s="191"/>
      <c r="BB369" s="189"/>
      <c r="BC369" s="189"/>
      <c r="BD369" s="192"/>
      <c r="BE369" s="191"/>
      <c r="BF369" s="189"/>
      <c r="BG369" s="189"/>
      <c r="BH369" s="192"/>
      <c r="BI369" s="191"/>
      <c r="BJ369" s="189"/>
      <c r="BK369" s="189"/>
      <c r="BL369" s="196"/>
      <c r="BM369" s="243">
        <f t="shared" ref="BM369:BM370" si="36">SUM(Q369:BL369)</f>
        <v>2</v>
      </c>
      <c r="BN369" s="246">
        <f t="shared" ref="BN369:BN370" si="37">L369-BM369</f>
        <v>0</v>
      </c>
      <c r="BO369" s="197" t="s">
        <v>487</v>
      </c>
      <c r="BP369" s="197"/>
    </row>
    <row r="370" spans="1:69" s="2" customFormat="1" ht="15" customHeight="1" x14ac:dyDescent="0.25">
      <c r="A370" s="220" t="s">
        <v>134</v>
      </c>
      <c r="B370" s="221" t="s">
        <v>228</v>
      </c>
      <c r="C370" s="222" t="s">
        <v>229</v>
      </c>
      <c r="D370" s="222" t="s">
        <v>230</v>
      </c>
      <c r="E370" s="231" t="s">
        <v>142</v>
      </c>
      <c r="F370" s="223" t="s">
        <v>122</v>
      </c>
      <c r="G370" s="224" t="s">
        <v>251</v>
      </c>
      <c r="H370" s="224" t="s">
        <v>239</v>
      </c>
      <c r="I370" s="225" t="s">
        <v>241</v>
      </c>
      <c r="J370" s="226" t="s">
        <v>273</v>
      </c>
      <c r="K370" s="227">
        <v>0</v>
      </c>
      <c r="L370" s="228">
        <v>1</v>
      </c>
      <c r="M370" s="229" t="s">
        <v>455</v>
      </c>
      <c r="N370" s="230" t="s">
        <v>356</v>
      </c>
      <c r="O370" s="224"/>
      <c r="P370" s="228"/>
      <c r="Q370" s="188"/>
      <c r="R370" s="189"/>
      <c r="S370" s="189"/>
      <c r="T370" s="190"/>
      <c r="U370" s="191"/>
      <c r="V370" s="189"/>
      <c r="W370" s="189"/>
      <c r="X370" s="192"/>
      <c r="Y370" s="191"/>
      <c r="Z370" s="189"/>
      <c r="AA370" s="189"/>
      <c r="AB370" s="192"/>
      <c r="AC370" s="191"/>
      <c r="AD370" s="189"/>
      <c r="AE370" s="189"/>
      <c r="AF370" s="192"/>
      <c r="AG370" s="193"/>
      <c r="AH370" s="194">
        <v>1</v>
      </c>
      <c r="AI370" s="194"/>
      <c r="AJ370" s="195"/>
      <c r="AK370" s="193"/>
      <c r="AL370" s="194"/>
      <c r="AM370" s="194"/>
      <c r="AN370" s="195"/>
      <c r="AO370" s="193"/>
      <c r="AP370" s="194"/>
      <c r="AQ370" s="194"/>
      <c r="AR370" s="195"/>
      <c r="AS370" s="193"/>
      <c r="AT370" s="194"/>
      <c r="AU370" s="194"/>
      <c r="AV370" s="195"/>
      <c r="AW370" s="193"/>
      <c r="AX370" s="194"/>
      <c r="AY370" s="194"/>
      <c r="AZ370" s="195"/>
      <c r="BA370" s="191"/>
      <c r="BB370" s="189"/>
      <c r="BC370" s="189"/>
      <c r="BD370" s="192"/>
      <c r="BE370" s="191"/>
      <c r="BF370" s="189"/>
      <c r="BG370" s="189"/>
      <c r="BH370" s="192"/>
      <c r="BI370" s="191"/>
      <c r="BJ370" s="189"/>
      <c r="BK370" s="189"/>
      <c r="BL370" s="196"/>
      <c r="BM370" s="243">
        <f t="shared" si="36"/>
        <v>1</v>
      </c>
      <c r="BN370" s="246">
        <f t="shared" si="37"/>
        <v>0</v>
      </c>
      <c r="BO370" s="197" t="s">
        <v>487</v>
      </c>
      <c r="BP370" s="197"/>
    </row>
    <row r="371" spans="1:69" s="2" customFormat="1" ht="15" customHeight="1" x14ac:dyDescent="0.25">
      <c r="A371" s="220" t="s">
        <v>134</v>
      </c>
      <c r="B371" s="221" t="s">
        <v>228</v>
      </c>
      <c r="C371" s="222" t="s">
        <v>229</v>
      </c>
      <c r="D371" s="222" t="s">
        <v>230</v>
      </c>
      <c r="E371" s="231" t="s">
        <v>142</v>
      </c>
      <c r="F371" s="223" t="s">
        <v>122</v>
      </c>
      <c r="G371" s="224" t="s">
        <v>251</v>
      </c>
      <c r="H371" s="224" t="s">
        <v>239</v>
      </c>
      <c r="I371" s="225" t="s">
        <v>241</v>
      </c>
      <c r="J371" s="226" t="s">
        <v>41</v>
      </c>
      <c r="K371" s="227">
        <v>5</v>
      </c>
      <c r="L371" s="228">
        <v>5</v>
      </c>
      <c r="M371" s="229" t="s">
        <v>253</v>
      </c>
      <c r="N371" s="230" t="s">
        <v>356</v>
      </c>
      <c r="O371" s="224"/>
      <c r="P371" s="228"/>
      <c r="Q371" s="188"/>
      <c r="R371" s="189"/>
      <c r="S371" s="189"/>
      <c r="T371" s="190"/>
      <c r="U371" s="191"/>
      <c r="V371" s="189"/>
      <c r="W371" s="189"/>
      <c r="X371" s="192"/>
      <c r="Y371" s="191"/>
      <c r="Z371" s="189">
        <v>1</v>
      </c>
      <c r="AA371" s="189"/>
      <c r="AB371" s="192">
        <v>1</v>
      </c>
      <c r="AC371" s="191"/>
      <c r="AD371" s="189"/>
      <c r="AE371" s="189"/>
      <c r="AF371" s="192"/>
      <c r="AG371" s="193"/>
      <c r="AH371" s="194">
        <v>1</v>
      </c>
      <c r="AI371" s="194"/>
      <c r="AJ371" s="195">
        <v>1</v>
      </c>
      <c r="AK371" s="193"/>
      <c r="AL371" s="194"/>
      <c r="AM371" s="194">
        <v>1</v>
      </c>
      <c r="AN371" s="195"/>
      <c r="AO371" s="193"/>
      <c r="AP371" s="194"/>
      <c r="AQ371" s="194"/>
      <c r="AR371" s="195"/>
      <c r="AS371" s="193"/>
      <c r="AT371" s="194"/>
      <c r="AU371" s="194"/>
      <c r="AV371" s="195"/>
      <c r="AW371" s="193"/>
      <c r="AX371" s="194"/>
      <c r="AY371" s="194"/>
      <c r="AZ371" s="195"/>
      <c r="BA371" s="191"/>
      <c r="BB371" s="189"/>
      <c r="BC371" s="189"/>
      <c r="BD371" s="192"/>
      <c r="BE371" s="191"/>
      <c r="BF371" s="189"/>
      <c r="BG371" s="189"/>
      <c r="BH371" s="192"/>
      <c r="BI371" s="191"/>
      <c r="BJ371" s="189"/>
      <c r="BK371" s="189"/>
      <c r="BL371" s="196"/>
      <c r="BM371" s="243">
        <f t="shared" si="34"/>
        <v>5</v>
      </c>
      <c r="BN371" s="246">
        <f t="shared" si="35"/>
        <v>0</v>
      </c>
      <c r="BO371" s="197"/>
      <c r="BP371" s="197"/>
    </row>
    <row r="372" spans="1:69" ht="15" customHeight="1" x14ac:dyDescent="0.25">
      <c r="A372" s="220" t="s">
        <v>134</v>
      </c>
      <c r="B372" s="221" t="s">
        <v>228</v>
      </c>
      <c r="C372" s="222" t="s">
        <v>229</v>
      </c>
      <c r="D372" s="222" t="s">
        <v>230</v>
      </c>
      <c r="E372" s="231" t="s">
        <v>142</v>
      </c>
      <c r="F372" s="223" t="s">
        <v>122</v>
      </c>
      <c r="G372" s="224" t="s">
        <v>251</v>
      </c>
      <c r="H372" s="224" t="s">
        <v>239</v>
      </c>
      <c r="I372" s="225" t="s">
        <v>241</v>
      </c>
      <c r="J372" s="226" t="s">
        <v>357</v>
      </c>
      <c r="K372" s="227">
        <v>4</v>
      </c>
      <c r="L372" s="228">
        <v>5</v>
      </c>
      <c r="M372" s="229" t="s">
        <v>360</v>
      </c>
      <c r="N372" s="230" t="s">
        <v>356</v>
      </c>
      <c r="O372" s="222" t="s">
        <v>361</v>
      </c>
      <c r="P372" s="228"/>
      <c r="Q372" s="188"/>
      <c r="R372" s="189"/>
      <c r="S372" s="189"/>
      <c r="T372" s="190"/>
      <c r="U372" s="191"/>
      <c r="V372" s="189"/>
      <c r="W372" s="189"/>
      <c r="X372" s="192"/>
      <c r="Y372" s="191"/>
      <c r="Z372" s="189">
        <v>4</v>
      </c>
      <c r="AA372" s="189"/>
      <c r="AB372" s="192"/>
      <c r="AC372" s="191"/>
      <c r="AD372" s="189"/>
      <c r="AE372" s="189"/>
      <c r="AF372" s="192"/>
      <c r="AG372" s="193"/>
      <c r="AH372" s="194"/>
      <c r="AI372" s="194"/>
      <c r="AJ372" s="195"/>
      <c r="AK372" s="193"/>
      <c r="AL372" s="194"/>
      <c r="AM372" s="194">
        <v>1</v>
      </c>
      <c r="AN372" s="195"/>
      <c r="AO372" s="193"/>
      <c r="AP372" s="194"/>
      <c r="AQ372" s="194"/>
      <c r="AR372" s="195"/>
      <c r="AS372" s="193"/>
      <c r="AT372" s="194"/>
      <c r="AU372" s="194"/>
      <c r="AV372" s="195"/>
      <c r="AW372" s="193"/>
      <c r="AX372" s="194"/>
      <c r="AY372" s="194"/>
      <c r="AZ372" s="195"/>
      <c r="BA372" s="191"/>
      <c r="BB372" s="189"/>
      <c r="BC372" s="189"/>
      <c r="BD372" s="192"/>
      <c r="BE372" s="191"/>
      <c r="BF372" s="189"/>
      <c r="BG372" s="189"/>
      <c r="BH372" s="192"/>
      <c r="BI372" s="191"/>
      <c r="BJ372" s="189"/>
      <c r="BK372" s="189"/>
      <c r="BL372" s="196"/>
      <c r="BM372" s="243">
        <f t="shared" si="34"/>
        <v>5</v>
      </c>
      <c r="BN372" s="246">
        <f t="shared" si="35"/>
        <v>0</v>
      </c>
      <c r="BO372" s="197"/>
      <c r="BP372" s="197"/>
      <c r="BQ372" s="2" t="s">
        <v>480</v>
      </c>
    </row>
    <row r="373" spans="1:69" ht="15" customHeight="1" x14ac:dyDescent="0.25">
      <c r="A373" s="253" t="s">
        <v>134</v>
      </c>
      <c r="B373" s="254" t="s">
        <v>228</v>
      </c>
      <c r="C373" s="255" t="s">
        <v>231</v>
      </c>
      <c r="D373" s="255" t="s">
        <v>230</v>
      </c>
      <c r="E373" s="256" t="s">
        <v>142</v>
      </c>
      <c r="F373" s="257" t="s">
        <v>123</v>
      </c>
      <c r="G373" s="258" t="s">
        <v>251</v>
      </c>
      <c r="H373" s="258" t="s">
        <v>239</v>
      </c>
      <c r="I373" s="259" t="s">
        <v>241</v>
      </c>
      <c r="J373" s="260" t="s">
        <v>271</v>
      </c>
      <c r="K373" s="261">
        <v>5</v>
      </c>
      <c r="L373" s="228">
        <v>0</v>
      </c>
      <c r="M373" s="229" t="s">
        <v>455</v>
      </c>
      <c r="N373" s="230" t="s">
        <v>356</v>
      </c>
      <c r="O373" s="224"/>
      <c r="P373" s="228"/>
      <c r="Q373" s="188"/>
      <c r="R373" s="189"/>
      <c r="S373" s="189"/>
      <c r="T373" s="190"/>
      <c r="U373" s="191"/>
      <c r="V373" s="189"/>
      <c r="W373" s="189"/>
      <c r="X373" s="192"/>
      <c r="Y373" s="191"/>
      <c r="Z373" s="189"/>
      <c r="AA373" s="189"/>
      <c r="AB373" s="192"/>
      <c r="AC373" s="191"/>
      <c r="AD373" s="189"/>
      <c r="AE373" s="189"/>
      <c r="AF373" s="192"/>
      <c r="AG373" s="193"/>
      <c r="AH373" s="194"/>
      <c r="AI373" s="194"/>
      <c r="AJ373" s="195"/>
      <c r="AK373" s="193"/>
      <c r="AL373" s="194"/>
      <c r="AM373" s="194"/>
      <c r="AN373" s="195"/>
      <c r="AO373" s="193"/>
      <c r="AP373" s="194"/>
      <c r="AQ373" s="194"/>
      <c r="AR373" s="195"/>
      <c r="AS373" s="193"/>
      <c r="AT373" s="194"/>
      <c r="AU373" s="194"/>
      <c r="AV373" s="195"/>
      <c r="AW373" s="193"/>
      <c r="AX373" s="194"/>
      <c r="AY373" s="194"/>
      <c r="AZ373" s="195"/>
      <c r="BA373" s="191"/>
      <c r="BB373" s="189"/>
      <c r="BC373" s="189"/>
      <c r="BD373" s="192"/>
      <c r="BE373" s="191"/>
      <c r="BF373" s="189"/>
      <c r="BG373" s="189"/>
      <c r="BH373" s="192"/>
      <c r="BI373" s="191"/>
      <c r="BJ373" s="189"/>
      <c r="BK373" s="189"/>
      <c r="BL373" s="196"/>
      <c r="BM373" s="243">
        <f t="shared" si="34"/>
        <v>0</v>
      </c>
      <c r="BN373" s="246">
        <f t="shared" si="35"/>
        <v>0</v>
      </c>
      <c r="BO373" s="197" t="s">
        <v>455</v>
      </c>
      <c r="BP373" s="197"/>
      <c r="BQ373" s="2" t="s">
        <v>455</v>
      </c>
    </row>
    <row r="374" spans="1:69" ht="15" customHeight="1" x14ac:dyDescent="0.25">
      <c r="A374" s="253" t="s">
        <v>134</v>
      </c>
      <c r="B374" s="254" t="s">
        <v>228</v>
      </c>
      <c r="C374" s="255" t="s">
        <v>231</v>
      </c>
      <c r="D374" s="255" t="s">
        <v>230</v>
      </c>
      <c r="E374" s="256" t="s">
        <v>142</v>
      </c>
      <c r="F374" s="257" t="s">
        <v>123</v>
      </c>
      <c r="G374" s="258" t="s">
        <v>251</v>
      </c>
      <c r="H374" s="258" t="s">
        <v>239</v>
      </c>
      <c r="I374" s="259" t="s">
        <v>241</v>
      </c>
      <c r="J374" s="260" t="s">
        <v>41</v>
      </c>
      <c r="K374" s="261">
        <v>5</v>
      </c>
      <c r="L374" s="228">
        <v>0</v>
      </c>
      <c r="M374" s="229" t="s">
        <v>455</v>
      </c>
      <c r="N374" s="230" t="s">
        <v>356</v>
      </c>
      <c r="O374" s="224"/>
      <c r="P374" s="228"/>
      <c r="Q374" s="188"/>
      <c r="R374" s="189"/>
      <c r="S374" s="189"/>
      <c r="T374" s="190"/>
      <c r="U374" s="191"/>
      <c r="V374" s="189"/>
      <c r="W374" s="189"/>
      <c r="X374" s="192"/>
      <c r="Y374" s="191"/>
      <c r="Z374" s="189"/>
      <c r="AA374" s="189"/>
      <c r="AB374" s="192"/>
      <c r="AC374" s="191"/>
      <c r="AD374" s="189"/>
      <c r="AE374" s="189"/>
      <c r="AF374" s="192"/>
      <c r="AG374" s="193"/>
      <c r="AH374" s="194"/>
      <c r="AI374" s="194"/>
      <c r="AJ374" s="195"/>
      <c r="AK374" s="193"/>
      <c r="AL374" s="194"/>
      <c r="AM374" s="194"/>
      <c r="AN374" s="195"/>
      <c r="AO374" s="193"/>
      <c r="AP374" s="194"/>
      <c r="AQ374" s="194"/>
      <c r="AR374" s="195"/>
      <c r="AS374" s="193"/>
      <c r="AT374" s="194"/>
      <c r="AU374" s="194"/>
      <c r="AV374" s="195"/>
      <c r="AW374" s="193"/>
      <c r="AX374" s="194"/>
      <c r="AY374" s="194"/>
      <c r="AZ374" s="195"/>
      <c r="BA374" s="191"/>
      <c r="BB374" s="189"/>
      <c r="BC374" s="189"/>
      <c r="BD374" s="192"/>
      <c r="BE374" s="191"/>
      <c r="BF374" s="189"/>
      <c r="BG374" s="189"/>
      <c r="BH374" s="192"/>
      <c r="BI374" s="191"/>
      <c r="BJ374" s="189"/>
      <c r="BK374" s="189"/>
      <c r="BL374" s="196"/>
      <c r="BM374" s="243">
        <f t="shared" si="34"/>
        <v>0</v>
      </c>
      <c r="BN374" s="246">
        <f t="shared" si="35"/>
        <v>0</v>
      </c>
      <c r="BO374" s="197" t="s">
        <v>455</v>
      </c>
      <c r="BP374" s="197"/>
      <c r="BQ374" s="2" t="s">
        <v>455</v>
      </c>
    </row>
    <row r="375" spans="1:69" ht="15" customHeight="1" x14ac:dyDescent="0.25">
      <c r="A375" s="253" t="s">
        <v>134</v>
      </c>
      <c r="B375" s="254" t="s">
        <v>228</v>
      </c>
      <c r="C375" s="255" t="s">
        <v>231</v>
      </c>
      <c r="D375" s="255" t="s">
        <v>230</v>
      </c>
      <c r="E375" s="256" t="s">
        <v>142</v>
      </c>
      <c r="F375" s="257" t="s">
        <v>123</v>
      </c>
      <c r="G375" s="258" t="s">
        <v>251</v>
      </c>
      <c r="H375" s="258" t="s">
        <v>239</v>
      </c>
      <c r="I375" s="259" t="s">
        <v>241</v>
      </c>
      <c r="J375" s="260" t="s">
        <v>36</v>
      </c>
      <c r="K375" s="261">
        <v>5</v>
      </c>
      <c r="L375" s="228">
        <v>0</v>
      </c>
      <c r="M375" s="229" t="s">
        <v>455</v>
      </c>
      <c r="N375" s="230" t="s">
        <v>356</v>
      </c>
      <c r="O375" s="224"/>
      <c r="P375" s="228"/>
      <c r="Q375" s="188"/>
      <c r="R375" s="189"/>
      <c r="S375" s="189"/>
      <c r="T375" s="190"/>
      <c r="U375" s="191"/>
      <c r="V375" s="189"/>
      <c r="W375" s="189"/>
      <c r="X375" s="192"/>
      <c r="Y375" s="191"/>
      <c r="Z375" s="189"/>
      <c r="AA375" s="189"/>
      <c r="AB375" s="192"/>
      <c r="AC375" s="191"/>
      <c r="AD375" s="189"/>
      <c r="AE375" s="189"/>
      <c r="AF375" s="192"/>
      <c r="AG375" s="193"/>
      <c r="AH375" s="194"/>
      <c r="AI375" s="194"/>
      <c r="AJ375" s="195"/>
      <c r="AK375" s="193"/>
      <c r="AL375" s="194"/>
      <c r="AM375" s="194"/>
      <c r="AN375" s="195"/>
      <c r="AO375" s="193"/>
      <c r="AP375" s="194"/>
      <c r="AQ375" s="194"/>
      <c r="AR375" s="195"/>
      <c r="AS375" s="193"/>
      <c r="AT375" s="194"/>
      <c r="AU375" s="194"/>
      <c r="AV375" s="195"/>
      <c r="AW375" s="193"/>
      <c r="AX375" s="194"/>
      <c r="AY375" s="194"/>
      <c r="AZ375" s="195"/>
      <c r="BA375" s="191"/>
      <c r="BB375" s="189"/>
      <c r="BC375" s="189"/>
      <c r="BD375" s="192"/>
      <c r="BE375" s="191"/>
      <c r="BF375" s="189"/>
      <c r="BG375" s="189"/>
      <c r="BH375" s="192"/>
      <c r="BI375" s="191"/>
      <c r="BJ375" s="189"/>
      <c r="BK375" s="189"/>
      <c r="BL375" s="196"/>
      <c r="BM375" s="243">
        <f t="shared" si="34"/>
        <v>0</v>
      </c>
      <c r="BN375" s="246">
        <f t="shared" si="35"/>
        <v>0</v>
      </c>
      <c r="BO375" s="197" t="s">
        <v>455</v>
      </c>
      <c r="BP375" s="197"/>
      <c r="BQ375" s="2" t="s">
        <v>455</v>
      </c>
    </row>
    <row r="376" spans="1:69" ht="15" customHeight="1" x14ac:dyDescent="0.25">
      <c r="A376" s="253" t="s">
        <v>134</v>
      </c>
      <c r="B376" s="254" t="s">
        <v>228</v>
      </c>
      <c r="C376" s="255" t="s">
        <v>231</v>
      </c>
      <c r="D376" s="255" t="s">
        <v>230</v>
      </c>
      <c r="E376" s="256" t="s">
        <v>142</v>
      </c>
      <c r="F376" s="257" t="s">
        <v>123</v>
      </c>
      <c r="G376" s="258" t="s">
        <v>251</v>
      </c>
      <c r="H376" s="258" t="s">
        <v>239</v>
      </c>
      <c r="I376" s="259" t="s">
        <v>241</v>
      </c>
      <c r="J376" s="260" t="s">
        <v>357</v>
      </c>
      <c r="K376" s="261">
        <v>4</v>
      </c>
      <c r="L376" s="228">
        <v>0</v>
      </c>
      <c r="M376" s="229" t="s">
        <v>455</v>
      </c>
      <c r="N376" s="230" t="s">
        <v>356</v>
      </c>
      <c r="O376" s="224"/>
      <c r="P376" s="228"/>
      <c r="Q376" s="188"/>
      <c r="R376" s="189"/>
      <c r="S376" s="189"/>
      <c r="T376" s="190"/>
      <c r="U376" s="191"/>
      <c r="V376" s="189"/>
      <c r="W376" s="189"/>
      <c r="X376" s="192"/>
      <c r="Y376" s="191"/>
      <c r="Z376" s="189"/>
      <c r="AA376" s="189"/>
      <c r="AB376" s="192"/>
      <c r="AC376" s="191"/>
      <c r="AD376" s="189"/>
      <c r="AE376" s="189"/>
      <c r="AF376" s="192"/>
      <c r="AG376" s="193"/>
      <c r="AH376" s="194"/>
      <c r="AI376" s="194"/>
      <c r="AJ376" s="195"/>
      <c r="AK376" s="193"/>
      <c r="AL376" s="194"/>
      <c r="AM376" s="194"/>
      <c r="AN376" s="195"/>
      <c r="AO376" s="193"/>
      <c r="AP376" s="194"/>
      <c r="AQ376" s="194"/>
      <c r="AR376" s="195"/>
      <c r="AS376" s="193"/>
      <c r="AT376" s="194"/>
      <c r="AU376" s="194"/>
      <c r="AV376" s="195"/>
      <c r="AW376" s="193"/>
      <c r="AX376" s="194"/>
      <c r="AY376" s="194"/>
      <c r="AZ376" s="195"/>
      <c r="BA376" s="191"/>
      <c r="BB376" s="189"/>
      <c r="BC376" s="189"/>
      <c r="BD376" s="192"/>
      <c r="BE376" s="191"/>
      <c r="BF376" s="189"/>
      <c r="BG376" s="189"/>
      <c r="BH376" s="192"/>
      <c r="BI376" s="191"/>
      <c r="BJ376" s="189"/>
      <c r="BK376" s="189"/>
      <c r="BL376" s="196"/>
      <c r="BM376" s="243">
        <f t="shared" si="34"/>
        <v>0</v>
      </c>
      <c r="BN376" s="246">
        <f t="shared" si="35"/>
        <v>0</v>
      </c>
      <c r="BO376" s="197" t="s">
        <v>455</v>
      </c>
      <c r="BP376" s="197"/>
      <c r="BQ376" s="2" t="s">
        <v>455</v>
      </c>
    </row>
    <row r="377" spans="1:69" ht="15" customHeight="1" x14ac:dyDescent="0.25">
      <c r="A377" s="253" t="s">
        <v>134</v>
      </c>
      <c r="B377" s="254" t="s">
        <v>228</v>
      </c>
      <c r="C377" s="255" t="s">
        <v>231</v>
      </c>
      <c r="D377" s="255" t="s">
        <v>230</v>
      </c>
      <c r="E377" s="256" t="s">
        <v>142</v>
      </c>
      <c r="F377" s="257" t="s">
        <v>123</v>
      </c>
      <c r="G377" s="258" t="s">
        <v>251</v>
      </c>
      <c r="H377" s="258" t="s">
        <v>239</v>
      </c>
      <c r="I377" s="259" t="s">
        <v>241</v>
      </c>
      <c r="J377" s="260" t="s">
        <v>35</v>
      </c>
      <c r="K377" s="261">
        <v>5</v>
      </c>
      <c r="L377" s="228">
        <v>0</v>
      </c>
      <c r="M377" s="229" t="s">
        <v>455</v>
      </c>
      <c r="N377" s="230" t="s">
        <v>356</v>
      </c>
      <c r="O377" s="224"/>
      <c r="P377" s="228"/>
      <c r="Q377" s="188"/>
      <c r="R377" s="189"/>
      <c r="S377" s="189"/>
      <c r="T377" s="190"/>
      <c r="U377" s="191"/>
      <c r="V377" s="189"/>
      <c r="W377" s="189"/>
      <c r="X377" s="192"/>
      <c r="Y377" s="191"/>
      <c r="Z377" s="189"/>
      <c r="AA377" s="189"/>
      <c r="AB377" s="192"/>
      <c r="AC377" s="191"/>
      <c r="AD377" s="189"/>
      <c r="AE377" s="189"/>
      <c r="AF377" s="192"/>
      <c r="AG377" s="193"/>
      <c r="AH377" s="194"/>
      <c r="AI377" s="194"/>
      <c r="AJ377" s="195"/>
      <c r="AK377" s="193"/>
      <c r="AL377" s="194"/>
      <c r="AM377" s="194"/>
      <c r="AN377" s="195"/>
      <c r="AO377" s="193"/>
      <c r="AP377" s="194"/>
      <c r="AQ377" s="194"/>
      <c r="AR377" s="195"/>
      <c r="AS377" s="193"/>
      <c r="AT377" s="194"/>
      <c r="AU377" s="194"/>
      <c r="AV377" s="195"/>
      <c r="AW377" s="193"/>
      <c r="AX377" s="194"/>
      <c r="AY377" s="194"/>
      <c r="AZ377" s="195"/>
      <c r="BA377" s="191"/>
      <c r="BB377" s="189"/>
      <c r="BC377" s="189"/>
      <c r="BD377" s="192"/>
      <c r="BE377" s="191"/>
      <c r="BF377" s="189"/>
      <c r="BG377" s="189"/>
      <c r="BH377" s="192"/>
      <c r="BI377" s="191"/>
      <c r="BJ377" s="189"/>
      <c r="BK377" s="189"/>
      <c r="BL377" s="196"/>
      <c r="BM377" s="243">
        <f t="shared" si="34"/>
        <v>0</v>
      </c>
      <c r="BN377" s="246">
        <f t="shared" si="35"/>
        <v>0</v>
      </c>
      <c r="BO377" s="197" t="s">
        <v>455</v>
      </c>
      <c r="BP377" s="197"/>
      <c r="BQ377" s="2" t="s">
        <v>455</v>
      </c>
    </row>
    <row r="378" spans="1:69" ht="15" customHeight="1" x14ac:dyDescent="0.25">
      <c r="A378" s="253" t="s">
        <v>134</v>
      </c>
      <c r="B378" s="254" t="s">
        <v>228</v>
      </c>
      <c r="C378" s="255" t="s">
        <v>232</v>
      </c>
      <c r="D378" s="255" t="s">
        <v>230</v>
      </c>
      <c r="E378" s="256" t="s">
        <v>142</v>
      </c>
      <c r="F378" s="257" t="s">
        <v>124</v>
      </c>
      <c r="G378" s="258" t="s">
        <v>251</v>
      </c>
      <c r="H378" s="258" t="s">
        <v>239</v>
      </c>
      <c r="I378" s="259" t="s">
        <v>241</v>
      </c>
      <c r="J378" s="260" t="s">
        <v>271</v>
      </c>
      <c r="K378" s="261">
        <v>5</v>
      </c>
      <c r="L378" s="228">
        <v>0</v>
      </c>
      <c r="M378" s="229" t="s">
        <v>455</v>
      </c>
      <c r="N378" s="230" t="s">
        <v>356</v>
      </c>
      <c r="O378" s="224"/>
      <c r="P378" s="228"/>
      <c r="Q378" s="188"/>
      <c r="R378" s="189"/>
      <c r="S378" s="189"/>
      <c r="T378" s="190"/>
      <c r="U378" s="191"/>
      <c r="V378" s="189"/>
      <c r="W378" s="189"/>
      <c r="X378" s="192"/>
      <c r="Y378" s="191"/>
      <c r="Z378" s="189"/>
      <c r="AA378" s="189"/>
      <c r="AB378" s="192"/>
      <c r="AC378" s="191"/>
      <c r="AD378" s="189"/>
      <c r="AE378" s="189"/>
      <c r="AF378" s="192"/>
      <c r="AG378" s="193"/>
      <c r="AH378" s="194"/>
      <c r="AI378" s="194"/>
      <c r="AJ378" s="195"/>
      <c r="AK378" s="193"/>
      <c r="AL378" s="194"/>
      <c r="AM378" s="194"/>
      <c r="AN378" s="195"/>
      <c r="AO378" s="193"/>
      <c r="AP378" s="194"/>
      <c r="AQ378" s="194"/>
      <c r="AR378" s="195"/>
      <c r="AS378" s="193"/>
      <c r="AT378" s="194"/>
      <c r="AU378" s="194"/>
      <c r="AV378" s="195"/>
      <c r="AW378" s="193"/>
      <c r="AX378" s="194"/>
      <c r="AY378" s="194"/>
      <c r="AZ378" s="195"/>
      <c r="BA378" s="191"/>
      <c r="BB378" s="189"/>
      <c r="BC378" s="189"/>
      <c r="BD378" s="192"/>
      <c r="BE378" s="191"/>
      <c r="BF378" s="189"/>
      <c r="BG378" s="189"/>
      <c r="BH378" s="192"/>
      <c r="BI378" s="191"/>
      <c r="BJ378" s="189"/>
      <c r="BK378" s="189"/>
      <c r="BL378" s="196"/>
      <c r="BM378" s="243">
        <f t="shared" si="34"/>
        <v>0</v>
      </c>
      <c r="BN378" s="246">
        <f t="shared" si="35"/>
        <v>0</v>
      </c>
      <c r="BO378" s="197" t="s">
        <v>455</v>
      </c>
      <c r="BP378" s="197"/>
      <c r="BQ378" s="2" t="s">
        <v>455</v>
      </c>
    </row>
    <row r="379" spans="1:69" ht="15" customHeight="1" x14ac:dyDescent="0.25">
      <c r="A379" s="253" t="s">
        <v>134</v>
      </c>
      <c r="B379" s="254" t="s">
        <v>228</v>
      </c>
      <c r="C379" s="255" t="s">
        <v>232</v>
      </c>
      <c r="D379" s="255" t="s">
        <v>230</v>
      </c>
      <c r="E379" s="256" t="s">
        <v>142</v>
      </c>
      <c r="F379" s="257" t="s">
        <v>124</v>
      </c>
      <c r="G379" s="258" t="s">
        <v>251</v>
      </c>
      <c r="H379" s="258" t="s">
        <v>239</v>
      </c>
      <c r="I379" s="259" t="s">
        <v>241</v>
      </c>
      <c r="J379" s="260" t="s">
        <v>41</v>
      </c>
      <c r="K379" s="261">
        <v>5</v>
      </c>
      <c r="L379" s="228">
        <v>0</v>
      </c>
      <c r="M379" s="229" t="s">
        <v>455</v>
      </c>
      <c r="N379" s="230" t="s">
        <v>356</v>
      </c>
      <c r="O379" s="224"/>
      <c r="P379" s="228"/>
      <c r="Q379" s="188"/>
      <c r="R379" s="189"/>
      <c r="S379" s="189"/>
      <c r="T379" s="190"/>
      <c r="U379" s="191"/>
      <c r="V379" s="189"/>
      <c r="W379" s="189"/>
      <c r="X379" s="192"/>
      <c r="Y379" s="191"/>
      <c r="Z379" s="189"/>
      <c r="AA379" s="189"/>
      <c r="AB379" s="192"/>
      <c r="AC379" s="191"/>
      <c r="AD379" s="189"/>
      <c r="AE379" s="189"/>
      <c r="AF379" s="192"/>
      <c r="AG379" s="193"/>
      <c r="AH379" s="194"/>
      <c r="AI379" s="194"/>
      <c r="AJ379" s="195"/>
      <c r="AK379" s="193"/>
      <c r="AL379" s="194"/>
      <c r="AM379" s="194"/>
      <c r="AN379" s="195"/>
      <c r="AO379" s="193"/>
      <c r="AP379" s="194"/>
      <c r="AQ379" s="194"/>
      <c r="AR379" s="195"/>
      <c r="AS379" s="193"/>
      <c r="AT379" s="194"/>
      <c r="AU379" s="194"/>
      <c r="AV379" s="195"/>
      <c r="AW379" s="193"/>
      <c r="AX379" s="194"/>
      <c r="AY379" s="194"/>
      <c r="AZ379" s="195"/>
      <c r="BA379" s="191"/>
      <c r="BB379" s="189"/>
      <c r="BC379" s="189"/>
      <c r="BD379" s="192"/>
      <c r="BE379" s="191"/>
      <c r="BF379" s="189"/>
      <c r="BG379" s="189"/>
      <c r="BH379" s="192"/>
      <c r="BI379" s="191"/>
      <c r="BJ379" s="189"/>
      <c r="BK379" s="189"/>
      <c r="BL379" s="196"/>
      <c r="BM379" s="243">
        <f t="shared" si="34"/>
        <v>0</v>
      </c>
      <c r="BN379" s="246">
        <f t="shared" si="35"/>
        <v>0</v>
      </c>
      <c r="BO379" s="197" t="s">
        <v>455</v>
      </c>
      <c r="BP379" s="197"/>
      <c r="BQ379" s="2" t="s">
        <v>455</v>
      </c>
    </row>
    <row r="380" spans="1:69" ht="15" customHeight="1" x14ac:dyDescent="0.25">
      <c r="A380" s="253" t="s">
        <v>134</v>
      </c>
      <c r="B380" s="254" t="s">
        <v>228</v>
      </c>
      <c r="C380" s="255" t="s">
        <v>232</v>
      </c>
      <c r="D380" s="255" t="s">
        <v>230</v>
      </c>
      <c r="E380" s="256" t="s">
        <v>142</v>
      </c>
      <c r="F380" s="257" t="s">
        <v>124</v>
      </c>
      <c r="G380" s="258" t="s">
        <v>251</v>
      </c>
      <c r="H380" s="258" t="s">
        <v>239</v>
      </c>
      <c r="I380" s="259" t="s">
        <v>241</v>
      </c>
      <c r="J380" s="260" t="s">
        <v>357</v>
      </c>
      <c r="K380" s="261">
        <v>4</v>
      </c>
      <c r="L380" s="228">
        <v>0</v>
      </c>
      <c r="M380" s="229" t="s">
        <v>455</v>
      </c>
      <c r="N380" s="230" t="s">
        <v>356</v>
      </c>
      <c r="O380" s="224"/>
      <c r="P380" s="228"/>
      <c r="Q380" s="188"/>
      <c r="R380" s="189"/>
      <c r="S380" s="189"/>
      <c r="T380" s="190"/>
      <c r="U380" s="191"/>
      <c r="V380" s="189"/>
      <c r="W380" s="189"/>
      <c r="X380" s="192"/>
      <c r="Y380" s="191"/>
      <c r="Z380" s="189"/>
      <c r="AA380" s="189"/>
      <c r="AB380" s="192"/>
      <c r="AC380" s="191"/>
      <c r="AD380" s="189"/>
      <c r="AE380" s="189"/>
      <c r="AF380" s="192"/>
      <c r="AG380" s="193"/>
      <c r="AH380" s="194"/>
      <c r="AI380" s="194"/>
      <c r="AJ380" s="195"/>
      <c r="AK380" s="193"/>
      <c r="AL380" s="194"/>
      <c r="AM380" s="194"/>
      <c r="AN380" s="195"/>
      <c r="AO380" s="193"/>
      <c r="AP380" s="194"/>
      <c r="AQ380" s="194"/>
      <c r="AR380" s="195"/>
      <c r="AS380" s="193"/>
      <c r="AT380" s="194"/>
      <c r="AU380" s="194"/>
      <c r="AV380" s="195"/>
      <c r="AW380" s="193"/>
      <c r="AX380" s="194"/>
      <c r="AY380" s="194"/>
      <c r="AZ380" s="195"/>
      <c r="BA380" s="191"/>
      <c r="BB380" s="189"/>
      <c r="BC380" s="189"/>
      <c r="BD380" s="192"/>
      <c r="BE380" s="191"/>
      <c r="BF380" s="189"/>
      <c r="BG380" s="189"/>
      <c r="BH380" s="192"/>
      <c r="BI380" s="191"/>
      <c r="BJ380" s="189"/>
      <c r="BK380" s="189"/>
      <c r="BL380" s="196"/>
      <c r="BM380" s="243">
        <f t="shared" si="34"/>
        <v>0</v>
      </c>
      <c r="BN380" s="246">
        <f t="shared" si="35"/>
        <v>0</v>
      </c>
      <c r="BO380" s="197" t="s">
        <v>455</v>
      </c>
      <c r="BP380" s="197"/>
      <c r="BQ380" s="2" t="s">
        <v>455</v>
      </c>
    </row>
    <row r="381" spans="1:69" ht="15" customHeight="1" x14ac:dyDescent="0.25">
      <c r="A381" s="220" t="s">
        <v>134</v>
      </c>
      <c r="B381" s="221" t="s">
        <v>228</v>
      </c>
      <c r="C381" s="222" t="s">
        <v>233</v>
      </c>
      <c r="D381" s="222" t="s">
        <v>230</v>
      </c>
      <c r="E381" s="231" t="s">
        <v>142</v>
      </c>
      <c r="F381" s="223" t="s">
        <v>125</v>
      </c>
      <c r="G381" s="224" t="s">
        <v>244</v>
      </c>
      <c r="H381" s="224" t="s">
        <v>239</v>
      </c>
      <c r="I381" s="225" t="s">
        <v>241</v>
      </c>
      <c r="J381" s="226" t="s">
        <v>41</v>
      </c>
      <c r="K381" s="227">
        <v>5</v>
      </c>
      <c r="L381" s="228">
        <v>6</v>
      </c>
      <c r="M381" s="229" t="s">
        <v>498</v>
      </c>
      <c r="N381" s="230" t="s">
        <v>356</v>
      </c>
      <c r="O381" s="224"/>
      <c r="P381" s="228"/>
      <c r="Q381" s="188"/>
      <c r="R381" s="189"/>
      <c r="S381" s="189"/>
      <c r="T381" s="190"/>
      <c r="U381" s="191"/>
      <c r="V381" s="189"/>
      <c r="W381" s="189"/>
      <c r="X381" s="192"/>
      <c r="Y381" s="191"/>
      <c r="Z381" s="189"/>
      <c r="AA381" s="189"/>
      <c r="AB381" s="192"/>
      <c r="AC381" s="191"/>
      <c r="AD381" s="189"/>
      <c r="AE381" s="189"/>
      <c r="AF381" s="192">
        <v>1</v>
      </c>
      <c r="AG381" s="193"/>
      <c r="AH381" s="194"/>
      <c r="AI381" s="194"/>
      <c r="AJ381" s="195"/>
      <c r="AK381" s="193"/>
      <c r="AL381" s="194"/>
      <c r="AM381" s="194"/>
      <c r="AN381" s="195"/>
      <c r="AO381" s="193"/>
      <c r="AP381" s="194"/>
      <c r="AQ381" s="194"/>
      <c r="AR381" s="195"/>
      <c r="AS381" s="193">
        <v>1</v>
      </c>
      <c r="AT381" s="194"/>
      <c r="AU381" s="194"/>
      <c r="AV381" s="195">
        <v>2</v>
      </c>
      <c r="AW381" s="193"/>
      <c r="AX381" s="194"/>
      <c r="AY381" s="194"/>
      <c r="AZ381" s="195">
        <v>2</v>
      </c>
      <c r="BA381" s="191"/>
      <c r="BB381" s="189"/>
      <c r="BC381" s="189"/>
      <c r="BD381" s="192"/>
      <c r="BE381" s="191"/>
      <c r="BF381" s="189"/>
      <c r="BG381" s="189"/>
      <c r="BH381" s="192"/>
      <c r="BI381" s="191"/>
      <c r="BJ381" s="189"/>
      <c r="BK381" s="189"/>
      <c r="BL381" s="196"/>
      <c r="BM381" s="243">
        <f t="shared" si="34"/>
        <v>6</v>
      </c>
      <c r="BN381" s="246">
        <f t="shared" si="35"/>
        <v>0</v>
      </c>
      <c r="BO381" s="197"/>
      <c r="BP381" s="197"/>
      <c r="BQ381" s="2"/>
    </row>
    <row r="382" spans="1:69" ht="15" customHeight="1" x14ac:dyDescent="0.25">
      <c r="A382" s="220" t="s">
        <v>134</v>
      </c>
      <c r="B382" s="221" t="s">
        <v>228</v>
      </c>
      <c r="C382" s="222" t="s">
        <v>233</v>
      </c>
      <c r="D382" s="222" t="s">
        <v>230</v>
      </c>
      <c r="E382" s="231" t="s">
        <v>142</v>
      </c>
      <c r="F382" s="223" t="s">
        <v>125</v>
      </c>
      <c r="G382" s="224" t="s">
        <v>443</v>
      </c>
      <c r="H382" s="224" t="s">
        <v>239</v>
      </c>
      <c r="I382" s="225" t="s">
        <v>241</v>
      </c>
      <c r="J382" s="226" t="s">
        <v>41</v>
      </c>
      <c r="K382" s="227">
        <v>5</v>
      </c>
      <c r="L382" s="228">
        <v>6</v>
      </c>
      <c r="M382" s="229" t="s">
        <v>498</v>
      </c>
      <c r="N382" s="230" t="s">
        <v>356</v>
      </c>
      <c r="O382" s="224"/>
      <c r="P382" s="228"/>
      <c r="Q382" s="188"/>
      <c r="R382" s="189"/>
      <c r="S382" s="189"/>
      <c r="T382" s="190"/>
      <c r="U382" s="191"/>
      <c r="V382" s="189"/>
      <c r="W382" s="189"/>
      <c r="X382" s="192"/>
      <c r="Y382" s="191"/>
      <c r="Z382" s="189"/>
      <c r="AA382" s="189"/>
      <c r="AB382" s="192"/>
      <c r="AC382" s="191"/>
      <c r="AD382" s="189"/>
      <c r="AE382" s="189"/>
      <c r="AF382" s="192">
        <v>1</v>
      </c>
      <c r="AG382" s="193"/>
      <c r="AH382" s="194"/>
      <c r="AI382" s="194"/>
      <c r="AJ382" s="195"/>
      <c r="AK382" s="193"/>
      <c r="AL382" s="194"/>
      <c r="AM382" s="194"/>
      <c r="AN382" s="195"/>
      <c r="AO382" s="193"/>
      <c r="AP382" s="194"/>
      <c r="AQ382" s="194"/>
      <c r="AR382" s="195"/>
      <c r="AS382" s="193">
        <v>1</v>
      </c>
      <c r="AT382" s="194"/>
      <c r="AU382" s="194"/>
      <c r="AV382" s="195">
        <v>2</v>
      </c>
      <c r="AW382" s="193"/>
      <c r="AX382" s="194"/>
      <c r="AY382" s="194"/>
      <c r="AZ382" s="195">
        <v>2</v>
      </c>
      <c r="BA382" s="191"/>
      <c r="BB382" s="189"/>
      <c r="BC382" s="189"/>
      <c r="BD382" s="192"/>
      <c r="BE382" s="191"/>
      <c r="BF382" s="189"/>
      <c r="BG382" s="189"/>
      <c r="BH382" s="192"/>
      <c r="BI382" s="191"/>
      <c r="BJ382" s="189"/>
      <c r="BK382" s="189"/>
      <c r="BL382" s="196"/>
      <c r="BM382" s="243">
        <f t="shared" si="34"/>
        <v>6</v>
      </c>
      <c r="BN382" s="246">
        <f t="shared" si="35"/>
        <v>0</v>
      </c>
      <c r="BO382" s="197"/>
      <c r="BP382" s="197"/>
      <c r="BQ382" s="2"/>
    </row>
    <row r="383" spans="1:69" ht="15" customHeight="1" x14ac:dyDescent="0.25">
      <c r="A383" s="220" t="s">
        <v>134</v>
      </c>
      <c r="B383" s="221" t="s">
        <v>228</v>
      </c>
      <c r="C383" s="222" t="s">
        <v>233</v>
      </c>
      <c r="D383" s="222" t="s">
        <v>230</v>
      </c>
      <c r="E383" s="231" t="s">
        <v>142</v>
      </c>
      <c r="F383" s="223" t="s">
        <v>125</v>
      </c>
      <c r="G383" s="224" t="s">
        <v>244</v>
      </c>
      <c r="H383" s="224" t="s">
        <v>239</v>
      </c>
      <c r="I383" s="225" t="s">
        <v>241</v>
      </c>
      <c r="J383" s="226" t="s">
        <v>357</v>
      </c>
      <c r="K383" s="227">
        <v>4</v>
      </c>
      <c r="L383" s="228">
        <v>4</v>
      </c>
      <c r="M383" s="229" t="s">
        <v>360</v>
      </c>
      <c r="N383" s="230" t="s">
        <v>356</v>
      </c>
      <c r="O383" s="222" t="s">
        <v>361</v>
      </c>
      <c r="P383" s="228"/>
      <c r="Q383" s="188"/>
      <c r="R383" s="189"/>
      <c r="S383" s="189"/>
      <c r="T383" s="190"/>
      <c r="U383" s="191"/>
      <c r="V383" s="189"/>
      <c r="W383" s="189"/>
      <c r="X383" s="192"/>
      <c r="Y383" s="191"/>
      <c r="Z383" s="189"/>
      <c r="AA383" s="189"/>
      <c r="AB383" s="192"/>
      <c r="AC383" s="191"/>
      <c r="AD383" s="189"/>
      <c r="AE383" s="189"/>
      <c r="AF383" s="192">
        <v>4</v>
      </c>
      <c r="AG383" s="193"/>
      <c r="AH383" s="194"/>
      <c r="AI383" s="194"/>
      <c r="AJ383" s="195"/>
      <c r="AK383" s="193"/>
      <c r="AL383" s="194"/>
      <c r="AM383" s="194"/>
      <c r="AN383" s="195"/>
      <c r="AO383" s="193"/>
      <c r="AP383" s="194"/>
      <c r="AQ383" s="194"/>
      <c r="AR383" s="195"/>
      <c r="AS383" s="193"/>
      <c r="AT383" s="194"/>
      <c r="AU383" s="194"/>
      <c r="AV383" s="195"/>
      <c r="AW383" s="193"/>
      <c r="AX383" s="194"/>
      <c r="AY383" s="194"/>
      <c r="AZ383" s="195"/>
      <c r="BA383" s="191"/>
      <c r="BB383" s="189"/>
      <c r="BC383" s="189"/>
      <c r="BD383" s="192"/>
      <c r="BE383" s="191"/>
      <c r="BF383" s="189"/>
      <c r="BG383" s="189"/>
      <c r="BH383" s="192"/>
      <c r="BI383" s="191"/>
      <c r="BJ383" s="189"/>
      <c r="BK383" s="189"/>
      <c r="BL383" s="196"/>
      <c r="BM383" s="243">
        <f t="shared" si="34"/>
        <v>4</v>
      </c>
      <c r="BN383" s="246">
        <f t="shared" si="35"/>
        <v>0</v>
      </c>
      <c r="BO383" s="197"/>
      <c r="BP383" s="197"/>
      <c r="BQ383" s="2" t="s">
        <v>480</v>
      </c>
    </row>
    <row r="384" spans="1:69" ht="15" customHeight="1" x14ac:dyDescent="0.25">
      <c r="A384" s="220" t="s">
        <v>134</v>
      </c>
      <c r="B384" s="221" t="s">
        <v>228</v>
      </c>
      <c r="C384" s="222" t="s">
        <v>233</v>
      </c>
      <c r="D384" s="222" t="s">
        <v>230</v>
      </c>
      <c r="E384" s="231" t="s">
        <v>142</v>
      </c>
      <c r="F384" s="223" t="s">
        <v>125</v>
      </c>
      <c r="G384" s="224" t="s">
        <v>443</v>
      </c>
      <c r="H384" s="224" t="s">
        <v>239</v>
      </c>
      <c r="I384" s="225" t="s">
        <v>241</v>
      </c>
      <c r="J384" s="226" t="s">
        <v>357</v>
      </c>
      <c r="K384" s="227">
        <v>4</v>
      </c>
      <c r="L384" s="228">
        <v>4</v>
      </c>
      <c r="M384" s="229" t="s">
        <v>360</v>
      </c>
      <c r="N384" s="230" t="s">
        <v>356</v>
      </c>
      <c r="O384" s="222" t="s">
        <v>361</v>
      </c>
      <c r="P384" s="228"/>
      <c r="Q384" s="188"/>
      <c r="R384" s="189"/>
      <c r="S384" s="189"/>
      <c r="T384" s="190"/>
      <c r="U384" s="191"/>
      <c r="V384" s="189"/>
      <c r="W384" s="189"/>
      <c r="X384" s="192"/>
      <c r="Y384" s="191"/>
      <c r="Z384" s="189"/>
      <c r="AA384" s="189"/>
      <c r="AB384" s="192"/>
      <c r="AC384" s="191"/>
      <c r="AD384" s="189"/>
      <c r="AE384" s="189"/>
      <c r="AF384" s="192">
        <v>4</v>
      </c>
      <c r="AG384" s="193"/>
      <c r="AH384" s="194"/>
      <c r="AI384" s="194"/>
      <c r="AJ384" s="195"/>
      <c r="AK384" s="193"/>
      <c r="AL384" s="194"/>
      <c r="AM384" s="194"/>
      <c r="AN384" s="195"/>
      <c r="AO384" s="193"/>
      <c r="AP384" s="194"/>
      <c r="AQ384" s="194"/>
      <c r="AR384" s="195"/>
      <c r="AS384" s="193"/>
      <c r="AT384" s="194"/>
      <c r="AU384" s="194"/>
      <c r="AV384" s="195"/>
      <c r="AW384" s="193"/>
      <c r="AX384" s="194"/>
      <c r="AY384" s="194"/>
      <c r="AZ384" s="195"/>
      <c r="BA384" s="191"/>
      <c r="BB384" s="189"/>
      <c r="BC384" s="189"/>
      <c r="BD384" s="192"/>
      <c r="BE384" s="191"/>
      <c r="BF384" s="189"/>
      <c r="BG384" s="189"/>
      <c r="BH384" s="192"/>
      <c r="BI384" s="191"/>
      <c r="BJ384" s="189"/>
      <c r="BK384" s="189"/>
      <c r="BL384" s="196"/>
      <c r="BM384" s="243">
        <f t="shared" si="34"/>
        <v>4</v>
      </c>
      <c r="BN384" s="246">
        <f t="shared" si="35"/>
        <v>0</v>
      </c>
      <c r="BO384" s="197"/>
      <c r="BP384" s="197"/>
      <c r="BQ384" s="2" t="s">
        <v>480</v>
      </c>
    </row>
    <row r="385" spans="1:69" ht="15" customHeight="1" x14ac:dyDescent="0.25">
      <c r="A385" s="220" t="s">
        <v>134</v>
      </c>
      <c r="B385" s="221" t="s">
        <v>228</v>
      </c>
      <c r="C385" s="222" t="s">
        <v>234</v>
      </c>
      <c r="D385" s="222" t="s">
        <v>230</v>
      </c>
      <c r="E385" s="231" t="s">
        <v>142</v>
      </c>
      <c r="F385" s="223" t="s">
        <v>126</v>
      </c>
      <c r="G385" s="224" t="s">
        <v>244</v>
      </c>
      <c r="H385" s="224" t="s">
        <v>239</v>
      </c>
      <c r="I385" s="225" t="s">
        <v>241</v>
      </c>
      <c r="J385" s="226" t="s">
        <v>271</v>
      </c>
      <c r="K385" s="227">
        <v>5</v>
      </c>
      <c r="L385" s="228">
        <v>0</v>
      </c>
      <c r="M385" s="229" t="s">
        <v>455</v>
      </c>
      <c r="N385" s="230" t="s">
        <v>356</v>
      </c>
      <c r="O385" s="224"/>
      <c r="P385" s="228" t="s">
        <v>257</v>
      </c>
      <c r="Q385" s="188"/>
      <c r="R385" s="189"/>
      <c r="S385" s="189"/>
      <c r="T385" s="190"/>
      <c r="U385" s="191"/>
      <c r="V385" s="189"/>
      <c r="W385" s="189"/>
      <c r="X385" s="192"/>
      <c r="Y385" s="191"/>
      <c r="Z385" s="189"/>
      <c r="AA385" s="189"/>
      <c r="AB385" s="192"/>
      <c r="AC385" s="191"/>
      <c r="AD385" s="189"/>
      <c r="AE385" s="189"/>
      <c r="AF385" s="192"/>
      <c r="AG385" s="193"/>
      <c r="AH385" s="194"/>
      <c r="AI385" s="194"/>
      <c r="AJ385" s="195"/>
      <c r="AK385" s="193"/>
      <c r="AL385" s="194"/>
      <c r="AM385" s="194"/>
      <c r="AN385" s="195"/>
      <c r="AO385" s="193"/>
      <c r="AP385" s="194"/>
      <c r="AQ385" s="194"/>
      <c r="AR385" s="195"/>
      <c r="AS385" s="193"/>
      <c r="AT385" s="194"/>
      <c r="AU385" s="194"/>
      <c r="AV385" s="195"/>
      <c r="AW385" s="193"/>
      <c r="AX385" s="194"/>
      <c r="AY385" s="194"/>
      <c r="AZ385" s="195"/>
      <c r="BA385" s="191"/>
      <c r="BB385" s="189"/>
      <c r="BC385" s="189"/>
      <c r="BD385" s="192"/>
      <c r="BE385" s="191"/>
      <c r="BF385" s="189"/>
      <c r="BG385" s="189"/>
      <c r="BH385" s="192"/>
      <c r="BI385" s="191"/>
      <c r="BJ385" s="189"/>
      <c r="BK385" s="189"/>
      <c r="BL385" s="196"/>
      <c r="BM385" s="243">
        <f t="shared" si="34"/>
        <v>0</v>
      </c>
      <c r="BN385" s="246">
        <f t="shared" si="35"/>
        <v>0</v>
      </c>
      <c r="BO385" s="197" t="s">
        <v>499</v>
      </c>
      <c r="BP385" s="197" t="s">
        <v>455</v>
      </c>
      <c r="BQ385" s="2"/>
    </row>
    <row r="386" spans="1:69" ht="15" customHeight="1" x14ac:dyDescent="0.25">
      <c r="A386" s="220" t="s">
        <v>134</v>
      </c>
      <c r="B386" s="221" t="s">
        <v>228</v>
      </c>
      <c r="C386" s="222" t="s">
        <v>234</v>
      </c>
      <c r="D386" s="222" t="s">
        <v>230</v>
      </c>
      <c r="E386" s="231" t="s">
        <v>142</v>
      </c>
      <c r="F386" s="223" t="s">
        <v>126</v>
      </c>
      <c r="G386" s="224" t="s">
        <v>244</v>
      </c>
      <c r="H386" s="224" t="s">
        <v>239</v>
      </c>
      <c r="I386" s="225" t="s">
        <v>241</v>
      </c>
      <c r="J386" s="226" t="s">
        <v>41</v>
      </c>
      <c r="K386" s="227">
        <v>5</v>
      </c>
      <c r="L386" s="228">
        <v>5</v>
      </c>
      <c r="M386" s="229" t="s">
        <v>253</v>
      </c>
      <c r="N386" s="230" t="s">
        <v>356</v>
      </c>
      <c r="O386" s="224"/>
      <c r="P386" s="228" t="s">
        <v>257</v>
      </c>
      <c r="Q386" s="188"/>
      <c r="R386" s="189"/>
      <c r="S386" s="189"/>
      <c r="T386" s="190"/>
      <c r="U386" s="191"/>
      <c r="V386" s="189"/>
      <c r="W386" s="189"/>
      <c r="X386" s="192"/>
      <c r="Y386" s="191"/>
      <c r="Z386" s="189"/>
      <c r="AA386" s="189"/>
      <c r="AB386" s="192"/>
      <c r="AC386" s="191"/>
      <c r="AD386" s="189"/>
      <c r="AE386" s="189"/>
      <c r="AF386" s="192">
        <v>1</v>
      </c>
      <c r="AG386" s="193"/>
      <c r="AH386" s="194"/>
      <c r="AI386" s="194"/>
      <c r="AJ386" s="195"/>
      <c r="AK386" s="193"/>
      <c r="AL386" s="194"/>
      <c r="AM386" s="194"/>
      <c r="AN386" s="195">
        <v>1</v>
      </c>
      <c r="AO386" s="193"/>
      <c r="AP386" s="194"/>
      <c r="AQ386" s="194"/>
      <c r="AR386" s="195"/>
      <c r="AS386" s="193">
        <v>1</v>
      </c>
      <c r="AT386" s="194"/>
      <c r="AU386" s="194"/>
      <c r="AV386" s="195">
        <v>1</v>
      </c>
      <c r="AW386" s="193"/>
      <c r="AX386" s="194"/>
      <c r="AY386" s="194"/>
      <c r="AZ386" s="195">
        <v>1</v>
      </c>
      <c r="BA386" s="191"/>
      <c r="BB386" s="189"/>
      <c r="BC386" s="189"/>
      <c r="BD386" s="192"/>
      <c r="BE386" s="191"/>
      <c r="BF386" s="189"/>
      <c r="BG386" s="189"/>
      <c r="BH386" s="192"/>
      <c r="BI386" s="191"/>
      <c r="BJ386" s="189"/>
      <c r="BK386" s="189"/>
      <c r="BL386" s="196"/>
      <c r="BM386" s="243">
        <f t="shared" si="34"/>
        <v>5</v>
      </c>
      <c r="BN386" s="246">
        <f t="shared" si="35"/>
        <v>0</v>
      </c>
      <c r="BO386" s="197"/>
      <c r="BP386" s="197"/>
      <c r="BQ386" s="2"/>
    </row>
    <row r="387" spans="1:69" ht="15" customHeight="1" x14ac:dyDescent="0.25">
      <c r="A387" s="253" t="s">
        <v>134</v>
      </c>
      <c r="B387" s="254" t="s">
        <v>228</v>
      </c>
      <c r="C387" s="255" t="s">
        <v>234</v>
      </c>
      <c r="D387" s="255" t="s">
        <v>230</v>
      </c>
      <c r="E387" s="256" t="s">
        <v>142</v>
      </c>
      <c r="F387" s="257" t="s">
        <v>126</v>
      </c>
      <c r="G387" s="258" t="s">
        <v>244</v>
      </c>
      <c r="H387" s="258" t="s">
        <v>239</v>
      </c>
      <c r="I387" s="259" t="s">
        <v>241</v>
      </c>
      <c r="J387" s="260" t="s">
        <v>36</v>
      </c>
      <c r="K387" s="261">
        <v>5</v>
      </c>
      <c r="L387" s="228">
        <v>0</v>
      </c>
      <c r="M387" s="229" t="s">
        <v>455</v>
      </c>
      <c r="N387" s="230" t="s">
        <v>356</v>
      </c>
      <c r="O387" s="224"/>
      <c r="P387" s="228"/>
      <c r="Q387" s="188"/>
      <c r="R387" s="189"/>
      <c r="S387" s="189"/>
      <c r="T387" s="190"/>
      <c r="U387" s="191"/>
      <c r="V387" s="189"/>
      <c r="W387" s="189"/>
      <c r="X387" s="192"/>
      <c r="Y387" s="191"/>
      <c r="Z387" s="189"/>
      <c r="AA387" s="189"/>
      <c r="AB387" s="192"/>
      <c r="AC387" s="191"/>
      <c r="AD387" s="189"/>
      <c r="AE387" s="189"/>
      <c r="AF387" s="192"/>
      <c r="AG387" s="193"/>
      <c r="AH387" s="194"/>
      <c r="AI387" s="194"/>
      <c r="AJ387" s="195"/>
      <c r="AK387" s="193"/>
      <c r="AL387" s="194"/>
      <c r="AM387" s="194"/>
      <c r="AN387" s="195"/>
      <c r="AO387" s="193"/>
      <c r="AP387" s="194"/>
      <c r="AQ387" s="194"/>
      <c r="AR387" s="195"/>
      <c r="AS387" s="193"/>
      <c r="AT387" s="194"/>
      <c r="AU387" s="194"/>
      <c r="AV387" s="195"/>
      <c r="AW387" s="193"/>
      <c r="AX387" s="194"/>
      <c r="AY387" s="194"/>
      <c r="AZ387" s="195"/>
      <c r="BA387" s="191"/>
      <c r="BB387" s="189"/>
      <c r="BC387" s="189"/>
      <c r="BD387" s="192"/>
      <c r="BE387" s="191"/>
      <c r="BF387" s="189"/>
      <c r="BG387" s="189"/>
      <c r="BH387" s="192"/>
      <c r="BI387" s="191"/>
      <c r="BJ387" s="189"/>
      <c r="BK387" s="189"/>
      <c r="BL387" s="196"/>
      <c r="BM387" s="243">
        <f t="shared" si="34"/>
        <v>0</v>
      </c>
      <c r="BN387" s="246">
        <f t="shared" si="35"/>
        <v>0</v>
      </c>
      <c r="BO387" s="197" t="s">
        <v>457</v>
      </c>
      <c r="BP387" s="197" t="s">
        <v>455</v>
      </c>
      <c r="BQ387" s="2" t="s">
        <v>455</v>
      </c>
    </row>
    <row r="388" spans="1:69" ht="15" customHeight="1" x14ac:dyDescent="0.25">
      <c r="A388" s="220" t="s">
        <v>134</v>
      </c>
      <c r="B388" s="221" t="s">
        <v>228</v>
      </c>
      <c r="C388" s="222" t="s">
        <v>234</v>
      </c>
      <c r="D388" s="222" t="s">
        <v>230</v>
      </c>
      <c r="E388" s="231" t="s">
        <v>142</v>
      </c>
      <c r="F388" s="223" t="s">
        <v>126</v>
      </c>
      <c r="G388" s="224" t="s">
        <v>244</v>
      </c>
      <c r="H388" s="224" t="s">
        <v>239</v>
      </c>
      <c r="I388" s="225" t="s">
        <v>241</v>
      </c>
      <c r="J388" s="226" t="s">
        <v>357</v>
      </c>
      <c r="K388" s="227">
        <v>4</v>
      </c>
      <c r="L388" s="228">
        <v>4</v>
      </c>
      <c r="M388" s="229" t="s">
        <v>360</v>
      </c>
      <c r="N388" s="230" t="s">
        <v>356</v>
      </c>
      <c r="O388" s="222" t="s">
        <v>361</v>
      </c>
      <c r="P388" s="228"/>
      <c r="Q388" s="188"/>
      <c r="R388" s="189"/>
      <c r="S388" s="189"/>
      <c r="T388" s="190"/>
      <c r="U388" s="191"/>
      <c r="V388" s="189"/>
      <c r="W388" s="189"/>
      <c r="X388" s="192"/>
      <c r="Y388" s="191"/>
      <c r="Z388" s="189"/>
      <c r="AA388" s="189"/>
      <c r="AB388" s="192"/>
      <c r="AC388" s="191"/>
      <c r="AD388" s="189"/>
      <c r="AE388" s="189"/>
      <c r="AF388" s="192">
        <v>4</v>
      </c>
      <c r="AG388" s="193"/>
      <c r="AH388" s="194"/>
      <c r="AI388" s="194"/>
      <c r="AJ388" s="195"/>
      <c r="AK388" s="193"/>
      <c r="AL388" s="194"/>
      <c r="AM388" s="194"/>
      <c r="AN388" s="195"/>
      <c r="AO388" s="193"/>
      <c r="AP388" s="194"/>
      <c r="AQ388" s="194"/>
      <c r="AR388" s="195"/>
      <c r="AS388" s="193"/>
      <c r="AT388" s="194"/>
      <c r="AU388" s="194"/>
      <c r="AV388" s="195"/>
      <c r="AW388" s="193"/>
      <c r="AX388" s="194"/>
      <c r="AY388" s="194"/>
      <c r="AZ388" s="195"/>
      <c r="BA388" s="191"/>
      <c r="BB388" s="189"/>
      <c r="BC388" s="189"/>
      <c r="BD388" s="192"/>
      <c r="BE388" s="191"/>
      <c r="BF388" s="189"/>
      <c r="BG388" s="189"/>
      <c r="BH388" s="192"/>
      <c r="BI388" s="191"/>
      <c r="BJ388" s="189"/>
      <c r="BK388" s="189"/>
      <c r="BL388" s="196"/>
      <c r="BM388" s="243">
        <f t="shared" si="34"/>
        <v>4</v>
      </c>
      <c r="BN388" s="246">
        <f t="shared" si="35"/>
        <v>0</v>
      </c>
      <c r="BO388" s="197"/>
      <c r="BP388" s="197"/>
      <c r="BQ388" s="2" t="s">
        <v>480</v>
      </c>
    </row>
    <row r="389" spans="1:69" ht="15" customHeight="1" x14ac:dyDescent="0.25">
      <c r="A389" s="253" t="s">
        <v>134</v>
      </c>
      <c r="B389" s="254" t="s">
        <v>228</v>
      </c>
      <c r="C389" s="255" t="s">
        <v>234</v>
      </c>
      <c r="D389" s="255" t="s">
        <v>230</v>
      </c>
      <c r="E389" s="256" t="s">
        <v>142</v>
      </c>
      <c r="F389" s="257" t="s">
        <v>126</v>
      </c>
      <c r="G389" s="258" t="s">
        <v>244</v>
      </c>
      <c r="H389" s="258" t="s">
        <v>239</v>
      </c>
      <c r="I389" s="259" t="s">
        <v>241</v>
      </c>
      <c r="J389" s="260" t="s">
        <v>35</v>
      </c>
      <c r="K389" s="261">
        <v>5</v>
      </c>
      <c r="L389" s="228">
        <v>0</v>
      </c>
      <c r="M389" s="229" t="s">
        <v>455</v>
      </c>
      <c r="N389" s="230" t="s">
        <v>356</v>
      </c>
      <c r="O389" s="224"/>
      <c r="P389" s="228"/>
      <c r="Q389" s="188"/>
      <c r="R389" s="189"/>
      <c r="S389" s="189"/>
      <c r="T389" s="190"/>
      <c r="U389" s="191"/>
      <c r="V389" s="189"/>
      <c r="W389" s="189"/>
      <c r="X389" s="192"/>
      <c r="Y389" s="191"/>
      <c r="Z389" s="189"/>
      <c r="AA389" s="189"/>
      <c r="AB389" s="192"/>
      <c r="AC389" s="191"/>
      <c r="AD389" s="189"/>
      <c r="AE389" s="189"/>
      <c r="AF389" s="192"/>
      <c r="AG389" s="193"/>
      <c r="AH389" s="194"/>
      <c r="AI389" s="194"/>
      <c r="AJ389" s="195"/>
      <c r="AK389" s="193"/>
      <c r="AL389" s="194"/>
      <c r="AM389" s="194"/>
      <c r="AN389" s="195"/>
      <c r="AO389" s="193"/>
      <c r="AP389" s="194"/>
      <c r="AQ389" s="194"/>
      <c r="AR389" s="195"/>
      <c r="AS389" s="193"/>
      <c r="AT389" s="194"/>
      <c r="AU389" s="194"/>
      <c r="AV389" s="195"/>
      <c r="AW389" s="193"/>
      <c r="AX389" s="194"/>
      <c r="AY389" s="194"/>
      <c r="AZ389" s="195"/>
      <c r="BA389" s="191"/>
      <c r="BB389" s="189"/>
      <c r="BC389" s="189"/>
      <c r="BD389" s="192"/>
      <c r="BE389" s="191"/>
      <c r="BF389" s="189"/>
      <c r="BG389" s="189"/>
      <c r="BH389" s="192"/>
      <c r="BI389" s="191"/>
      <c r="BJ389" s="189"/>
      <c r="BK389" s="189"/>
      <c r="BL389" s="196"/>
      <c r="BM389" s="243">
        <f t="shared" si="34"/>
        <v>0</v>
      </c>
      <c r="BN389" s="246">
        <f t="shared" si="35"/>
        <v>0</v>
      </c>
      <c r="BO389" s="197" t="s">
        <v>457</v>
      </c>
      <c r="BP389" s="197" t="s">
        <v>455</v>
      </c>
      <c r="BQ389" s="2" t="s">
        <v>455</v>
      </c>
    </row>
  </sheetData>
  <sheetProtection algorithmName="SHA-512" hashValue="8/wLeSHR3ujUjzWhyiLqSTb6WAnfjTmOgvOL1BHbna4wgWnitnMUhZSnKgv64yav8i1T5UttS62Ve7suvYk2Rw==" saltValue="MC2UsopwvP9Mx17BgnuiHg==" spinCount="100000" sheet="1" objects="1" scenarios="1" formatColumns="0" sort="0" autoFilter="0"/>
  <autoFilter ref="A3:BQ389" xr:uid="{00000000-0009-0000-0000-000000000000}"/>
  <mergeCells count="12">
    <mergeCell ref="AW2:AZ2"/>
    <mergeCell ref="BA2:BD2"/>
    <mergeCell ref="BE2:BH2"/>
    <mergeCell ref="BI2:BL2"/>
    <mergeCell ref="Q2:T2"/>
    <mergeCell ref="U2:X2"/>
    <mergeCell ref="Y2:AB2"/>
    <mergeCell ref="AC2:AF2"/>
    <mergeCell ref="AG2:AJ2"/>
    <mergeCell ref="AK2:AN2"/>
    <mergeCell ref="AO2:AR2"/>
    <mergeCell ref="AS2:AV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>
    <row r="1" spans="1:1" x14ac:dyDescent="0.25">
      <c r="A1" s="275" t="s">
        <v>512</v>
      </c>
    </row>
  </sheetData>
  <hyperlinks>
    <hyperlink ref="A1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9"/>
  <sheetViews>
    <sheetView workbookViewId="0">
      <selection activeCell="F34" sqref="F34"/>
    </sheetView>
  </sheetViews>
  <sheetFormatPr defaultRowHeight="15" x14ac:dyDescent="0.25"/>
  <cols>
    <col min="1" max="1" width="3.5703125" style="2" customWidth="1"/>
    <col min="2" max="2" width="29.42578125" style="2" bestFit="1" customWidth="1"/>
    <col min="3" max="3" width="9.7109375" style="2" customWidth="1"/>
    <col min="4" max="5" width="9.140625" style="2"/>
    <col min="6" max="6" width="8.28515625" style="2" bestFit="1" customWidth="1"/>
    <col min="7" max="7" width="9.7109375" style="2" customWidth="1"/>
    <col min="8" max="9" width="9" style="2" customWidth="1"/>
    <col min="10" max="10" width="9.7109375" style="2" bestFit="1" customWidth="1"/>
    <col min="11" max="18" width="9.140625" style="2"/>
    <col min="19" max="20" width="9" style="2" customWidth="1"/>
    <col min="21" max="16384" width="9.140625" style="2"/>
  </cols>
  <sheetData>
    <row r="1" spans="2:8" s="1" customFormat="1" ht="15.75" thickBot="1" x14ac:dyDescent="0.3"/>
    <row r="2" spans="2:8" s="1" customFormat="1" ht="42.75" thickBot="1" x14ac:dyDescent="0.3">
      <c r="B2" s="3">
        <v>2018</v>
      </c>
      <c r="C2" s="4" t="s">
        <v>264</v>
      </c>
      <c r="D2" s="4" t="s">
        <v>265</v>
      </c>
      <c r="E2" s="5" t="s">
        <v>266</v>
      </c>
      <c r="F2" s="6" t="s">
        <v>267</v>
      </c>
      <c r="G2" s="6" t="s">
        <v>513</v>
      </c>
    </row>
    <row r="3" spans="2:8" s="1" customFormat="1" x14ac:dyDescent="0.25">
      <c r="B3" s="7" t="s">
        <v>268</v>
      </c>
      <c r="C3" s="8">
        <f>SUM(C4,C5,C7,C8)</f>
        <v>564</v>
      </c>
      <c r="D3" s="8">
        <f>SUM(D4,D5,D7,D8)</f>
        <v>574</v>
      </c>
      <c r="E3" s="9">
        <f t="shared" ref="E3:E11" si="0">IFERROR(C3/D3,"na")</f>
        <v>0.98257839721254359</v>
      </c>
      <c r="F3" s="287">
        <f>SUM(C3,C9,C13,C19)/SUM(D3,D9,D13,D19)</f>
        <v>0.95619208087615837</v>
      </c>
      <c r="G3" s="287">
        <f>SUM(C3,C9,C13)/SUM(D3,D9,D13)</f>
        <v>0.98706099815157111</v>
      </c>
    </row>
    <row r="4" spans="2:8" s="1" customFormat="1" ht="15.75" thickBot="1" x14ac:dyDescent="0.3">
      <c r="B4" s="10" t="s">
        <v>288</v>
      </c>
      <c r="C4" s="11">
        <f>SUMIFS('2018'!BM:BM,'2018'!J:J,"Kit A")+SUMIFS('2018'!BM:BM,'2018'!J:J,"Kit B")+SUMIFS('2018'!BM:BM,'2018'!J:J,"Kit C")+SUMIFS('2018'!BM:BM,'2018'!J:J,"Kit D")</f>
        <v>354</v>
      </c>
      <c r="D4" s="11">
        <f>SUMIFS('2018'!L:L,'2018'!J:J,"Kit A")+SUMIFS('2018'!L:L,'2018'!J:J,"Kit B")+SUMIFS('2018'!L:L,'2018'!J:J,"Kit C")+SUMIFS('2018'!L:L,'2018'!J:J,"Kit D")</f>
        <v>364</v>
      </c>
      <c r="E4" s="12">
        <f t="shared" si="0"/>
        <v>0.97252747252747251</v>
      </c>
      <c r="F4" s="288"/>
      <c r="G4" s="288"/>
    </row>
    <row r="5" spans="2:8" s="1" customFormat="1" x14ac:dyDescent="0.25">
      <c r="B5" s="10" t="s">
        <v>40</v>
      </c>
      <c r="C5" s="11">
        <f>SUMIFS('2018'!BM:BM,'2018'!J:J,Summary!B5)</f>
        <v>80</v>
      </c>
      <c r="D5" s="11">
        <f>SUMIFS('2018'!L:L,'2018'!J:J,Summary!B5)</f>
        <v>80</v>
      </c>
      <c r="E5" s="13">
        <f t="shared" si="0"/>
        <v>1</v>
      </c>
      <c r="F5" s="14"/>
    </row>
    <row r="6" spans="2:8" s="1" customFormat="1" ht="15.75" thickBot="1" x14ac:dyDescent="0.3">
      <c r="B6" s="15" t="s">
        <v>461</v>
      </c>
      <c r="C6" s="11">
        <f>SUMIFS('2018'!BM:BM,'2018'!J:J,"Kit C")+SUMIFS('2018'!BM:BM,'2018'!J:J,"Kit D")</f>
        <v>101</v>
      </c>
      <c r="D6" s="11">
        <f>SUMIFS('2018'!L:L,'2018'!J:J,"Kit C")+SUMIFS('2018'!L:L,'2018'!J:J,"Kit D")</f>
        <v>105</v>
      </c>
      <c r="E6" s="13">
        <f t="shared" si="0"/>
        <v>0.96190476190476193</v>
      </c>
      <c r="F6" s="123"/>
    </row>
    <row r="7" spans="2:8" s="1" customFormat="1" x14ac:dyDescent="0.25">
      <c r="B7" s="15" t="s">
        <v>37</v>
      </c>
      <c r="C7" s="11">
        <f>SUMIFS('2018'!BM:BM,'2018'!J:J,Summary!B7)</f>
        <v>28</v>
      </c>
      <c r="D7" s="11">
        <f>SUMIFS('2018'!L:L,'2018'!J:J,Summary!B7)</f>
        <v>28</v>
      </c>
      <c r="E7" s="16">
        <f t="shared" si="0"/>
        <v>1</v>
      </c>
      <c r="F7" s="17" t="s">
        <v>289</v>
      </c>
    </row>
    <row r="8" spans="2:8" s="1" customFormat="1" ht="15.75" thickBot="1" x14ac:dyDescent="0.3">
      <c r="B8" s="15" t="s">
        <v>35</v>
      </c>
      <c r="C8" s="11">
        <f>SUMIFS('2018'!BM:BM,'2018'!J:J,Summary!B8)</f>
        <v>102</v>
      </c>
      <c r="D8" s="11">
        <f>SUMIFS('2018'!L:L,'2018'!J:J,Summary!B8)</f>
        <v>102</v>
      </c>
      <c r="E8" s="16">
        <f t="shared" si="0"/>
        <v>1</v>
      </c>
      <c r="F8" s="18" t="s">
        <v>269</v>
      </c>
      <c r="H8" s="138"/>
    </row>
    <row r="9" spans="2:8" s="1" customFormat="1" ht="15.75" thickBot="1" x14ac:dyDescent="0.3">
      <c r="B9" s="19" t="s">
        <v>270</v>
      </c>
      <c r="C9" s="20">
        <f>SUM(C10:C12)</f>
        <v>387</v>
      </c>
      <c r="D9" s="20">
        <f>SUM(D10:D12)</f>
        <v>390</v>
      </c>
      <c r="E9" s="21">
        <f t="shared" si="0"/>
        <v>0.99230769230769234</v>
      </c>
      <c r="F9" s="22">
        <v>1</v>
      </c>
    </row>
    <row r="10" spans="2:8" s="1" customFormat="1" x14ac:dyDescent="0.25">
      <c r="B10" s="23" t="s">
        <v>273</v>
      </c>
      <c r="C10" s="24">
        <f>SUMIFS('2018'!BM:BM,'2018'!J:J,Summary!B10)</f>
        <v>296</v>
      </c>
      <c r="D10" s="24">
        <f>SUMIFS('2018'!L:L,'2018'!J:J,Summary!B10)</f>
        <v>298</v>
      </c>
      <c r="E10" s="25">
        <f t="shared" si="0"/>
        <v>0.99328859060402686</v>
      </c>
      <c r="F10" s="14"/>
    </row>
    <row r="11" spans="2:8" s="1" customFormat="1" x14ac:dyDescent="0.25">
      <c r="B11" s="26" t="s">
        <v>271</v>
      </c>
      <c r="C11" s="24">
        <f>SUMIFS('2018'!BM:BM,'2018'!J:J,Summary!B11)</f>
        <v>27</v>
      </c>
      <c r="D11" s="24">
        <f>SUMIFS('2018'!L:L,'2018'!J:J,Summary!B11)</f>
        <v>27</v>
      </c>
      <c r="E11" s="27">
        <f t="shared" si="0"/>
        <v>1</v>
      </c>
    </row>
    <row r="12" spans="2:8" s="1" customFormat="1" x14ac:dyDescent="0.25">
      <c r="B12" s="26" t="s">
        <v>272</v>
      </c>
      <c r="C12" s="24">
        <f>SUMIFS('2018'!BM:BM,'2018'!J:J,Summary!B12)</f>
        <v>64</v>
      </c>
      <c r="D12" s="24">
        <f>SUMIFS('2018'!L:L,'2018'!J:J,Summary!B12)</f>
        <v>65</v>
      </c>
      <c r="E12" s="27">
        <f>IFERROR(C12/D12,"na")</f>
        <v>0.98461538461538467</v>
      </c>
    </row>
    <row r="13" spans="2:8" s="1" customFormat="1" x14ac:dyDescent="0.25">
      <c r="B13" s="262" t="s">
        <v>460</v>
      </c>
      <c r="C13" s="28">
        <f>SUM(C14:C18)</f>
        <v>117</v>
      </c>
      <c r="D13" s="28">
        <f>SUM(D14:D18)</f>
        <v>118</v>
      </c>
      <c r="E13" s="29">
        <f>IFERROR(C13/D13,"na")</f>
        <v>0.99152542372881358</v>
      </c>
    </row>
    <row r="14" spans="2:8" s="1" customFormat="1" x14ac:dyDescent="0.25">
      <c r="B14" s="263" t="s">
        <v>417</v>
      </c>
      <c r="C14" s="264">
        <f>SUMIFS('2018'!BM:BM,'2018'!J:J,"Markers")</f>
        <v>117</v>
      </c>
      <c r="D14" s="264">
        <f>SUMIFS('2018'!L:L,'2018'!J:J,"markers")</f>
        <v>118</v>
      </c>
      <c r="E14" s="265">
        <f t="shared" ref="E14:E18" si="1">IFERROR(C14/D14,"na")</f>
        <v>0.99152542372881358</v>
      </c>
    </row>
    <row r="15" spans="2:8" s="1" customFormat="1" x14ac:dyDescent="0.25">
      <c r="B15" s="263" t="s">
        <v>435</v>
      </c>
      <c r="C15" s="266">
        <f>SUMIFS('2018'!BM:BM,'2018'!J:J,Summary!B15)</f>
        <v>0</v>
      </c>
      <c r="D15" s="266">
        <f>SUMIFS('2018'!L:L,'2018'!J:J,Summary!B15)</f>
        <v>0</v>
      </c>
      <c r="E15" s="265" t="str">
        <f t="shared" si="1"/>
        <v>na</v>
      </c>
    </row>
    <row r="16" spans="2:8" s="1" customFormat="1" x14ac:dyDescent="0.25">
      <c r="B16" s="263" t="s">
        <v>462</v>
      </c>
      <c r="C16" s="266">
        <f>SUMIFS('2018'!BM:BM,'2018'!J:J,Summary!B16)</f>
        <v>0</v>
      </c>
      <c r="D16" s="266">
        <f>SUMIFS('2018'!L:L,'2018'!J:J,Summary!B16)</f>
        <v>0</v>
      </c>
      <c r="E16" s="265" t="str">
        <f t="shared" si="1"/>
        <v>na</v>
      </c>
    </row>
    <row r="17" spans="1:10" s="1" customFormat="1" x14ac:dyDescent="0.25">
      <c r="B17" s="263" t="s">
        <v>434</v>
      </c>
      <c r="C17" s="266">
        <f>SUMIFS('2018'!BM:BM,'2018'!J:J,Summary!B17)</f>
        <v>0</v>
      </c>
      <c r="D17" s="266">
        <f>SUMIFS('2018'!L:L,'2018'!J:J,Summary!B17)</f>
        <v>0</v>
      </c>
      <c r="E17" s="265" t="str">
        <f t="shared" si="1"/>
        <v>na</v>
      </c>
    </row>
    <row r="18" spans="1:10" s="1" customFormat="1" x14ac:dyDescent="0.25">
      <c r="B18" s="263" t="s">
        <v>433</v>
      </c>
      <c r="C18" s="266">
        <f>SUMIFS('2018'!BM:BM,'2018'!J:J,Summary!B18)</f>
        <v>0</v>
      </c>
      <c r="D18" s="266">
        <f>SUMIFS('2018'!L:L,'2018'!J:J,Summary!B18)</f>
        <v>0</v>
      </c>
      <c r="E18" s="265" t="str">
        <f t="shared" si="1"/>
        <v>na</v>
      </c>
    </row>
    <row r="19" spans="1:10" s="1" customFormat="1" x14ac:dyDescent="0.25">
      <c r="B19" s="30" t="s">
        <v>274</v>
      </c>
      <c r="C19" s="31">
        <f>SUM(C20:C23)</f>
        <v>67</v>
      </c>
      <c r="D19" s="31">
        <f>SUM(D20:D23)</f>
        <v>105</v>
      </c>
      <c r="E19" s="32">
        <f t="shared" ref="E19:E23" si="2">IFERROR(C19/D19,"na")</f>
        <v>0.63809523809523805</v>
      </c>
    </row>
    <row r="20" spans="1:10" s="1" customFormat="1" x14ac:dyDescent="0.25">
      <c r="B20" s="33" t="s">
        <v>39</v>
      </c>
      <c r="C20" s="34">
        <v>0</v>
      </c>
      <c r="D20" s="34">
        <f>SUMIFS('2018'!L:L,'2018'!J:J,Summary!B20)</f>
        <v>2</v>
      </c>
      <c r="E20" s="35">
        <f t="shared" si="2"/>
        <v>0</v>
      </c>
    </row>
    <row r="21" spans="1:10" s="1" customFormat="1" x14ac:dyDescent="0.25">
      <c r="B21" s="33" t="s">
        <v>34</v>
      </c>
      <c r="C21" s="34">
        <v>5</v>
      </c>
      <c r="D21" s="34">
        <f>SUMIFS('2018'!L:L,'2018'!J:J,Summary!B21)</f>
        <v>22</v>
      </c>
      <c r="E21" s="35">
        <f t="shared" si="2"/>
        <v>0.22727272727272727</v>
      </c>
    </row>
    <row r="22" spans="1:10" s="1" customFormat="1" x14ac:dyDescent="0.25">
      <c r="B22" s="33" t="s">
        <v>31</v>
      </c>
      <c r="C22" s="34">
        <v>31</v>
      </c>
      <c r="D22" s="34">
        <f>SUMIFS('2018'!L:L,'2018'!J:J,Summary!B22)</f>
        <v>40</v>
      </c>
      <c r="E22" s="35">
        <f t="shared" si="2"/>
        <v>0.77500000000000002</v>
      </c>
    </row>
    <row r="23" spans="1:10" s="1" customFormat="1" ht="15.75" thickBot="1" x14ac:dyDescent="0.3">
      <c r="B23" s="36" t="s">
        <v>32</v>
      </c>
      <c r="C23" s="37">
        <v>31</v>
      </c>
      <c r="D23" s="37">
        <f>SUMIFS('2018'!L:L,'2018'!J:J,Summary!B23)</f>
        <v>41</v>
      </c>
      <c r="E23" s="38">
        <f t="shared" si="2"/>
        <v>0.75609756097560976</v>
      </c>
    </row>
    <row r="24" spans="1:10" s="1" customFormat="1" x14ac:dyDescent="0.25">
      <c r="A24" s="39"/>
      <c r="B24" s="40"/>
      <c r="C24" s="41"/>
      <c r="D24" s="41"/>
      <c r="E24" s="42"/>
    </row>
    <row r="25" spans="1:10" s="1" customFormat="1" ht="15.75" thickBot="1" x14ac:dyDescent="0.3">
      <c r="B25" s="1" t="s">
        <v>290</v>
      </c>
    </row>
    <row r="26" spans="1:10" s="1" customFormat="1" ht="42.75" thickBot="1" x14ac:dyDescent="0.3">
      <c r="B26" s="3" t="s">
        <v>291</v>
      </c>
      <c r="C26" s="4" t="s">
        <v>264</v>
      </c>
      <c r="D26" s="4" t="s">
        <v>265</v>
      </c>
      <c r="E26" s="43" t="s">
        <v>266</v>
      </c>
      <c r="F26" s="44" t="s">
        <v>267</v>
      </c>
      <c r="J26" s="139"/>
    </row>
    <row r="27" spans="1:10" s="1" customFormat="1" x14ac:dyDescent="0.25">
      <c r="B27" s="7" t="s">
        <v>268</v>
      </c>
      <c r="C27" s="8">
        <f>SUM(C28,C29,C31,C32)</f>
        <v>60</v>
      </c>
      <c r="D27" s="8">
        <f>SUM(D28,D29,D31,D32)</f>
        <v>57</v>
      </c>
      <c r="E27" s="45">
        <f t="shared" ref="E27:E35" si="3">IFERROR(C27/D27,"na")</f>
        <v>1.0526315789473684</v>
      </c>
      <c r="F27" s="289">
        <f>SUM(C27,C33,C37,C43)/SUM(D27,D33,D37,D43)</f>
        <v>1.0818181818181818</v>
      </c>
      <c r="J27" s="140"/>
    </row>
    <row r="28" spans="1:10" s="1" customFormat="1" ht="15.75" thickBot="1" x14ac:dyDescent="0.3">
      <c r="B28" s="10" t="s">
        <v>288</v>
      </c>
      <c r="C28" s="46">
        <f>SUMIFS('2018'!BM:BM,'2018'!BQ:BQ,"X",'2018'!J:J,"Kit*")</f>
        <v>51</v>
      </c>
      <c r="D28" s="46">
        <f>SUMIFS('2018'!N:N,'2018'!J:J,"Kit*")</f>
        <v>49</v>
      </c>
      <c r="E28" s="47">
        <f t="shared" si="3"/>
        <v>1.0408163265306123</v>
      </c>
      <c r="F28" s="290"/>
    </row>
    <row r="29" spans="1:10" s="1" customFormat="1" x14ac:dyDescent="0.25">
      <c r="B29" s="10" t="s">
        <v>40</v>
      </c>
      <c r="C29" s="46">
        <f>SUMIFS('2018'!BM:BM,'2018'!BQ:BQ,"X",'2018'!J:J,Summary!B29)</f>
        <v>0</v>
      </c>
      <c r="D29" s="46">
        <f>SUMIFS('2018'!N:N,'2018'!J:J,B29)</f>
        <v>0</v>
      </c>
      <c r="E29" s="48" t="str">
        <f t="shared" si="3"/>
        <v>na</v>
      </c>
    </row>
    <row r="30" spans="1:10" s="1" customFormat="1" ht="15.75" thickBot="1" x14ac:dyDescent="0.3">
      <c r="B30" s="15" t="s">
        <v>461</v>
      </c>
      <c r="C30" s="46">
        <f>SUMIFS('2018'!BM:BM,'2018'!BQ:BQ,"X",'2018'!J:J,"Kit C")+SUMIFS('2018'!BM:BM,'2018'!BQ:BQ,"X",'2018'!J:J,"Kit D")</f>
        <v>10</v>
      </c>
      <c r="D30" s="46">
        <f>SUMIFS('2018'!N:N,'2018'!J:J,"Kit C")+SUMIFS('2018'!N:N,'2018'!J:J,"Kit D")</f>
        <v>10</v>
      </c>
      <c r="E30" s="48">
        <f t="shared" si="3"/>
        <v>1</v>
      </c>
    </row>
    <row r="31" spans="1:10" s="1" customFormat="1" x14ac:dyDescent="0.25">
      <c r="B31" s="15" t="s">
        <v>37</v>
      </c>
      <c r="C31" s="46">
        <f>SUMIFS('2018'!BM:BM,'2018'!BQ:BQ,"X",'2018'!J:J,Summary!B31)</f>
        <v>0</v>
      </c>
      <c r="D31" s="46">
        <f>SUMIFS('2018'!N:N,'2018'!J:J,B31)</f>
        <v>0</v>
      </c>
      <c r="E31" s="49" t="str">
        <f t="shared" si="3"/>
        <v>na</v>
      </c>
      <c r="F31" s="17" t="s">
        <v>289</v>
      </c>
    </row>
    <row r="32" spans="1:10" s="1" customFormat="1" ht="15.75" thickBot="1" x14ac:dyDescent="0.3">
      <c r="B32" s="15" t="s">
        <v>35</v>
      </c>
      <c r="C32" s="46">
        <f>SUMIFS('2018'!BM:BM,'2018'!BQ:BQ,"X",'2018'!J:J,Summary!B32)</f>
        <v>9</v>
      </c>
      <c r="D32" s="46">
        <f>SUMIFS('2018'!N:N,'2018'!J:J,B32)</f>
        <v>8</v>
      </c>
      <c r="E32" s="49">
        <f t="shared" si="3"/>
        <v>1.125</v>
      </c>
      <c r="F32" s="18" t="s">
        <v>269</v>
      </c>
    </row>
    <row r="33" spans="1:6" s="1" customFormat="1" ht="15.75" thickBot="1" x14ac:dyDescent="0.3">
      <c r="B33" s="19" t="s">
        <v>270</v>
      </c>
      <c r="C33" s="50">
        <f>SUM(C34:C36)</f>
        <v>48</v>
      </c>
      <c r="D33" s="50">
        <f>SUM(D34:D36)</f>
        <v>43</v>
      </c>
      <c r="E33" s="51">
        <f t="shared" si="3"/>
        <v>1.1162790697674418</v>
      </c>
      <c r="F33" s="52">
        <v>1</v>
      </c>
    </row>
    <row r="34" spans="1:6" s="1" customFormat="1" x14ac:dyDescent="0.25">
      <c r="B34" s="23" t="s">
        <v>273</v>
      </c>
      <c r="C34" s="53">
        <f>SUMIFS('2018'!BM:BM,'2018'!BQ:BQ,"X",'2018'!J:J,Summary!B34)</f>
        <v>35</v>
      </c>
      <c r="D34" s="53">
        <f>SUMIFS('2018'!N:N,'2018'!J:J,B34)</f>
        <v>30</v>
      </c>
      <c r="E34" s="54">
        <f t="shared" si="3"/>
        <v>1.1666666666666667</v>
      </c>
    </row>
    <row r="35" spans="1:6" s="1" customFormat="1" x14ac:dyDescent="0.25">
      <c r="B35" s="26" t="s">
        <v>271</v>
      </c>
      <c r="C35" s="53">
        <f>SUMIFS('2018'!BM:BM,'2018'!BQ:BQ,"X",'2018'!J:J,Summary!B35)</f>
        <v>13</v>
      </c>
      <c r="D35" s="53">
        <f>SUMIFS('2018'!N:N,'2018'!J:J,B35)</f>
        <v>13</v>
      </c>
      <c r="E35" s="55">
        <f t="shared" si="3"/>
        <v>1</v>
      </c>
    </row>
    <row r="36" spans="1:6" s="1" customFormat="1" x14ac:dyDescent="0.25">
      <c r="B36" s="26" t="s">
        <v>272</v>
      </c>
      <c r="C36" s="53">
        <f>SUMIFS('2018'!BM:BM,'2018'!BQ:BQ,"X",'2018'!J:J,Summary!B36)</f>
        <v>0</v>
      </c>
      <c r="D36" s="53">
        <f>SUMIFS('2018'!N:N,'2018'!J:J,B36)</f>
        <v>0</v>
      </c>
      <c r="E36" s="55" t="str">
        <f>IFERROR(C36/D36,"na")</f>
        <v>na</v>
      </c>
    </row>
    <row r="37" spans="1:6" s="1" customFormat="1" x14ac:dyDescent="0.25">
      <c r="B37" s="262" t="s">
        <v>460</v>
      </c>
      <c r="C37" s="28">
        <f>SUM(C38:C42)</f>
        <v>9</v>
      </c>
      <c r="D37" s="28">
        <f>SUM(D38:D42)</f>
        <v>8</v>
      </c>
      <c r="E37" s="29">
        <f>IFERROR(C37/D37,"na")</f>
        <v>1.125</v>
      </c>
    </row>
    <row r="38" spans="1:6" s="1" customFormat="1" x14ac:dyDescent="0.25">
      <c r="B38" s="263" t="s">
        <v>417</v>
      </c>
      <c r="C38" s="264">
        <f>SUMIFS('2018'!BM:BM,'2018'!BQ:BQ,"X",'2018'!J:J,"markers")</f>
        <v>9</v>
      </c>
      <c r="D38" s="264">
        <f>SUMIFS('2018'!N:N,'2018'!J:J,"Markers")</f>
        <v>8</v>
      </c>
      <c r="E38" s="265">
        <f t="shared" ref="E38:E42" si="4">IFERROR(C38/D38,"na")</f>
        <v>1.125</v>
      </c>
    </row>
    <row r="39" spans="1:6" s="1" customFormat="1" x14ac:dyDescent="0.25">
      <c r="B39" s="263" t="s">
        <v>435</v>
      </c>
      <c r="C39" s="266">
        <f>SUMIFS('2018'!BM:BM,'2018'!BQ:BQ,"X",'2018'!J:J,Summary!B39)</f>
        <v>0</v>
      </c>
      <c r="D39" s="266">
        <f>SUMIFS('2018'!N:N,'2018'!J:J,B39)</f>
        <v>0</v>
      </c>
      <c r="E39" s="265" t="str">
        <f t="shared" si="4"/>
        <v>na</v>
      </c>
    </row>
    <row r="40" spans="1:6" s="1" customFormat="1" x14ac:dyDescent="0.25">
      <c r="B40" s="263" t="s">
        <v>462</v>
      </c>
      <c r="C40" s="266">
        <f>SUMIFS('2018'!BM:BM,'2018'!BQ:BQ,"X",'2018'!J:J,Summary!B40)</f>
        <v>0</v>
      </c>
      <c r="D40" s="266">
        <f>SUMIFS('2018'!N:N,'2018'!J:J,B40)</f>
        <v>0</v>
      </c>
      <c r="E40" s="265" t="str">
        <f t="shared" si="4"/>
        <v>na</v>
      </c>
    </row>
    <row r="41" spans="1:6" s="1" customFormat="1" x14ac:dyDescent="0.25">
      <c r="B41" s="263" t="s">
        <v>434</v>
      </c>
      <c r="C41" s="266">
        <f>SUMIFS('2018'!BM:BM,'2018'!BQ:BQ,"X",'2018'!J:J,Summary!B41)</f>
        <v>0</v>
      </c>
      <c r="D41" s="266">
        <f>SUMIFS('2018'!N:N,'2018'!J:J,B41)</f>
        <v>0</v>
      </c>
      <c r="E41" s="265" t="str">
        <f t="shared" si="4"/>
        <v>na</v>
      </c>
    </row>
    <row r="42" spans="1:6" s="1" customFormat="1" x14ac:dyDescent="0.25">
      <c r="B42" s="263" t="s">
        <v>433</v>
      </c>
      <c r="C42" s="266">
        <f>SUMIFS('2018'!BM:BM,'2018'!BQ:BQ,"X",'2018'!J:J,Summary!B42)</f>
        <v>0</v>
      </c>
      <c r="D42" s="266">
        <f>SUMIFS('2018'!N:N,'2018'!J:J,B42)</f>
        <v>0</v>
      </c>
      <c r="E42" s="265" t="str">
        <f t="shared" si="4"/>
        <v>na</v>
      </c>
    </row>
    <row r="43" spans="1:6" s="1" customFormat="1" x14ac:dyDescent="0.25">
      <c r="B43" s="30" t="s">
        <v>292</v>
      </c>
      <c r="C43" s="56">
        <f>SUM(C44:C47)</f>
        <v>2</v>
      </c>
      <c r="D43" s="56">
        <f>SUM(D44:D47)</f>
        <v>2</v>
      </c>
      <c r="E43" s="57">
        <f t="shared" ref="E43:E47" si="5">IFERROR(C43/D43,"na")</f>
        <v>1</v>
      </c>
    </row>
    <row r="44" spans="1:6" s="1" customFormat="1" x14ac:dyDescent="0.25">
      <c r="B44" s="33" t="s">
        <v>39</v>
      </c>
      <c r="C44" s="58">
        <f>SUMIFS('2018'!BM:BM,'2018'!BQ:BQ,"X",'2018'!J:J,Summary!B44)</f>
        <v>0</v>
      </c>
      <c r="D44" s="58">
        <f>SUMIFS('2018'!N:N,'2018'!J:J,B44)</f>
        <v>0</v>
      </c>
      <c r="E44" s="59" t="str">
        <f t="shared" si="5"/>
        <v>na</v>
      </c>
    </row>
    <row r="45" spans="1:6" s="1" customFormat="1" x14ac:dyDescent="0.25">
      <c r="B45" s="33" t="s">
        <v>34</v>
      </c>
      <c r="C45" s="58">
        <f>SUMIFS('2018'!BM:BM,'2018'!BQ:BQ,"X",'2018'!J:J,Summary!B45)</f>
        <v>0</v>
      </c>
      <c r="D45" s="58">
        <f>SUMIFS('2018'!N:N,'2018'!J:J,B45)</f>
        <v>0</v>
      </c>
      <c r="E45" s="59" t="str">
        <f t="shared" si="5"/>
        <v>na</v>
      </c>
    </row>
    <row r="46" spans="1:6" s="1" customFormat="1" x14ac:dyDescent="0.25">
      <c r="B46" s="33" t="s">
        <v>31</v>
      </c>
      <c r="C46" s="58">
        <f>SUMIFS('2018'!BM:BM,'2018'!BQ:BQ,"X",'2018'!J:J,Summary!B46)</f>
        <v>1</v>
      </c>
      <c r="D46" s="58">
        <f>SUMIFS('2018'!N:N,'2018'!J:J,B46)</f>
        <v>1</v>
      </c>
      <c r="E46" s="59">
        <f t="shared" si="5"/>
        <v>1</v>
      </c>
    </row>
    <row r="47" spans="1:6" s="1" customFormat="1" ht="15.75" thickBot="1" x14ac:dyDescent="0.3">
      <c r="B47" s="36" t="s">
        <v>32</v>
      </c>
      <c r="C47" s="60">
        <f>SUMIFS('2018'!BM:BM,'2018'!BQ:BQ,"X",'2018'!J:J,Summary!B47)</f>
        <v>1</v>
      </c>
      <c r="D47" s="60">
        <f>SUMIFS('2018'!N:N,'2018'!J:J,B47)</f>
        <v>1</v>
      </c>
      <c r="E47" s="61">
        <f t="shared" si="5"/>
        <v>1</v>
      </c>
    </row>
    <row r="48" spans="1:6" s="1" customFormat="1" x14ac:dyDescent="0.25">
      <c r="A48" s="39"/>
      <c r="B48" s="40"/>
      <c r="C48" s="141"/>
      <c r="D48" s="141"/>
      <c r="E48" s="142"/>
    </row>
    <row r="49" spans="2:16" s="1" customFormat="1" ht="15.75" thickBot="1" x14ac:dyDescent="0.3"/>
    <row r="50" spans="2:16" x14ac:dyDescent="0.25">
      <c r="B50" s="291" t="s">
        <v>293</v>
      </c>
      <c r="C50" s="292"/>
      <c r="D50" s="293"/>
      <c r="E50" s="297" t="s">
        <v>294</v>
      </c>
      <c r="F50" s="298"/>
      <c r="G50" s="298"/>
      <c r="H50" s="298"/>
      <c r="I50" s="298"/>
      <c r="J50" s="298"/>
      <c r="K50" s="298"/>
      <c r="L50" s="298"/>
      <c r="M50" s="298"/>
      <c r="N50" s="298"/>
      <c r="O50" s="298"/>
      <c r="P50" s="299"/>
    </row>
    <row r="51" spans="2:16" ht="15.75" thickBot="1" x14ac:dyDescent="0.3">
      <c r="B51" s="294"/>
      <c r="C51" s="295"/>
      <c r="D51" s="296"/>
      <c r="E51" s="62" t="s">
        <v>275</v>
      </c>
      <c r="F51" s="63" t="s">
        <v>276</v>
      </c>
      <c r="G51" s="63" t="s">
        <v>277</v>
      </c>
      <c r="H51" s="63" t="s">
        <v>278</v>
      </c>
      <c r="I51" s="63" t="s">
        <v>279</v>
      </c>
      <c r="J51" s="63" t="s">
        <v>280</v>
      </c>
      <c r="K51" s="63" t="s">
        <v>281</v>
      </c>
      <c r="L51" s="63" t="s">
        <v>282</v>
      </c>
      <c r="M51" s="63" t="s">
        <v>283</v>
      </c>
      <c r="N51" s="63" t="s">
        <v>284</v>
      </c>
      <c r="O51" s="63" t="s">
        <v>285</v>
      </c>
      <c r="P51" s="64" t="s">
        <v>286</v>
      </c>
    </row>
    <row r="52" spans="2:16" x14ac:dyDescent="0.25">
      <c r="B52" s="300" t="s">
        <v>273</v>
      </c>
      <c r="C52" s="301"/>
      <c r="D52" s="302"/>
      <c r="E52" s="65"/>
      <c r="F52" s="66"/>
      <c r="G52" s="66">
        <v>1</v>
      </c>
      <c r="H52" s="66">
        <v>1</v>
      </c>
      <c r="I52" s="66"/>
      <c r="J52" s="66">
        <v>2</v>
      </c>
      <c r="K52" s="66">
        <v>2</v>
      </c>
      <c r="L52" s="66">
        <v>2</v>
      </c>
      <c r="M52" s="66"/>
      <c r="N52" s="66">
        <v>1</v>
      </c>
      <c r="O52" s="66"/>
      <c r="P52" s="67"/>
    </row>
    <row r="53" spans="2:16" x14ac:dyDescent="0.25">
      <c r="B53" s="281" t="s">
        <v>271</v>
      </c>
      <c r="C53" s="282"/>
      <c r="D53" s="283"/>
      <c r="E53" s="68"/>
      <c r="F53" s="69"/>
      <c r="G53" s="69"/>
      <c r="H53" s="69"/>
      <c r="I53" s="69"/>
      <c r="J53" s="69"/>
      <c r="K53" s="69"/>
      <c r="L53" s="69">
        <v>1</v>
      </c>
      <c r="M53" s="69">
        <v>1</v>
      </c>
      <c r="N53" s="69"/>
      <c r="O53" s="69"/>
      <c r="P53" s="70"/>
    </row>
    <row r="54" spans="2:16" x14ac:dyDescent="0.25">
      <c r="B54" s="281" t="s">
        <v>272</v>
      </c>
      <c r="C54" s="282"/>
      <c r="D54" s="283"/>
      <c r="E54" s="68"/>
      <c r="F54" s="69"/>
      <c r="G54" s="69"/>
      <c r="H54" s="69">
        <v>1</v>
      </c>
      <c r="I54" s="69"/>
      <c r="J54" s="69">
        <v>1</v>
      </c>
      <c r="K54" s="69"/>
      <c r="L54" s="69"/>
      <c r="M54" s="69"/>
      <c r="N54" s="69"/>
      <c r="O54" s="69"/>
      <c r="P54" s="70"/>
    </row>
    <row r="55" spans="2:16" x14ac:dyDescent="0.25">
      <c r="B55" s="281" t="s">
        <v>36</v>
      </c>
      <c r="C55" s="282"/>
      <c r="D55" s="283"/>
      <c r="E55" s="68"/>
      <c r="F55" s="69"/>
      <c r="G55" s="69"/>
      <c r="H55" s="69">
        <v>1</v>
      </c>
      <c r="I55" s="69"/>
      <c r="J55" s="69">
        <v>1</v>
      </c>
      <c r="K55" s="69"/>
      <c r="L55" s="69">
        <v>1</v>
      </c>
      <c r="M55" s="69"/>
      <c r="N55" s="69">
        <v>1</v>
      </c>
      <c r="O55" s="69"/>
      <c r="P55" s="70"/>
    </row>
    <row r="56" spans="2:16" x14ac:dyDescent="0.25">
      <c r="B56" s="281" t="s">
        <v>35</v>
      </c>
      <c r="C56" s="282"/>
      <c r="D56" s="283"/>
      <c r="E56" s="68"/>
      <c r="F56" s="69"/>
      <c r="G56" s="69"/>
      <c r="H56" s="69">
        <v>1</v>
      </c>
      <c r="I56" s="69"/>
      <c r="J56" s="69">
        <v>1</v>
      </c>
      <c r="K56" s="69"/>
      <c r="L56" s="69">
        <v>1</v>
      </c>
      <c r="M56" s="69"/>
      <c r="N56" s="69">
        <v>1</v>
      </c>
      <c r="O56" s="69"/>
      <c r="P56" s="70"/>
    </row>
    <row r="57" spans="2:16" x14ac:dyDescent="0.25">
      <c r="B57" s="281" t="s">
        <v>37</v>
      </c>
      <c r="C57" s="282"/>
      <c r="D57" s="283"/>
      <c r="E57" s="68"/>
      <c r="F57" s="69"/>
      <c r="G57" s="69">
        <v>1</v>
      </c>
      <c r="H57" s="69"/>
      <c r="I57" s="69">
        <v>1</v>
      </c>
      <c r="J57" s="69"/>
      <c r="K57" s="69"/>
      <c r="L57" s="69"/>
      <c r="M57" s="69">
        <v>1</v>
      </c>
      <c r="N57" s="69"/>
      <c r="O57" s="69"/>
      <c r="P57" s="70"/>
    </row>
    <row r="58" spans="2:16" x14ac:dyDescent="0.25">
      <c r="B58" s="281" t="s">
        <v>30</v>
      </c>
      <c r="C58" s="282"/>
      <c r="D58" s="283"/>
      <c r="E58" s="68"/>
      <c r="F58" s="69"/>
      <c r="G58" s="69">
        <v>2</v>
      </c>
      <c r="H58" s="69">
        <v>1</v>
      </c>
      <c r="I58" s="69">
        <v>2</v>
      </c>
      <c r="J58" s="69">
        <v>2</v>
      </c>
      <c r="K58" s="69">
        <v>1</v>
      </c>
      <c r="L58" s="69">
        <v>2</v>
      </c>
      <c r="M58" s="69"/>
      <c r="N58" s="69"/>
      <c r="O58" s="69"/>
      <c r="P58" s="70"/>
    </row>
    <row r="59" spans="2:16" x14ac:dyDescent="0.25">
      <c r="B59" s="281" t="s">
        <v>41</v>
      </c>
      <c r="C59" s="282"/>
      <c r="D59" s="283"/>
      <c r="E59" s="68"/>
      <c r="F59" s="69"/>
      <c r="G59" s="69">
        <v>1</v>
      </c>
      <c r="H59" s="69">
        <v>1</v>
      </c>
      <c r="I59" s="69">
        <v>2</v>
      </c>
      <c r="J59" s="69">
        <v>1</v>
      </c>
      <c r="K59" s="69">
        <v>1</v>
      </c>
      <c r="L59" s="69">
        <v>1</v>
      </c>
      <c r="M59" s="69">
        <v>1</v>
      </c>
      <c r="N59" s="69"/>
      <c r="O59" s="69"/>
      <c r="P59" s="70"/>
    </row>
    <row r="60" spans="2:16" x14ac:dyDescent="0.25">
      <c r="B60" s="281" t="s">
        <v>33</v>
      </c>
      <c r="C60" s="282"/>
      <c r="D60" s="283"/>
      <c r="E60" s="68"/>
      <c r="F60" s="69"/>
      <c r="G60" s="69">
        <v>2</v>
      </c>
      <c r="H60" s="69">
        <v>1</v>
      </c>
      <c r="I60" s="69"/>
      <c r="J60" s="69">
        <v>1</v>
      </c>
      <c r="K60" s="69"/>
      <c r="L60" s="69"/>
      <c r="M60" s="69"/>
      <c r="N60" s="69"/>
      <c r="O60" s="69"/>
      <c r="P60" s="70"/>
    </row>
    <row r="61" spans="2:16" ht="15.75" thickBot="1" x14ac:dyDescent="0.3">
      <c r="B61" s="284" t="s">
        <v>42</v>
      </c>
      <c r="C61" s="285"/>
      <c r="D61" s="286"/>
      <c r="E61" s="71"/>
      <c r="F61" s="72"/>
      <c r="G61" s="72"/>
      <c r="H61" s="72">
        <v>2</v>
      </c>
      <c r="I61" s="72">
        <v>1</v>
      </c>
      <c r="J61" s="72"/>
      <c r="K61" s="72">
        <v>1</v>
      </c>
      <c r="L61" s="72">
        <v>1</v>
      </c>
      <c r="M61" s="72"/>
      <c r="N61" s="72"/>
      <c r="O61" s="72"/>
      <c r="P61" s="73"/>
    </row>
    <row r="63" spans="2:16" ht="15.75" thickBot="1" x14ac:dyDescent="0.3"/>
    <row r="64" spans="2:16" s="1" customFormat="1" ht="33.75" customHeight="1" thickBot="1" x14ac:dyDescent="0.3">
      <c r="B64" s="74" t="s">
        <v>295</v>
      </c>
      <c r="C64" s="75" t="s">
        <v>296</v>
      </c>
      <c r="D64" s="75" t="s">
        <v>297</v>
      </c>
      <c r="E64" s="75" t="s">
        <v>298</v>
      </c>
      <c r="F64" s="76" t="s">
        <v>299</v>
      </c>
      <c r="G64" s="76" t="s">
        <v>300</v>
      </c>
      <c r="H64" s="77" t="s">
        <v>301</v>
      </c>
      <c r="I64" s="78"/>
    </row>
    <row r="65" spans="2:11" s="1" customFormat="1" x14ac:dyDescent="0.25">
      <c r="B65" s="79" t="s">
        <v>302</v>
      </c>
      <c r="C65" s="80">
        <f>D11</f>
        <v>27</v>
      </c>
      <c r="D65" s="81">
        <f t="shared" ref="D65:D109" si="6">0.05*C65</f>
        <v>1.35</v>
      </c>
      <c r="E65" s="81">
        <f>SUM(E53:P53)</f>
        <v>2</v>
      </c>
      <c r="F65" s="81">
        <f>D65-E65</f>
        <v>-0.64999999999999991</v>
      </c>
      <c r="G65" s="82">
        <f>E65/D65</f>
        <v>1.4814814814814814</v>
      </c>
      <c r="H65" s="83" t="s">
        <v>303</v>
      </c>
      <c r="I65" s="84"/>
      <c r="J65" s="85"/>
      <c r="K65" s="123"/>
    </row>
    <row r="66" spans="2:11" s="1" customFormat="1" x14ac:dyDescent="0.25">
      <c r="B66" s="86" t="s">
        <v>304</v>
      </c>
      <c r="C66" s="80">
        <f>D12+D11</f>
        <v>92</v>
      </c>
      <c r="D66" s="81">
        <f t="shared" si="6"/>
        <v>4.6000000000000005</v>
      </c>
      <c r="E66" s="81">
        <f>SUM(E53:P54)</f>
        <v>4</v>
      </c>
      <c r="F66" s="81">
        <f t="shared" ref="F66:F67" si="7">D66-E66</f>
        <v>0.60000000000000053</v>
      </c>
      <c r="G66" s="82">
        <f t="shared" ref="G66:G109" si="8">E66/D66</f>
        <v>0.86956521739130421</v>
      </c>
      <c r="H66" s="87" t="s">
        <v>305</v>
      </c>
      <c r="I66" s="88"/>
      <c r="J66" s="89"/>
      <c r="K66" s="123"/>
    </row>
    <row r="67" spans="2:11" s="1" customFormat="1" ht="15.75" thickBot="1" x14ac:dyDescent="0.3">
      <c r="B67" s="90" t="s">
        <v>306</v>
      </c>
      <c r="C67" s="91">
        <f>D10</f>
        <v>298</v>
      </c>
      <c r="D67" s="92">
        <f t="shared" si="6"/>
        <v>14.9</v>
      </c>
      <c r="E67" s="92">
        <f>SUM(E52:P52)</f>
        <v>9</v>
      </c>
      <c r="F67" s="92">
        <f t="shared" si="7"/>
        <v>5.9</v>
      </c>
      <c r="G67" s="93">
        <f t="shared" si="8"/>
        <v>0.60402684563758391</v>
      </c>
      <c r="H67" s="94" t="s">
        <v>307</v>
      </c>
      <c r="I67" s="95"/>
      <c r="J67" s="96"/>
      <c r="K67" s="123"/>
    </row>
    <row r="68" spans="2:11" s="1" customFormat="1" x14ac:dyDescent="0.25">
      <c r="B68" s="97" t="s">
        <v>308</v>
      </c>
      <c r="C68" s="98">
        <f>$D$4</f>
        <v>364</v>
      </c>
      <c r="D68" s="99">
        <f t="shared" si="6"/>
        <v>18.2</v>
      </c>
      <c r="E68" s="99">
        <f>SUM($E$58:$P$61)</f>
        <v>27</v>
      </c>
      <c r="F68" s="99">
        <f>D68-E68</f>
        <v>-8.8000000000000007</v>
      </c>
      <c r="G68" s="100">
        <f t="shared" si="8"/>
        <v>1.4835164835164836</v>
      </c>
      <c r="H68" s="101" t="s">
        <v>309</v>
      </c>
    </row>
    <row r="69" spans="2:11" s="1" customFormat="1" x14ac:dyDescent="0.25">
      <c r="B69" s="102" t="s">
        <v>310</v>
      </c>
      <c r="C69" s="103">
        <f t="shared" ref="C69:C78" si="9">$D$4</f>
        <v>364</v>
      </c>
      <c r="D69" s="104">
        <f t="shared" si="6"/>
        <v>18.2</v>
      </c>
      <c r="E69" s="104">
        <f t="shared" ref="E69:E78" si="10">SUM($E$58:$P$61)</f>
        <v>27</v>
      </c>
      <c r="F69" s="104">
        <f t="shared" ref="F69:F78" si="11">D69-E69</f>
        <v>-8.8000000000000007</v>
      </c>
      <c r="G69" s="105">
        <f t="shared" si="8"/>
        <v>1.4835164835164836</v>
      </c>
      <c r="H69" s="106" t="s">
        <v>309</v>
      </c>
    </row>
    <row r="70" spans="2:11" s="1" customFormat="1" x14ac:dyDescent="0.25">
      <c r="B70" s="102" t="s">
        <v>287</v>
      </c>
      <c r="C70" s="103">
        <f t="shared" si="9"/>
        <v>364</v>
      </c>
      <c r="D70" s="104">
        <f t="shared" si="6"/>
        <v>18.2</v>
      </c>
      <c r="E70" s="104">
        <f t="shared" si="10"/>
        <v>27</v>
      </c>
      <c r="F70" s="104">
        <f t="shared" si="11"/>
        <v>-8.8000000000000007</v>
      </c>
      <c r="G70" s="105">
        <f t="shared" si="8"/>
        <v>1.4835164835164836</v>
      </c>
      <c r="H70" s="106" t="s">
        <v>309</v>
      </c>
    </row>
    <row r="71" spans="2:11" s="1" customFormat="1" x14ac:dyDescent="0.25">
      <c r="B71" s="102" t="s">
        <v>311</v>
      </c>
      <c r="C71" s="103">
        <f t="shared" si="9"/>
        <v>364</v>
      </c>
      <c r="D71" s="104">
        <f t="shared" si="6"/>
        <v>18.2</v>
      </c>
      <c r="E71" s="104">
        <f t="shared" si="10"/>
        <v>27</v>
      </c>
      <c r="F71" s="104">
        <f t="shared" si="11"/>
        <v>-8.8000000000000007</v>
      </c>
      <c r="G71" s="105">
        <f t="shared" si="8"/>
        <v>1.4835164835164836</v>
      </c>
      <c r="H71" s="107" t="s">
        <v>309</v>
      </c>
    </row>
    <row r="72" spans="2:11" s="1" customFormat="1" x14ac:dyDescent="0.25">
      <c r="B72" s="102" t="s">
        <v>312</v>
      </c>
      <c r="C72" s="103">
        <f t="shared" si="9"/>
        <v>364</v>
      </c>
      <c r="D72" s="104">
        <f t="shared" si="6"/>
        <v>18.2</v>
      </c>
      <c r="E72" s="104">
        <f t="shared" si="10"/>
        <v>27</v>
      </c>
      <c r="F72" s="104">
        <f t="shared" si="11"/>
        <v>-8.8000000000000007</v>
      </c>
      <c r="G72" s="105">
        <f t="shared" si="8"/>
        <v>1.4835164835164836</v>
      </c>
      <c r="H72" s="106" t="s">
        <v>309</v>
      </c>
    </row>
    <row r="73" spans="2:11" s="1" customFormat="1" x14ac:dyDescent="0.25">
      <c r="B73" s="102" t="s">
        <v>313</v>
      </c>
      <c r="C73" s="103">
        <f t="shared" si="9"/>
        <v>364</v>
      </c>
      <c r="D73" s="104">
        <f t="shared" si="6"/>
        <v>18.2</v>
      </c>
      <c r="E73" s="104">
        <f t="shared" si="10"/>
        <v>27</v>
      </c>
      <c r="F73" s="104">
        <f t="shared" si="11"/>
        <v>-8.8000000000000007</v>
      </c>
      <c r="G73" s="105">
        <f t="shared" si="8"/>
        <v>1.4835164835164836</v>
      </c>
      <c r="H73" s="107" t="s">
        <v>309</v>
      </c>
    </row>
    <row r="74" spans="2:11" s="1" customFormat="1" x14ac:dyDescent="0.25">
      <c r="B74" s="102" t="s">
        <v>314</v>
      </c>
      <c r="C74" s="103">
        <f t="shared" si="9"/>
        <v>364</v>
      </c>
      <c r="D74" s="104">
        <f t="shared" si="6"/>
        <v>18.2</v>
      </c>
      <c r="E74" s="104">
        <f t="shared" si="10"/>
        <v>27</v>
      </c>
      <c r="F74" s="104">
        <f t="shared" si="11"/>
        <v>-8.8000000000000007</v>
      </c>
      <c r="G74" s="105">
        <f t="shared" si="8"/>
        <v>1.4835164835164836</v>
      </c>
      <c r="H74" s="108" t="s">
        <v>309</v>
      </c>
    </row>
    <row r="75" spans="2:11" s="1" customFormat="1" x14ac:dyDescent="0.25">
      <c r="B75" s="102" t="s">
        <v>315</v>
      </c>
      <c r="C75" s="103">
        <f t="shared" si="9"/>
        <v>364</v>
      </c>
      <c r="D75" s="104">
        <f t="shared" si="6"/>
        <v>18.2</v>
      </c>
      <c r="E75" s="104">
        <f t="shared" si="10"/>
        <v>27</v>
      </c>
      <c r="F75" s="104">
        <f t="shared" si="11"/>
        <v>-8.8000000000000007</v>
      </c>
      <c r="G75" s="105">
        <f t="shared" si="8"/>
        <v>1.4835164835164836</v>
      </c>
      <c r="H75" s="108" t="s">
        <v>309</v>
      </c>
    </row>
    <row r="76" spans="2:11" s="1" customFormat="1" x14ac:dyDescent="0.25">
      <c r="B76" s="102" t="s">
        <v>316</v>
      </c>
      <c r="C76" s="103">
        <f t="shared" si="9"/>
        <v>364</v>
      </c>
      <c r="D76" s="104">
        <f t="shared" si="6"/>
        <v>18.2</v>
      </c>
      <c r="E76" s="104">
        <f t="shared" si="10"/>
        <v>27</v>
      </c>
      <c r="F76" s="104">
        <f t="shared" si="11"/>
        <v>-8.8000000000000007</v>
      </c>
      <c r="G76" s="105">
        <f t="shared" si="8"/>
        <v>1.4835164835164836</v>
      </c>
      <c r="H76" s="106" t="s">
        <v>309</v>
      </c>
    </row>
    <row r="77" spans="2:11" s="1" customFormat="1" x14ac:dyDescent="0.25">
      <c r="B77" s="102" t="s">
        <v>317</v>
      </c>
      <c r="C77" s="103">
        <f t="shared" si="9"/>
        <v>364</v>
      </c>
      <c r="D77" s="104">
        <f t="shared" si="6"/>
        <v>18.2</v>
      </c>
      <c r="E77" s="104">
        <f t="shared" si="10"/>
        <v>27</v>
      </c>
      <c r="F77" s="104">
        <f t="shared" si="11"/>
        <v>-8.8000000000000007</v>
      </c>
      <c r="G77" s="105">
        <f t="shared" si="8"/>
        <v>1.4835164835164836</v>
      </c>
      <c r="H77" s="109" t="s">
        <v>309</v>
      </c>
    </row>
    <row r="78" spans="2:11" s="1" customFormat="1" x14ac:dyDescent="0.25">
      <c r="B78" s="102" t="s">
        <v>318</v>
      </c>
      <c r="C78" s="103">
        <f t="shared" si="9"/>
        <v>364</v>
      </c>
      <c r="D78" s="104">
        <f t="shared" si="6"/>
        <v>18.2</v>
      </c>
      <c r="E78" s="104">
        <f t="shared" si="10"/>
        <v>27</v>
      </c>
      <c r="F78" s="104">
        <f t="shared" si="11"/>
        <v>-8.8000000000000007</v>
      </c>
      <c r="G78" s="105">
        <f t="shared" si="8"/>
        <v>1.4835164835164836</v>
      </c>
      <c r="H78" s="109" t="s">
        <v>309</v>
      </c>
    </row>
    <row r="79" spans="2:11" s="1" customFormat="1" x14ac:dyDescent="0.25">
      <c r="B79" s="102" t="s">
        <v>319</v>
      </c>
      <c r="C79" s="103">
        <f>SUMIFS('2018'!L:L,'2018'!J:J,"Kit A")+SUMIFS('2018'!L:L,'2018'!J:J,"Kit C")</f>
        <v>233</v>
      </c>
      <c r="D79" s="104">
        <f t="shared" si="6"/>
        <v>11.65</v>
      </c>
      <c r="E79" s="104">
        <f>SUM($E$58:$P$58,$E$60:$P$60)</f>
        <v>14</v>
      </c>
      <c r="F79" s="104">
        <f>D79-E79</f>
        <v>-2.3499999999999996</v>
      </c>
      <c r="G79" s="105">
        <f t="shared" si="8"/>
        <v>1.2017167381974247</v>
      </c>
      <c r="H79" s="109" t="s">
        <v>320</v>
      </c>
    </row>
    <row r="80" spans="2:11" s="1" customFormat="1" x14ac:dyDescent="0.25">
      <c r="B80" s="102" t="s">
        <v>321</v>
      </c>
      <c r="C80" s="103">
        <f>SUMIFS('2018'!L:L,'2018'!J:J,"Kit A")+SUMIFS('2018'!L:L,'2018'!J:J,"Kit C")</f>
        <v>233</v>
      </c>
      <c r="D80" s="104">
        <f t="shared" si="6"/>
        <v>11.65</v>
      </c>
      <c r="E80" s="104">
        <f t="shared" ref="E80:E82" si="12">SUM($E$58:$P$58,$E$60:$P$60)</f>
        <v>14</v>
      </c>
      <c r="F80" s="104">
        <f t="shared" ref="F80:F82" si="13">D80-E80</f>
        <v>-2.3499999999999996</v>
      </c>
      <c r="G80" s="105">
        <f t="shared" si="8"/>
        <v>1.2017167381974247</v>
      </c>
      <c r="H80" s="109" t="s">
        <v>320</v>
      </c>
    </row>
    <row r="81" spans="2:9" s="1" customFormat="1" x14ac:dyDescent="0.25">
      <c r="B81" s="102" t="s">
        <v>322</v>
      </c>
      <c r="C81" s="103">
        <f>SUMIFS('2018'!L:L,'2018'!J:J,"Kit A")+SUMIFS('2018'!L:L,'2018'!J:J,"Kit C")</f>
        <v>233</v>
      </c>
      <c r="D81" s="104">
        <f t="shared" si="6"/>
        <v>11.65</v>
      </c>
      <c r="E81" s="104">
        <f t="shared" si="12"/>
        <v>14</v>
      </c>
      <c r="F81" s="104">
        <f t="shared" si="13"/>
        <v>-2.3499999999999996</v>
      </c>
      <c r="G81" s="105">
        <f t="shared" si="8"/>
        <v>1.2017167381974247</v>
      </c>
      <c r="H81" s="109" t="s">
        <v>320</v>
      </c>
    </row>
    <row r="82" spans="2:9" s="1" customFormat="1" ht="15.75" thickBot="1" x14ac:dyDescent="0.3">
      <c r="B82" s="110" t="s">
        <v>323</v>
      </c>
      <c r="C82" s="111">
        <f>SUMIFS('2018'!L:L,'2018'!J:J,"Kit A")+SUMIFS('2018'!L:L,'2018'!J:J,"Kit C")</f>
        <v>233</v>
      </c>
      <c r="D82" s="112">
        <f t="shared" si="6"/>
        <v>11.65</v>
      </c>
      <c r="E82" s="112">
        <f t="shared" si="12"/>
        <v>14</v>
      </c>
      <c r="F82" s="112">
        <f t="shared" si="13"/>
        <v>-2.3499999999999996</v>
      </c>
      <c r="G82" s="113">
        <f t="shared" si="8"/>
        <v>1.2017167381974247</v>
      </c>
      <c r="H82" s="114" t="s">
        <v>320</v>
      </c>
    </row>
    <row r="83" spans="2:9" s="1" customFormat="1" x14ac:dyDescent="0.25">
      <c r="B83" s="115" t="s">
        <v>324</v>
      </c>
      <c r="C83" s="116">
        <f>SUMIFS('2018'!L:L,'2018'!J:J,"Kit C")</f>
        <v>51</v>
      </c>
      <c r="D83" s="117">
        <f t="shared" si="6"/>
        <v>2.5500000000000003</v>
      </c>
      <c r="E83" s="117">
        <f>SUM($E$60:$P$60)</f>
        <v>4</v>
      </c>
      <c r="F83" s="117">
        <f>D83-E83</f>
        <v>-1.4499999999999997</v>
      </c>
      <c r="G83" s="118">
        <f t="shared" si="8"/>
        <v>1.5686274509803919</v>
      </c>
      <c r="H83" s="119" t="s">
        <v>33</v>
      </c>
    </row>
    <row r="84" spans="2:9" s="1" customFormat="1" x14ac:dyDescent="0.25">
      <c r="B84" s="86" t="s">
        <v>325</v>
      </c>
      <c r="C84" s="80">
        <f>SUMIFS('2018'!L:L,'2018'!J:J,"Kit C")</f>
        <v>51</v>
      </c>
      <c r="D84" s="81">
        <f t="shared" si="6"/>
        <v>2.5500000000000003</v>
      </c>
      <c r="E84" s="81">
        <f t="shared" ref="E84:E86" si="14">SUM($E$60:$P$60)</f>
        <v>4</v>
      </c>
      <c r="F84" s="81">
        <f t="shared" ref="F84:F86" si="15">D84-E84</f>
        <v>-1.4499999999999997</v>
      </c>
      <c r="G84" s="82">
        <f t="shared" si="8"/>
        <v>1.5686274509803919</v>
      </c>
      <c r="H84" s="120" t="s">
        <v>33</v>
      </c>
    </row>
    <row r="85" spans="2:9" s="1" customFormat="1" x14ac:dyDescent="0.25">
      <c r="B85" s="86" t="s">
        <v>326</v>
      </c>
      <c r="C85" s="80">
        <f>SUMIFS('2018'!L:L,'2018'!J:J,"Kit C")</f>
        <v>51</v>
      </c>
      <c r="D85" s="81">
        <f t="shared" si="6"/>
        <v>2.5500000000000003</v>
      </c>
      <c r="E85" s="81">
        <f t="shared" si="14"/>
        <v>4</v>
      </c>
      <c r="F85" s="81">
        <f t="shared" si="15"/>
        <v>-1.4499999999999997</v>
      </c>
      <c r="G85" s="82">
        <f t="shared" si="8"/>
        <v>1.5686274509803919</v>
      </c>
      <c r="H85" s="120" t="s">
        <v>33</v>
      </c>
    </row>
    <row r="86" spans="2:9" s="1" customFormat="1" x14ac:dyDescent="0.25">
      <c r="B86" s="86" t="s">
        <v>327</v>
      </c>
      <c r="C86" s="80">
        <f>SUMIFS('2018'!L:L,'2018'!J:J,"Kit C")</f>
        <v>51</v>
      </c>
      <c r="D86" s="81">
        <f t="shared" si="6"/>
        <v>2.5500000000000003</v>
      </c>
      <c r="E86" s="81">
        <f t="shared" si="14"/>
        <v>4</v>
      </c>
      <c r="F86" s="81">
        <f t="shared" si="15"/>
        <v>-1.4499999999999997</v>
      </c>
      <c r="G86" s="82">
        <f t="shared" si="8"/>
        <v>1.5686274509803919</v>
      </c>
      <c r="H86" s="120" t="s">
        <v>33</v>
      </c>
    </row>
    <row r="87" spans="2:9" s="1" customFormat="1" x14ac:dyDescent="0.25">
      <c r="B87" s="86" t="s">
        <v>328</v>
      </c>
      <c r="C87" s="80">
        <f>SUMIFS('2018'!L:L,'2018'!J:J,"Kit C")+SUMIFS('2018'!L:L,'2018'!J:J,"Kit D")</f>
        <v>105</v>
      </c>
      <c r="D87" s="81">
        <f t="shared" si="6"/>
        <v>5.25</v>
      </c>
      <c r="E87" s="81">
        <f>SUM($E$60:$P$61)</f>
        <v>9</v>
      </c>
      <c r="F87" s="81">
        <f>D87-E87</f>
        <v>-3.75</v>
      </c>
      <c r="G87" s="82">
        <f t="shared" si="8"/>
        <v>1.7142857142857142</v>
      </c>
      <c r="H87" s="120" t="s">
        <v>329</v>
      </c>
    </row>
    <row r="88" spans="2:9" s="1" customFormat="1" x14ac:dyDescent="0.25">
      <c r="B88" s="86" t="s">
        <v>330</v>
      </c>
      <c r="C88" s="80">
        <f>SUMIFS('2018'!L:L,'2018'!J:J,"Kit C")+SUMIFS('2018'!L:L,'2018'!J:J,"Kit D")</f>
        <v>105</v>
      </c>
      <c r="D88" s="81">
        <f t="shared" si="6"/>
        <v>5.25</v>
      </c>
      <c r="E88" s="81">
        <f t="shared" ref="E88:E95" si="16">SUM($E$60:$P$61)</f>
        <v>9</v>
      </c>
      <c r="F88" s="81">
        <f t="shared" ref="F88:F96" si="17">D88-E88</f>
        <v>-3.75</v>
      </c>
      <c r="G88" s="82">
        <f t="shared" si="8"/>
        <v>1.7142857142857142</v>
      </c>
      <c r="H88" s="120" t="s">
        <v>329</v>
      </c>
    </row>
    <row r="89" spans="2:9" s="1" customFormat="1" x14ac:dyDescent="0.25">
      <c r="B89" s="86" t="s">
        <v>331</v>
      </c>
      <c r="C89" s="80">
        <f>SUMIFS('2018'!L:L,'2018'!J:J,"Kit C")+SUMIFS('2018'!L:L,'2018'!J:J,"Kit D")</f>
        <v>105</v>
      </c>
      <c r="D89" s="81">
        <f t="shared" si="6"/>
        <v>5.25</v>
      </c>
      <c r="E89" s="81">
        <f t="shared" si="16"/>
        <v>9</v>
      </c>
      <c r="F89" s="81">
        <f t="shared" si="17"/>
        <v>-3.75</v>
      </c>
      <c r="G89" s="82">
        <f t="shared" si="8"/>
        <v>1.7142857142857142</v>
      </c>
      <c r="H89" s="120" t="s">
        <v>329</v>
      </c>
    </row>
    <row r="90" spans="2:9" s="1" customFormat="1" x14ac:dyDescent="0.25">
      <c r="B90" s="86" t="s">
        <v>332</v>
      </c>
      <c r="C90" s="80">
        <f>SUMIFS('2018'!L:L,'2018'!J:J,"Kit C")+SUMIFS('2018'!L:L,'2018'!J:J,"Kit D")</f>
        <v>105</v>
      </c>
      <c r="D90" s="81">
        <f t="shared" si="6"/>
        <v>5.25</v>
      </c>
      <c r="E90" s="81">
        <f t="shared" si="16"/>
        <v>9</v>
      </c>
      <c r="F90" s="81">
        <f t="shared" si="17"/>
        <v>-3.75</v>
      </c>
      <c r="G90" s="82">
        <f t="shared" si="8"/>
        <v>1.7142857142857142</v>
      </c>
      <c r="H90" s="120" t="s">
        <v>329</v>
      </c>
    </row>
    <row r="91" spans="2:9" s="1" customFormat="1" x14ac:dyDescent="0.25">
      <c r="B91" s="86" t="s">
        <v>333</v>
      </c>
      <c r="C91" s="80">
        <f>SUMIFS('2018'!L:L,'2018'!J:J,"Kit C")+SUMIFS('2018'!L:L,'2018'!J:J,"Kit D")</f>
        <v>105</v>
      </c>
      <c r="D91" s="81">
        <f t="shared" si="6"/>
        <v>5.25</v>
      </c>
      <c r="E91" s="81">
        <f t="shared" si="16"/>
        <v>9</v>
      </c>
      <c r="F91" s="81">
        <f t="shared" si="17"/>
        <v>-3.75</v>
      </c>
      <c r="G91" s="82">
        <f t="shared" si="8"/>
        <v>1.7142857142857142</v>
      </c>
      <c r="H91" s="120" t="s">
        <v>329</v>
      </c>
    </row>
    <row r="92" spans="2:9" s="1" customFormat="1" x14ac:dyDescent="0.25">
      <c r="B92" s="86" t="s">
        <v>334</v>
      </c>
      <c r="C92" s="80">
        <f>SUMIFS('2018'!L:L,'2018'!J:J,"Kit C")+SUMIFS('2018'!L:L,'2018'!J:J,"Kit D")</f>
        <v>105</v>
      </c>
      <c r="D92" s="81">
        <f t="shared" si="6"/>
        <v>5.25</v>
      </c>
      <c r="E92" s="81">
        <f t="shared" si="16"/>
        <v>9</v>
      </c>
      <c r="F92" s="81">
        <f t="shared" si="17"/>
        <v>-3.75</v>
      </c>
      <c r="G92" s="82">
        <f t="shared" si="8"/>
        <v>1.7142857142857142</v>
      </c>
      <c r="H92" s="120" t="s">
        <v>329</v>
      </c>
    </row>
    <row r="93" spans="2:9" s="1" customFormat="1" x14ac:dyDescent="0.25">
      <c r="B93" s="86" t="s">
        <v>335</v>
      </c>
      <c r="C93" s="80">
        <f>SUMIFS('2018'!L:L,'2018'!J:J,"Kit C")+SUMIFS('2018'!L:L,'2018'!J:J,"Kit D")</f>
        <v>105</v>
      </c>
      <c r="D93" s="81">
        <f t="shared" si="6"/>
        <v>5.25</v>
      </c>
      <c r="E93" s="81">
        <f t="shared" si="16"/>
        <v>9</v>
      </c>
      <c r="F93" s="81">
        <f t="shared" si="17"/>
        <v>-3.75</v>
      </c>
      <c r="G93" s="82">
        <f t="shared" si="8"/>
        <v>1.7142857142857142</v>
      </c>
      <c r="H93" s="120" t="s">
        <v>329</v>
      </c>
    </row>
    <row r="94" spans="2:9" s="1" customFormat="1" x14ac:dyDescent="0.25">
      <c r="B94" s="86" t="s">
        <v>336</v>
      </c>
      <c r="C94" s="80">
        <f>SUMIFS('2018'!L:L,'2018'!J:J,"Kit C")+SUMIFS('2018'!L:L,'2018'!J:J,"Kit D")</f>
        <v>105</v>
      </c>
      <c r="D94" s="81">
        <f t="shared" si="6"/>
        <v>5.25</v>
      </c>
      <c r="E94" s="81">
        <f t="shared" si="16"/>
        <v>9</v>
      </c>
      <c r="F94" s="81">
        <f t="shared" si="17"/>
        <v>-3.75</v>
      </c>
      <c r="G94" s="82">
        <f t="shared" si="8"/>
        <v>1.7142857142857142</v>
      </c>
      <c r="H94" s="120" t="s">
        <v>329</v>
      </c>
    </row>
    <row r="95" spans="2:9" s="1" customFormat="1" ht="15.75" thickBot="1" x14ac:dyDescent="0.3">
      <c r="B95" s="121" t="s">
        <v>337</v>
      </c>
      <c r="C95" s="91">
        <f>SUMIFS('2018'!L:L,'2018'!J:J,"Kit C")+SUMIFS('2018'!L:L,'2018'!J:J,"Kit D")</f>
        <v>105</v>
      </c>
      <c r="D95" s="92">
        <f t="shared" si="6"/>
        <v>5.25</v>
      </c>
      <c r="E95" s="92">
        <f t="shared" si="16"/>
        <v>9</v>
      </c>
      <c r="F95" s="92">
        <f t="shared" si="17"/>
        <v>-3.75</v>
      </c>
      <c r="G95" s="93">
        <f t="shared" si="8"/>
        <v>1.7142857142857142</v>
      </c>
      <c r="H95" s="122" t="s">
        <v>329</v>
      </c>
      <c r="I95" s="123"/>
    </row>
    <row r="96" spans="2:9" s="1" customFormat="1" ht="15.75" thickBot="1" x14ac:dyDescent="0.3">
      <c r="B96" s="124" t="s">
        <v>36</v>
      </c>
      <c r="C96" s="125">
        <f>D13</f>
        <v>118</v>
      </c>
      <c r="D96" s="126">
        <f t="shared" si="6"/>
        <v>5.9</v>
      </c>
      <c r="E96" s="126">
        <f>SUM(E55:P55)</f>
        <v>4</v>
      </c>
      <c r="F96" s="126">
        <f t="shared" si="17"/>
        <v>1.9000000000000004</v>
      </c>
      <c r="G96" s="127">
        <f t="shared" si="8"/>
        <v>0.67796610169491522</v>
      </c>
      <c r="H96" s="107" t="s">
        <v>36</v>
      </c>
      <c r="I96" s="78"/>
    </row>
    <row r="97" spans="2:9" s="1" customFormat="1" x14ac:dyDescent="0.25">
      <c r="B97" s="115" t="s">
        <v>338</v>
      </c>
      <c r="C97" s="116">
        <f>SUM($D$7:$D$8)</f>
        <v>130</v>
      </c>
      <c r="D97" s="117">
        <f t="shared" si="6"/>
        <v>6.5</v>
      </c>
      <c r="E97" s="117">
        <f>SUM($E$56:$P$57)</f>
        <v>7</v>
      </c>
      <c r="F97" s="117">
        <f>D97-E97</f>
        <v>-0.5</v>
      </c>
      <c r="G97" s="118">
        <f t="shared" si="8"/>
        <v>1.0769230769230769</v>
      </c>
      <c r="H97" s="119" t="s">
        <v>339</v>
      </c>
      <c r="I97" s="128"/>
    </row>
    <row r="98" spans="2:9" s="1" customFormat="1" ht="36.75" x14ac:dyDescent="0.25">
      <c r="B98" s="79" t="s">
        <v>340</v>
      </c>
      <c r="C98" s="80">
        <f t="shared" ref="C98:C102" si="18">SUM($D$7:$D$8)</f>
        <v>130</v>
      </c>
      <c r="D98" s="81">
        <f t="shared" si="6"/>
        <v>6.5</v>
      </c>
      <c r="E98" s="81">
        <f t="shared" ref="E98:E102" si="19">SUM($E$56:$P$57)</f>
        <v>7</v>
      </c>
      <c r="F98" s="81">
        <f t="shared" ref="F98:F102" si="20">D98-E98</f>
        <v>-0.5</v>
      </c>
      <c r="G98" s="82">
        <f t="shared" si="8"/>
        <v>1.0769230769230769</v>
      </c>
      <c r="H98" s="120" t="s">
        <v>339</v>
      </c>
      <c r="I98" s="129"/>
    </row>
    <row r="99" spans="2:9" s="1" customFormat="1" x14ac:dyDescent="0.25">
      <c r="B99" s="86" t="s">
        <v>341</v>
      </c>
      <c r="C99" s="80">
        <f t="shared" si="18"/>
        <v>130</v>
      </c>
      <c r="D99" s="81">
        <f t="shared" si="6"/>
        <v>6.5</v>
      </c>
      <c r="E99" s="81">
        <f t="shared" si="19"/>
        <v>7</v>
      </c>
      <c r="F99" s="81">
        <f t="shared" si="20"/>
        <v>-0.5</v>
      </c>
      <c r="G99" s="82">
        <f t="shared" si="8"/>
        <v>1.0769230769230769</v>
      </c>
      <c r="H99" s="120" t="s">
        <v>339</v>
      </c>
      <c r="I99" s="130"/>
    </row>
    <row r="100" spans="2:9" s="1" customFormat="1" x14ac:dyDescent="0.25">
      <c r="B100" s="86" t="s">
        <v>342</v>
      </c>
      <c r="C100" s="80">
        <f t="shared" si="18"/>
        <v>130</v>
      </c>
      <c r="D100" s="81">
        <f t="shared" si="6"/>
        <v>6.5</v>
      </c>
      <c r="E100" s="81">
        <f t="shared" si="19"/>
        <v>7</v>
      </c>
      <c r="F100" s="81">
        <f t="shared" si="20"/>
        <v>-0.5</v>
      </c>
      <c r="G100" s="82">
        <f t="shared" si="8"/>
        <v>1.0769230769230769</v>
      </c>
      <c r="H100" s="131" t="s">
        <v>339</v>
      </c>
      <c r="I100" s="129"/>
    </row>
    <row r="101" spans="2:9" s="1" customFormat="1" x14ac:dyDescent="0.25">
      <c r="B101" s="79" t="s">
        <v>343</v>
      </c>
      <c r="C101" s="80">
        <f t="shared" si="18"/>
        <v>130</v>
      </c>
      <c r="D101" s="81">
        <f t="shared" si="6"/>
        <v>6.5</v>
      </c>
      <c r="E101" s="81">
        <f t="shared" si="19"/>
        <v>7</v>
      </c>
      <c r="F101" s="81">
        <f t="shared" si="20"/>
        <v>-0.5</v>
      </c>
      <c r="G101" s="82">
        <f t="shared" si="8"/>
        <v>1.0769230769230769</v>
      </c>
      <c r="H101" s="132" t="s">
        <v>339</v>
      </c>
      <c r="I101" s="129"/>
    </row>
    <row r="102" spans="2:9" s="1" customFormat="1" ht="15.75" thickBot="1" x14ac:dyDescent="0.3">
      <c r="B102" s="121" t="s">
        <v>344</v>
      </c>
      <c r="C102" s="91">
        <f t="shared" si="18"/>
        <v>130</v>
      </c>
      <c r="D102" s="92">
        <f t="shared" si="6"/>
        <v>6.5</v>
      </c>
      <c r="E102" s="92">
        <f t="shared" si="19"/>
        <v>7</v>
      </c>
      <c r="F102" s="92">
        <f t="shared" si="20"/>
        <v>-0.5</v>
      </c>
      <c r="G102" s="93">
        <f t="shared" si="8"/>
        <v>1.0769230769230769</v>
      </c>
      <c r="H102" s="122" t="s">
        <v>339</v>
      </c>
      <c r="I102" s="133"/>
    </row>
    <row r="103" spans="2:9" s="1" customFormat="1" ht="48.75" x14ac:dyDescent="0.25">
      <c r="B103" s="134" t="s">
        <v>345</v>
      </c>
      <c r="C103" s="98">
        <f>$D$7</f>
        <v>28</v>
      </c>
      <c r="D103" s="99">
        <f t="shared" si="6"/>
        <v>1.4000000000000001</v>
      </c>
      <c r="E103" s="99">
        <f>SUM($E$57:$P$57)</f>
        <v>3</v>
      </c>
      <c r="F103" s="99">
        <f>D103-E103</f>
        <v>-1.5999999999999999</v>
      </c>
      <c r="G103" s="100">
        <f t="shared" si="8"/>
        <v>2.1428571428571428</v>
      </c>
      <c r="H103" s="101" t="s">
        <v>37</v>
      </c>
      <c r="I103" s="14"/>
    </row>
    <row r="104" spans="2:9" s="1" customFormat="1" ht="48.75" x14ac:dyDescent="0.25">
      <c r="B104" s="135" t="s">
        <v>346</v>
      </c>
      <c r="C104" s="103">
        <f t="shared" ref="C104:C109" si="21">$D$7</f>
        <v>28</v>
      </c>
      <c r="D104" s="104">
        <f t="shared" si="6"/>
        <v>1.4000000000000001</v>
      </c>
      <c r="E104" s="104">
        <f t="shared" ref="E104:E109" si="22">SUM($E$57:$P$57)</f>
        <v>3</v>
      </c>
      <c r="F104" s="104">
        <f t="shared" ref="F104:F109" si="23">D104-E104</f>
        <v>-1.5999999999999999</v>
      </c>
      <c r="G104" s="105">
        <f t="shared" si="8"/>
        <v>2.1428571428571428</v>
      </c>
      <c r="H104" s="109" t="s">
        <v>37</v>
      </c>
    </row>
    <row r="105" spans="2:9" s="1" customFormat="1" x14ac:dyDescent="0.25">
      <c r="B105" s="135" t="s">
        <v>347</v>
      </c>
      <c r="C105" s="103">
        <f t="shared" si="21"/>
        <v>28</v>
      </c>
      <c r="D105" s="104">
        <f t="shared" si="6"/>
        <v>1.4000000000000001</v>
      </c>
      <c r="E105" s="104">
        <f t="shared" si="22"/>
        <v>3</v>
      </c>
      <c r="F105" s="104">
        <f t="shared" si="23"/>
        <v>-1.5999999999999999</v>
      </c>
      <c r="G105" s="105">
        <f t="shared" si="8"/>
        <v>2.1428571428571428</v>
      </c>
      <c r="H105" s="109" t="s">
        <v>37</v>
      </c>
    </row>
    <row r="106" spans="2:9" s="1" customFormat="1" x14ac:dyDescent="0.25">
      <c r="B106" s="102" t="s">
        <v>348</v>
      </c>
      <c r="C106" s="103">
        <f t="shared" si="21"/>
        <v>28</v>
      </c>
      <c r="D106" s="104">
        <f t="shared" si="6"/>
        <v>1.4000000000000001</v>
      </c>
      <c r="E106" s="104">
        <f t="shared" si="22"/>
        <v>3</v>
      </c>
      <c r="F106" s="104">
        <f t="shared" si="23"/>
        <v>-1.5999999999999999</v>
      </c>
      <c r="G106" s="105">
        <f t="shared" si="8"/>
        <v>2.1428571428571428</v>
      </c>
      <c r="H106" s="109" t="s">
        <v>37</v>
      </c>
    </row>
    <row r="107" spans="2:9" s="1" customFormat="1" ht="144.75" x14ac:dyDescent="0.25">
      <c r="B107" s="135" t="s">
        <v>349</v>
      </c>
      <c r="C107" s="103">
        <f t="shared" si="21"/>
        <v>28</v>
      </c>
      <c r="D107" s="104">
        <f t="shared" si="6"/>
        <v>1.4000000000000001</v>
      </c>
      <c r="E107" s="104">
        <f t="shared" si="22"/>
        <v>3</v>
      </c>
      <c r="F107" s="104">
        <f t="shared" si="23"/>
        <v>-1.5999999999999999</v>
      </c>
      <c r="G107" s="105">
        <f t="shared" si="8"/>
        <v>2.1428571428571428</v>
      </c>
      <c r="H107" s="109" t="s">
        <v>37</v>
      </c>
    </row>
    <row r="108" spans="2:9" s="1" customFormat="1" ht="192.75" x14ac:dyDescent="0.25">
      <c r="B108" s="135" t="s">
        <v>350</v>
      </c>
      <c r="C108" s="103">
        <f t="shared" si="21"/>
        <v>28</v>
      </c>
      <c r="D108" s="104">
        <f t="shared" si="6"/>
        <v>1.4000000000000001</v>
      </c>
      <c r="E108" s="104">
        <f t="shared" si="22"/>
        <v>3</v>
      </c>
      <c r="F108" s="104">
        <f t="shared" si="23"/>
        <v>-1.5999999999999999</v>
      </c>
      <c r="G108" s="105">
        <f t="shared" si="8"/>
        <v>2.1428571428571428</v>
      </c>
      <c r="H108" s="107" t="s">
        <v>37</v>
      </c>
    </row>
    <row r="109" spans="2:9" s="1" customFormat="1" ht="15.75" thickBot="1" x14ac:dyDescent="0.3">
      <c r="B109" s="136" t="s">
        <v>351</v>
      </c>
      <c r="C109" s="111">
        <f t="shared" si="21"/>
        <v>28</v>
      </c>
      <c r="D109" s="112">
        <f t="shared" si="6"/>
        <v>1.4000000000000001</v>
      </c>
      <c r="E109" s="112">
        <f t="shared" si="22"/>
        <v>3</v>
      </c>
      <c r="F109" s="112">
        <f t="shared" si="23"/>
        <v>-1.5999999999999999</v>
      </c>
      <c r="G109" s="113">
        <f t="shared" si="8"/>
        <v>2.1428571428571428</v>
      </c>
      <c r="H109" s="137" t="s">
        <v>37</v>
      </c>
    </row>
  </sheetData>
  <mergeCells count="15">
    <mergeCell ref="B53:D53"/>
    <mergeCell ref="F3:F4"/>
    <mergeCell ref="F27:F28"/>
    <mergeCell ref="B50:D51"/>
    <mergeCell ref="E50:P50"/>
    <mergeCell ref="B52:D52"/>
    <mergeCell ref="G3:G4"/>
    <mergeCell ref="B60:D60"/>
    <mergeCell ref="B61:D61"/>
    <mergeCell ref="B54:D54"/>
    <mergeCell ref="B55:D55"/>
    <mergeCell ref="B56:D56"/>
    <mergeCell ref="B57:D57"/>
    <mergeCell ref="B58:D58"/>
    <mergeCell ref="B59:D59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9"/>
  <sheetViews>
    <sheetView zoomScaleNormal="100" workbookViewId="0">
      <pane ySplit="1" topLeftCell="A26" activePane="bottomLeft" state="frozenSplit"/>
      <selection pane="bottomLeft" activeCell="D67" sqref="D67"/>
    </sheetView>
  </sheetViews>
  <sheetFormatPr defaultRowHeight="15" x14ac:dyDescent="0.25"/>
  <cols>
    <col min="1" max="1" width="27.28515625" customWidth="1"/>
    <col min="2" max="2" width="27" customWidth="1"/>
    <col min="3" max="3" width="46.85546875" customWidth="1"/>
    <col min="4" max="4" width="76.5703125" customWidth="1"/>
    <col min="5" max="5" width="24.5703125" customWidth="1"/>
    <col min="6" max="6" width="10" customWidth="1"/>
  </cols>
  <sheetData>
    <row r="1" spans="1:5" ht="15.75" thickBot="1" x14ac:dyDescent="0.3">
      <c r="A1" s="143" t="s">
        <v>362</v>
      </c>
      <c r="B1" s="144" t="s">
        <v>363</v>
      </c>
      <c r="C1" s="144" t="s">
        <v>364</v>
      </c>
      <c r="D1" s="144" t="s">
        <v>365</v>
      </c>
      <c r="E1" s="144" t="s">
        <v>366</v>
      </c>
    </row>
    <row r="2" spans="1:5" ht="23.25" thickBot="1" x14ac:dyDescent="0.3">
      <c r="A2" s="145" t="s">
        <v>367</v>
      </c>
      <c r="B2" s="146" t="s">
        <v>29</v>
      </c>
      <c r="C2" s="147" t="s">
        <v>29</v>
      </c>
      <c r="D2" s="148" t="s">
        <v>429</v>
      </c>
      <c r="E2" s="148"/>
    </row>
    <row r="3" spans="1:5" x14ac:dyDescent="0.25">
      <c r="A3" s="311" t="s">
        <v>368</v>
      </c>
      <c r="B3" s="149" t="s">
        <v>369</v>
      </c>
      <c r="C3" s="150" t="s">
        <v>370</v>
      </c>
      <c r="D3" s="151" t="s">
        <v>308</v>
      </c>
      <c r="E3" s="151"/>
    </row>
    <row r="4" spans="1:5" ht="22.5" x14ac:dyDescent="0.25">
      <c r="A4" s="312"/>
      <c r="B4" s="152" t="s">
        <v>371</v>
      </c>
      <c r="C4" s="153" t="s">
        <v>394</v>
      </c>
      <c r="D4" s="154" t="s">
        <v>287</v>
      </c>
      <c r="E4" s="154"/>
    </row>
    <row r="5" spans="1:5" x14ac:dyDescent="0.25">
      <c r="A5" s="312"/>
      <c r="B5" s="152" t="s">
        <v>372</v>
      </c>
      <c r="C5" s="153" t="s">
        <v>318</v>
      </c>
      <c r="D5" s="154" t="s">
        <v>318</v>
      </c>
      <c r="E5" s="154"/>
    </row>
    <row r="6" spans="1:5" x14ac:dyDescent="0.25">
      <c r="A6" s="312"/>
      <c r="B6" s="152" t="s">
        <v>373</v>
      </c>
      <c r="C6" s="153" t="s">
        <v>319</v>
      </c>
      <c r="D6" s="154" t="s">
        <v>319</v>
      </c>
      <c r="E6" s="154"/>
    </row>
    <row r="7" spans="1:5" x14ac:dyDescent="0.25">
      <c r="A7" s="312"/>
      <c r="B7" s="152" t="s">
        <v>374</v>
      </c>
      <c r="C7" s="153" t="s">
        <v>375</v>
      </c>
      <c r="D7" s="154" t="s">
        <v>321</v>
      </c>
      <c r="E7" s="154"/>
    </row>
    <row r="8" spans="1:5" x14ac:dyDescent="0.25">
      <c r="A8" s="312"/>
      <c r="B8" s="152" t="s">
        <v>376</v>
      </c>
      <c r="C8" s="153" t="s">
        <v>311</v>
      </c>
      <c r="D8" s="154" t="s">
        <v>311</v>
      </c>
      <c r="E8" s="154"/>
    </row>
    <row r="9" spans="1:5" x14ac:dyDescent="0.25">
      <c r="A9" s="312"/>
      <c r="B9" s="152" t="s">
        <v>377</v>
      </c>
      <c r="C9" s="153" t="s">
        <v>378</v>
      </c>
      <c r="D9" s="154" t="s">
        <v>310</v>
      </c>
      <c r="E9" s="154"/>
    </row>
    <row r="10" spans="1:5" x14ac:dyDescent="0.25">
      <c r="A10" s="312"/>
      <c r="B10" s="152" t="s">
        <v>379</v>
      </c>
      <c r="C10" s="153" t="s">
        <v>380</v>
      </c>
      <c r="D10" s="154" t="s">
        <v>312</v>
      </c>
      <c r="E10" s="154"/>
    </row>
    <row r="11" spans="1:5" x14ac:dyDescent="0.25">
      <c r="A11" s="312"/>
      <c r="B11" s="152" t="s">
        <v>381</v>
      </c>
      <c r="C11" s="153" t="s">
        <v>382</v>
      </c>
      <c r="D11" s="154" t="s">
        <v>313</v>
      </c>
      <c r="E11" s="154"/>
    </row>
    <row r="12" spans="1:5" x14ac:dyDescent="0.25">
      <c r="A12" s="312"/>
      <c r="B12" s="152" t="s">
        <v>383</v>
      </c>
      <c r="C12" s="153" t="s">
        <v>384</v>
      </c>
      <c r="D12" s="154" t="s">
        <v>316</v>
      </c>
      <c r="E12" s="154"/>
    </row>
    <row r="13" spans="1:5" x14ac:dyDescent="0.25">
      <c r="A13" s="312"/>
      <c r="B13" s="152" t="s">
        <v>385</v>
      </c>
      <c r="C13" s="153" t="s">
        <v>322</v>
      </c>
      <c r="D13" s="154" t="s">
        <v>322</v>
      </c>
      <c r="E13" s="154"/>
    </row>
    <row r="14" spans="1:5" x14ac:dyDescent="0.25">
      <c r="A14" s="312"/>
      <c r="B14" s="152" t="s">
        <v>386</v>
      </c>
      <c r="C14" s="153" t="s">
        <v>323</v>
      </c>
      <c r="D14" s="154" t="s">
        <v>323</v>
      </c>
      <c r="E14" s="154"/>
    </row>
    <row r="15" spans="1:5" x14ac:dyDescent="0.25">
      <c r="A15" s="312"/>
      <c r="B15" s="152" t="s">
        <v>387</v>
      </c>
      <c r="C15" s="153" t="s">
        <v>388</v>
      </c>
      <c r="D15" s="154" t="s">
        <v>314</v>
      </c>
      <c r="E15" s="154"/>
    </row>
    <row r="16" spans="1:5" x14ac:dyDescent="0.25">
      <c r="A16" s="312"/>
      <c r="B16" s="152" t="s">
        <v>389</v>
      </c>
      <c r="C16" s="153" t="s">
        <v>390</v>
      </c>
      <c r="D16" s="154" t="s">
        <v>315</v>
      </c>
      <c r="E16" s="154"/>
    </row>
    <row r="17" spans="1:5" ht="15.75" thickBot="1" x14ac:dyDescent="0.3">
      <c r="A17" s="313"/>
      <c r="B17" s="155" t="s">
        <v>391</v>
      </c>
      <c r="C17" s="156" t="s">
        <v>392</v>
      </c>
      <c r="D17" s="157" t="s">
        <v>317</v>
      </c>
      <c r="E17" s="157"/>
    </row>
    <row r="18" spans="1:5" x14ac:dyDescent="0.25">
      <c r="A18" s="314" t="s">
        <v>393</v>
      </c>
      <c r="B18" s="158" t="s">
        <v>369</v>
      </c>
      <c r="C18" s="159" t="s">
        <v>370</v>
      </c>
      <c r="D18" s="160" t="s">
        <v>308</v>
      </c>
      <c r="E18" s="160"/>
    </row>
    <row r="19" spans="1:5" ht="22.5" x14ac:dyDescent="0.25">
      <c r="A19" s="314"/>
      <c r="B19" s="161" t="s">
        <v>371</v>
      </c>
      <c r="C19" s="162" t="s">
        <v>394</v>
      </c>
      <c r="D19" s="163" t="s">
        <v>287</v>
      </c>
      <c r="E19" s="163"/>
    </row>
    <row r="20" spans="1:5" x14ac:dyDescent="0.25">
      <c r="A20" s="314"/>
      <c r="B20" s="161" t="s">
        <v>372</v>
      </c>
      <c r="C20" s="162" t="s">
        <v>318</v>
      </c>
      <c r="D20" s="163" t="s">
        <v>318</v>
      </c>
      <c r="E20" s="163"/>
    </row>
    <row r="21" spans="1:5" x14ac:dyDescent="0.25">
      <c r="A21" s="314"/>
      <c r="B21" s="161" t="s">
        <v>376</v>
      </c>
      <c r="C21" s="162" t="s">
        <v>311</v>
      </c>
      <c r="D21" s="163" t="s">
        <v>311</v>
      </c>
      <c r="E21" s="163"/>
    </row>
    <row r="22" spans="1:5" x14ac:dyDescent="0.25">
      <c r="A22" s="314"/>
      <c r="B22" s="161" t="s">
        <v>377</v>
      </c>
      <c r="C22" s="162" t="s">
        <v>378</v>
      </c>
      <c r="D22" s="163" t="s">
        <v>310</v>
      </c>
      <c r="E22" s="163"/>
    </row>
    <row r="23" spans="1:5" x14ac:dyDescent="0.25">
      <c r="A23" s="314"/>
      <c r="B23" s="161" t="s">
        <v>379</v>
      </c>
      <c r="C23" s="162" t="s">
        <v>380</v>
      </c>
      <c r="D23" s="163" t="s">
        <v>312</v>
      </c>
      <c r="E23" s="163"/>
    </row>
    <row r="24" spans="1:5" x14ac:dyDescent="0.25">
      <c r="A24" s="314"/>
      <c r="B24" s="161" t="s">
        <v>381</v>
      </c>
      <c r="C24" s="162" t="s">
        <v>382</v>
      </c>
      <c r="D24" s="163" t="s">
        <v>313</v>
      </c>
      <c r="E24" s="163"/>
    </row>
    <row r="25" spans="1:5" x14ac:dyDescent="0.25">
      <c r="A25" s="314"/>
      <c r="B25" s="161" t="s">
        <v>383</v>
      </c>
      <c r="C25" s="162" t="s">
        <v>384</v>
      </c>
      <c r="D25" s="163" t="s">
        <v>316</v>
      </c>
      <c r="E25" s="163"/>
    </row>
    <row r="26" spans="1:5" x14ac:dyDescent="0.25">
      <c r="A26" s="314"/>
      <c r="B26" s="161" t="s">
        <v>387</v>
      </c>
      <c r="C26" s="162" t="s">
        <v>388</v>
      </c>
      <c r="D26" s="163" t="s">
        <v>314</v>
      </c>
      <c r="E26" s="163"/>
    </row>
    <row r="27" spans="1:5" x14ac:dyDescent="0.25">
      <c r="A27" s="314"/>
      <c r="B27" s="161" t="s">
        <v>389</v>
      </c>
      <c r="C27" s="162" t="s">
        <v>390</v>
      </c>
      <c r="D27" s="163" t="s">
        <v>315</v>
      </c>
      <c r="E27" s="163"/>
    </row>
    <row r="28" spans="1:5" ht="15.75" thickBot="1" x14ac:dyDescent="0.3">
      <c r="A28" s="315"/>
      <c r="B28" s="164" t="s">
        <v>391</v>
      </c>
      <c r="C28" s="165" t="s">
        <v>392</v>
      </c>
      <c r="D28" s="166" t="s">
        <v>317</v>
      </c>
      <c r="E28" s="166"/>
    </row>
    <row r="29" spans="1:5" x14ac:dyDescent="0.25">
      <c r="A29" s="316" t="s">
        <v>395</v>
      </c>
      <c r="B29" s="152" t="s">
        <v>369</v>
      </c>
      <c r="C29" s="153" t="s">
        <v>370</v>
      </c>
      <c r="D29" s="154" t="s">
        <v>308</v>
      </c>
      <c r="E29" s="154"/>
    </row>
    <row r="30" spans="1:5" ht="22.5" x14ac:dyDescent="0.25">
      <c r="A30" s="317"/>
      <c r="B30" s="152" t="s">
        <v>371</v>
      </c>
      <c r="C30" s="153" t="s">
        <v>394</v>
      </c>
      <c r="D30" s="154" t="s">
        <v>287</v>
      </c>
      <c r="E30" s="154"/>
    </row>
    <row r="31" spans="1:5" x14ac:dyDescent="0.25">
      <c r="A31" s="317"/>
      <c r="B31" s="152" t="s">
        <v>372</v>
      </c>
      <c r="C31" s="153" t="s">
        <v>318</v>
      </c>
      <c r="D31" s="154" t="s">
        <v>318</v>
      </c>
      <c r="E31" s="154"/>
    </row>
    <row r="32" spans="1:5" x14ac:dyDescent="0.25">
      <c r="A32" s="317"/>
      <c r="B32" s="152" t="s">
        <v>373</v>
      </c>
      <c r="C32" s="153" t="s">
        <v>319</v>
      </c>
      <c r="D32" s="154" t="s">
        <v>319</v>
      </c>
      <c r="E32" s="154"/>
    </row>
    <row r="33" spans="1:5" x14ac:dyDescent="0.25">
      <c r="A33" s="317"/>
      <c r="B33" s="152" t="s">
        <v>374</v>
      </c>
      <c r="C33" s="153" t="s">
        <v>375</v>
      </c>
      <c r="D33" s="154" t="s">
        <v>321</v>
      </c>
      <c r="E33" s="154"/>
    </row>
    <row r="34" spans="1:5" x14ac:dyDescent="0.25">
      <c r="A34" s="317"/>
      <c r="B34" s="152" t="s">
        <v>376</v>
      </c>
      <c r="C34" s="153" t="s">
        <v>311</v>
      </c>
      <c r="D34" s="154" t="s">
        <v>311</v>
      </c>
      <c r="E34" s="154"/>
    </row>
    <row r="35" spans="1:5" ht="22.5" x14ac:dyDescent="0.25">
      <c r="A35" s="317"/>
      <c r="B35" s="152" t="s">
        <v>396</v>
      </c>
      <c r="C35" s="153" t="s">
        <v>397</v>
      </c>
      <c r="D35" s="154" t="s">
        <v>397</v>
      </c>
      <c r="E35" s="154"/>
    </row>
    <row r="36" spans="1:5" x14ac:dyDescent="0.25">
      <c r="A36" s="317"/>
      <c r="B36" s="152" t="s">
        <v>398</v>
      </c>
      <c r="C36" s="153" t="s">
        <v>399</v>
      </c>
      <c r="D36" s="167" t="s">
        <v>399</v>
      </c>
      <c r="E36" s="168"/>
    </row>
    <row r="37" spans="1:5" x14ac:dyDescent="0.25">
      <c r="A37" s="317"/>
      <c r="B37" s="152" t="s">
        <v>377</v>
      </c>
      <c r="C37" s="153" t="s">
        <v>378</v>
      </c>
      <c r="D37" s="154" t="s">
        <v>310</v>
      </c>
      <c r="E37" s="154"/>
    </row>
    <row r="38" spans="1:5" x14ac:dyDescent="0.25">
      <c r="A38" s="317"/>
      <c r="B38" s="152" t="s">
        <v>379</v>
      </c>
      <c r="C38" s="153" t="s">
        <v>380</v>
      </c>
      <c r="D38" s="154" t="s">
        <v>312</v>
      </c>
      <c r="E38" s="154"/>
    </row>
    <row r="39" spans="1:5" x14ac:dyDescent="0.25">
      <c r="A39" s="317"/>
      <c r="B39" s="152" t="s">
        <v>381</v>
      </c>
      <c r="C39" s="153" t="s">
        <v>382</v>
      </c>
      <c r="D39" s="154" t="s">
        <v>313</v>
      </c>
      <c r="E39" s="154"/>
    </row>
    <row r="40" spans="1:5" x14ac:dyDescent="0.25">
      <c r="A40" s="317"/>
      <c r="B40" s="152" t="s">
        <v>383</v>
      </c>
      <c r="C40" s="153" t="s">
        <v>384</v>
      </c>
      <c r="D40" s="154" t="s">
        <v>316</v>
      </c>
      <c r="E40" s="154"/>
    </row>
    <row r="41" spans="1:5" x14ac:dyDescent="0.25">
      <c r="A41" s="317"/>
      <c r="B41" s="152" t="s">
        <v>385</v>
      </c>
      <c r="C41" s="153" t="s">
        <v>322</v>
      </c>
      <c r="D41" s="154" t="s">
        <v>322</v>
      </c>
      <c r="E41" s="154"/>
    </row>
    <row r="42" spans="1:5" x14ac:dyDescent="0.25">
      <c r="A42" s="317"/>
      <c r="B42" s="152" t="s">
        <v>386</v>
      </c>
      <c r="C42" s="153" t="s">
        <v>323</v>
      </c>
      <c r="D42" s="154" t="s">
        <v>323</v>
      </c>
      <c r="E42" s="154"/>
    </row>
    <row r="43" spans="1:5" x14ac:dyDescent="0.25">
      <c r="A43" s="317"/>
      <c r="B43" s="152" t="s">
        <v>387</v>
      </c>
      <c r="C43" s="153" t="s">
        <v>388</v>
      </c>
      <c r="D43" s="154" t="s">
        <v>314</v>
      </c>
      <c r="E43" s="154"/>
    </row>
    <row r="44" spans="1:5" x14ac:dyDescent="0.25">
      <c r="A44" s="317"/>
      <c r="B44" s="152" t="s">
        <v>389</v>
      </c>
      <c r="C44" s="153" t="s">
        <v>390</v>
      </c>
      <c r="D44" s="154" t="s">
        <v>315</v>
      </c>
      <c r="E44" s="154"/>
    </row>
    <row r="45" spans="1:5" ht="15.75" thickBot="1" x14ac:dyDescent="0.3">
      <c r="A45" s="318"/>
      <c r="B45" s="155" t="s">
        <v>391</v>
      </c>
      <c r="C45" s="156" t="s">
        <v>392</v>
      </c>
      <c r="D45" s="157" t="s">
        <v>317</v>
      </c>
      <c r="E45" s="157"/>
    </row>
    <row r="46" spans="1:5" x14ac:dyDescent="0.25">
      <c r="A46" s="319" t="s">
        <v>400</v>
      </c>
      <c r="B46" s="161" t="s">
        <v>369</v>
      </c>
      <c r="C46" s="162" t="s">
        <v>370</v>
      </c>
      <c r="D46" s="163" t="s">
        <v>308</v>
      </c>
      <c r="E46" s="163"/>
    </row>
    <row r="47" spans="1:5" ht="22.5" x14ac:dyDescent="0.25">
      <c r="A47" s="314"/>
      <c r="B47" s="161" t="s">
        <v>371</v>
      </c>
      <c r="C47" s="162" t="s">
        <v>394</v>
      </c>
      <c r="D47" s="163" t="s">
        <v>287</v>
      </c>
      <c r="E47" s="163"/>
    </row>
    <row r="48" spans="1:5" x14ac:dyDescent="0.25">
      <c r="A48" s="314"/>
      <c r="B48" s="161" t="s">
        <v>372</v>
      </c>
      <c r="C48" s="162" t="s">
        <v>318</v>
      </c>
      <c r="D48" s="163" t="s">
        <v>318</v>
      </c>
      <c r="E48" s="163"/>
    </row>
    <row r="49" spans="1:5" x14ac:dyDescent="0.25">
      <c r="A49" s="314"/>
      <c r="B49" s="161" t="s">
        <v>376</v>
      </c>
      <c r="C49" s="162" t="s">
        <v>311</v>
      </c>
      <c r="D49" s="163" t="s">
        <v>311</v>
      </c>
      <c r="E49" s="163"/>
    </row>
    <row r="50" spans="1:5" x14ac:dyDescent="0.25">
      <c r="A50" s="314"/>
      <c r="B50" s="161" t="s">
        <v>396</v>
      </c>
      <c r="C50" s="162" t="s">
        <v>401</v>
      </c>
      <c r="D50" s="163" t="s">
        <v>401</v>
      </c>
      <c r="E50" s="163"/>
    </row>
    <row r="51" spans="1:5" x14ac:dyDescent="0.25">
      <c r="A51" s="314"/>
      <c r="B51" s="161" t="s">
        <v>398</v>
      </c>
      <c r="C51" s="162" t="s">
        <v>402</v>
      </c>
      <c r="D51" s="162" t="s">
        <v>402</v>
      </c>
      <c r="E51" s="162"/>
    </row>
    <row r="52" spans="1:5" x14ac:dyDescent="0.25">
      <c r="A52" s="314"/>
      <c r="B52" s="161" t="s">
        <v>377</v>
      </c>
      <c r="C52" s="162" t="s">
        <v>378</v>
      </c>
      <c r="D52" s="163" t="s">
        <v>310</v>
      </c>
      <c r="E52" s="163"/>
    </row>
    <row r="53" spans="1:5" x14ac:dyDescent="0.25">
      <c r="A53" s="314"/>
      <c r="B53" s="161" t="s">
        <v>379</v>
      </c>
      <c r="C53" s="162" t="s">
        <v>380</v>
      </c>
      <c r="D53" s="163" t="s">
        <v>312</v>
      </c>
      <c r="E53" s="163"/>
    </row>
    <row r="54" spans="1:5" x14ac:dyDescent="0.25">
      <c r="A54" s="314"/>
      <c r="B54" s="161" t="s">
        <v>381</v>
      </c>
      <c r="C54" s="162" t="s">
        <v>382</v>
      </c>
      <c r="D54" s="163" t="s">
        <v>313</v>
      </c>
      <c r="E54" s="163"/>
    </row>
    <row r="55" spans="1:5" x14ac:dyDescent="0.25">
      <c r="A55" s="314"/>
      <c r="B55" s="161" t="s">
        <v>383</v>
      </c>
      <c r="C55" s="162" t="s">
        <v>384</v>
      </c>
      <c r="D55" s="163" t="s">
        <v>316</v>
      </c>
      <c r="E55" s="163"/>
    </row>
    <row r="56" spans="1:5" x14ac:dyDescent="0.25">
      <c r="A56" s="314"/>
      <c r="B56" s="161" t="s">
        <v>387</v>
      </c>
      <c r="C56" s="162" t="s">
        <v>388</v>
      </c>
      <c r="D56" s="163" t="s">
        <v>314</v>
      </c>
      <c r="E56" s="163"/>
    </row>
    <row r="57" spans="1:5" x14ac:dyDescent="0.25">
      <c r="A57" s="314"/>
      <c r="B57" s="161" t="s">
        <v>389</v>
      </c>
      <c r="C57" s="162" t="s">
        <v>390</v>
      </c>
      <c r="D57" s="163" t="s">
        <v>315</v>
      </c>
      <c r="E57" s="163"/>
    </row>
    <row r="58" spans="1:5" ht="15.75" thickBot="1" x14ac:dyDescent="0.3">
      <c r="A58" s="315"/>
      <c r="B58" s="164" t="s">
        <v>391</v>
      </c>
      <c r="C58" s="165" t="s">
        <v>392</v>
      </c>
      <c r="D58" s="166" t="s">
        <v>317</v>
      </c>
      <c r="E58" s="166"/>
    </row>
    <row r="59" spans="1:5" ht="22.5" customHeight="1" x14ac:dyDescent="0.25">
      <c r="A59" s="303" t="s">
        <v>403</v>
      </c>
      <c r="B59" s="150" t="s">
        <v>404</v>
      </c>
      <c r="C59" s="150" t="s">
        <v>405</v>
      </c>
      <c r="D59" s="271" t="s">
        <v>346</v>
      </c>
      <c r="E59" s="267" t="s">
        <v>406</v>
      </c>
    </row>
    <row r="60" spans="1:5" x14ac:dyDescent="0.25">
      <c r="A60" s="320"/>
      <c r="B60" s="153" t="s">
        <v>407</v>
      </c>
      <c r="C60" s="153" t="s">
        <v>408</v>
      </c>
      <c r="D60" s="154" t="s">
        <v>347</v>
      </c>
      <c r="E60" s="268" t="s">
        <v>406</v>
      </c>
    </row>
    <row r="61" spans="1:5" ht="45" x14ac:dyDescent="0.25">
      <c r="A61" s="320"/>
      <c r="B61" s="153" t="s">
        <v>409</v>
      </c>
      <c r="C61" s="153" t="s">
        <v>408</v>
      </c>
      <c r="D61" s="154" t="s">
        <v>349</v>
      </c>
      <c r="E61" s="268" t="s">
        <v>406</v>
      </c>
    </row>
    <row r="62" spans="1:5" ht="56.25" x14ac:dyDescent="0.25">
      <c r="A62" s="320"/>
      <c r="B62" s="153" t="s">
        <v>410</v>
      </c>
      <c r="C62" s="153" t="s">
        <v>411</v>
      </c>
      <c r="D62" s="154" t="s">
        <v>350</v>
      </c>
      <c r="E62" s="268" t="s">
        <v>406</v>
      </c>
    </row>
    <row r="63" spans="1:5" ht="22.5" x14ac:dyDescent="0.25">
      <c r="A63" s="320"/>
      <c r="B63" s="153" t="s">
        <v>463</v>
      </c>
      <c r="C63" s="153" t="s">
        <v>489</v>
      </c>
      <c r="D63" s="154" t="s">
        <v>490</v>
      </c>
      <c r="E63" s="268" t="s">
        <v>406</v>
      </c>
    </row>
    <row r="64" spans="1:5" ht="23.25" thickBot="1" x14ac:dyDescent="0.3">
      <c r="A64" s="304"/>
      <c r="B64" s="155" t="s">
        <v>464</v>
      </c>
      <c r="C64" s="156" t="s">
        <v>465</v>
      </c>
      <c r="D64" s="157" t="s">
        <v>491</v>
      </c>
      <c r="E64" s="272" t="s">
        <v>406</v>
      </c>
    </row>
    <row r="65" spans="1:5" ht="15.75" thickBot="1" x14ac:dyDescent="0.3">
      <c r="A65" s="169" t="s">
        <v>34</v>
      </c>
      <c r="B65" s="170" t="s">
        <v>412</v>
      </c>
      <c r="C65" s="147" t="s">
        <v>413</v>
      </c>
      <c r="D65" s="148" t="s">
        <v>414</v>
      </c>
      <c r="E65" s="273"/>
    </row>
    <row r="66" spans="1:5" ht="15" customHeight="1" x14ac:dyDescent="0.25">
      <c r="A66" s="303" t="s">
        <v>415</v>
      </c>
      <c r="B66" s="150" t="s">
        <v>463</v>
      </c>
      <c r="C66" s="150" t="s">
        <v>492</v>
      </c>
      <c r="D66" s="151" t="s">
        <v>493</v>
      </c>
      <c r="E66" s="267"/>
    </row>
    <row r="67" spans="1:5" ht="23.25" thickBot="1" x14ac:dyDescent="0.3">
      <c r="A67" s="304"/>
      <c r="B67" s="155" t="s">
        <v>464</v>
      </c>
      <c r="C67" s="156" t="s">
        <v>494</v>
      </c>
      <c r="D67" s="157" t="s">
        <v>491</v>
      </c>
      <c r="E67" s="272" t="s">
        <v>406</v>
      </c>
    </row>
    <row r="68" spans="1:5" ht="15" customHeight="1" x14ac:dyDescent="0.25">
      <c r="A68" s="305" t="s">
        <v>416</v>
      </c>
      <c r="B68" s="184" t="s">
        <v>417</v>
      </c>
      <c r="C68" s="159" t="s">
        <v>418</v>
      </c>
      <c r="D68" s="160" t="s">
        <v>436</v>
      </c>
      <c r="E68" s="185" t="s">
        <v>430</v>
      </c>
    </row>
    <row r="69" spans="1:5" x14ac:dyDescent="0.25">
      <c r="A69" s="305"/>
      <c r="B69" s="181" t="s">
        <v>432</v>
      </c>
      <c r="C69" s="162" t="s">
        <v>418</v>
      </c>
      <c r="D69" s="182" t="s">
        <v>439</v>
      </c>
      <c r="E69" s="182" t="s">
        <v>431</v>
      </c>
    </row>
    <row r="70" spans="1:5" x14ac:dyDescent="0.25">
      <c r="A70" s="305"/>
      <c r="B70" s="181" t="s">
        <v>433</v>
      </c>
      <c r="C70" s="162" t="s">
        <v>418</v>
      </c>
      <c r="D70" s="180" t="s">
        <v>437</v>
      </c>
      <c r="E70" s="180" t="s">
        <v>431</v>
      </c>
    </row>
    <row r="71" spans="1:5" x14ac:dyDescent="0.25">
      <c r="A71" s="305"/>
      <c r="B71" s="181" t="s">
        <v>434</v>
      </c>
      <c r="C71" s="162" t="s">
        <v>418</v>
      </c>
      <c r="D71" s="180" t="s">
        <v>438</v>
      </c>
      <c r="E71" s="180" t="s">
        <v>431</v>
      </c>
    </row>
    <row r="72" spans="1:5" ht="15.75" thickBot="1" x14ac:dyDescent="0.3">
      <c r="A72" s="306"/>
      <c r="B72" s="183" t="s">
        <v>435</v>
      </c>
      <c r="C72" s="165" t="s">
        <v>418</v>
      </c>
      <c r="D72" s="166" t="s">
        <v>440</v>
      </c>
      <c r="E72" s="166" t="s">
        <v>431</v>
      </c>
    </row>
    <row r="73" spans="1:5" ht="15" customHeight="1" x14ac:dyDescent="0.25">
      <c r="A73" s="171" t="s">
        <v>307</v>
      </c>
      <c r="B73" s="307" t="s">
        <v>419</v>
      </c>
      <c r="C73" s="309" t="s">
        <v>420</v>
      </c>
      <c r="D73" s="151" t="s">
        <v>421</v>
      </c>
      <c r="E73" s="151"/>
    </row>
    <row r="74" spans="1:5" x14ac:dyDescent="0.25">
      <c r="A74" s="172" t="s">
        <v>303</v>
      </c>
      <c r="B74" s="307"/>
      <c r="C74" s="309"/>
      <c r="D74" s="154" t="s">
        <v>422</v>
      </c>
      <c r="E74" s="154"/>
    </row>
    <row r="75" spans="1:5" ht="15.75" thickBot="1" x14ac:dyDescent="0.3">
      <c r="A75" s="173" t="s">
        <v>423</v>
      </c>
      <c r="B75" s="308"/>
      <c r="C75" s="310"/>
      <c r="D75" s="157" t="s">
        <v>424</v>
      </c>
      <c r="E75" s="157"/>
    </row>
    <row r="76" spans="1:5" ht="16.5" thickBot="1" x14ac:dyDescent="0.3">
      <c r="A76" s="174" t="s">
        <v>425</v>
      </c>
      <c r="B76" s="175"/>
      <c r="C76" s="175"/>
      <c r="D76" s="176"/>
      <c r="E76" s="176"/>
    </row>
    <row r="77" spans="1:5" ht="15" customHeight="1" x14ac:dyDescent="0.25">
      <c r="A77" s="171" t="s">
        <v>303</v>
      </c>
      <c r="B77" s="177" t="s">
        <v>495</v>
      </c>
      <c r="C77" s="177" t="s">
        <v>496</v>
      </c>
      <c r="D77" s="177" t="s">
        <v>496</v>
      </c>
      <c r="E77" s="177"/>
    </row>
    <row r="78" spans="1:5" x14ac:dyDescent="0.25">
      <c r="A78" s="172" t="s">
        <v>423</v>
      </c>
      <c r="B78" s="178" t="s">
        <v>426</v>
      </c>
      <c r="C78" s="178" t="s">
        <v>304</v>
      </c>
      <c r="D78" s="178" t="s">
        <v>304</v>
      </c>
      <c r="E78" s="178"/>
    </row>
    <row r="79" spans="1:5" ht="15.75" thickBot="1" x14ac:dyDescent="0.3">
      <c r="A79" s="173" t="s">
        <v>497</v>
      </c>
      <c r="B79" s="179" t="s">
        <v>427</v>
      </c>
      <c r="C79" s="179" t="s">
        <v>421</v>
      </c>
      <c r="D79" s="179" t="s">
        <v>421</v>
      </c>
      <c r="E79" s="179"/>
    </row>
  </sheetData>
  <mergeCells count="9">
    <mergeCell ref="A66:A67"/>
    <mergeCell ref="A68:A72"/>
    <mergeCell ref="B73:B75"/>
    <mergeCell ref="C73:C75"/>
    <mergeCell ref="A3:A17"/>
    <mergeCell ref="A18:A28"/>
    <mergeCell ref="A29:A45"/>
    <mergeCell ref="A46:A58"/>
    <mergeCell ref="A59:A64"/>
  </mergeCells>
  <hyperlinks>
    <hyperlink ref="C73" r:id="rId1" xr:uid="{00000000-0004-0000-03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2018</vt:lpstr>
      <vt:lpstr>Bio 2018</vt:lpstr>
      <vt:lpstr>Summary</vt:lpstr>
      <vt:lpstr>Kits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Stuart, Raymond</dc:creator>
  <cp:lastModifiedBy>Musson, Curtis</cp:lastModifiedBy>
  <cp:lastPrinted>2018-01-29T12:22:01Z</cp:lastPrinted>
  <dcterms:created xsi:type="dcterms:W3CDTF">2017-02-16T17:52:38Z</dcterms:created>
  <dcterms:modified xsi:type="dcterms:W3CDTF">2019-01-15T18:17:36Z</dcterms:modified>
</cp:coreProperties>
</file>