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FTM\"/>
    </mc:Choice>
  </mc:AlternateContent>
  <xr:revisionPtr revIDLastSave="0" documentId="13_ncr:1_{B50E77EC-BDC6-4219-AD75-2FC8DD2D37B4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2019" sheetId="1" r:id="rId1"/>
    <sheet name="Sheet1" sheetId="7" state="hidden" r:id="rId2"/>
    <sheet name="Kits" sheetId="2" r:id="rId3"/>
    <sheet name="Summary" sheetId="4" r:id="rId4"/>
    <sheet name="QC_Sample_Tracking" sheetId="5" r:id="rId5"/>
    <sheet name="ScheduleingTool_1_RUN" sheetId="3" state="hidden" r:id="rId6"/>
    <sheet name="Scheduling_Tool_2a_WBID" sheetId="6" state="hidden" r:id="rId7"/>
    <sheet name="Scheduling_Tool_2b_WBID" sheetId="8" state="hidden" r:id="rId8"/>
  </sheets>
  <definedNames>
    <definedName name="_xlnm._FilterDatabase" localSheetId="0" hidden="1">'2019'!$A$3:$BN$490</definedName>
    <definedName name="_xlnm._FilterDatabase" localSheetId="2" hidden="1">Kits!$A$1:$E$123</definedName>
    <definedName name="_xlnm._FilterDatabase" localSheetId="4" hidden="1">QC_Sample_Tracking!$A$19:$AD$69</definedName>
    <definedName name="_xlnm._FilterDatabase" localSheetId="5" hidden="1">ScheduleingTool_1_RUN!$A$17:$I$99</definedName>
    <definedName name="_xlnm._FilterDatabase" localSheetId="6" hidden="1">Scheduling_Tool_2a_WBID!$A$2:$AE$591</definedName>
    <definedName name="_xlnm._FilterDatabase" localSheetId="7" hidden="1">Scheduling_Tool_2b_WBID!$A$1:$J$83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417" i="1" l="1"/>
  <c r="BL417" i="1" s="1"/>
  <c r="BK409" i="1"/>
  <c r="BL409" i="1" s="1"/>
  <c r="BK413" i="1"/>
  <c r="BL413" i="1" s="1"/>
  <c r="BK74" i="1" l="1"/>
  <c r="BL74" i="1" s="1"/>
  <c r="BK183" i="1" l="1"/>
  <c r="BL183" i="1" s="1"/>
  <c r="BK184" i="1"/>
  <c r="BL184" i="1" s="1"/>
  <c r="BK185" i="1"/>
  <c r="BL185" i="1" s="1"/>
  <c r="BK167" i="1"/>
  <c r="BL167" i="1" s="1"/>
  <c r="BK168" i="1"/>
  <c r="BL168" i="1" s="1"/>
  <c r="BK169" i="1"/>
  <c r="BL169" i="1" s="1"/>
  <c r="BK260" i="1" l="1"/>
  <c r="BL260" i="1" s="1"/>
  <c r="BK395" i="1" l="1"/>
  <c r="BL395" i="1" s="1"/>
  <c r="BK394" i="1"/>
  <c r="BL394" i="1" s="1"/>
  <c r="BK96" i="1" l="1"/>
  <c r="BL96" i="1" s="1"/>
  <c r="BK97" i="1"/>
  <c r="BL97" i="1" s="1"/>
  <c r="BK104" i="1"/>
  <c r="BL104" i="1" s="1"/>
  <c r="BK103" i="1"/>
  <c r="BL103" i="1" s="1"/>
  <c r="BK98" i="1"/>
  <c r="BL98" i="1" s="1"/>
  <c r="BK102" i="1"/>
  <c r="BL102" i="1" s="1"/>
  <c r="BK99" i="1"/>
  <c r="BL99" i="1" s="1"/>
  <c r="BK101" i="1"/>
  <c r="BL101" i="1" s="1"/>
  <c r="BK377" i="1"/>
  <c r="BL377" i="1" s="1"/>
  <c r="BK378" i="1"/>
  <c r="BL378" i="1" s="1"/>
  <c r="BK379" i="1"/>
  <c r="BL379" i="1" s="1"/>
  <c r="BK385" i="1"/>
  <c r="BL385" i="1" s="1"/>
  <c r="BK384" i="1"/>
  <c r="BL384" i="1" s="1"/>
  <c r="BK380" i="1"/>
  <c r="BL380" i="1" s="1"/>
  <c r="BK383" i="1"/>
  <c r="BL383" i="1" s="1"/>
  <c r="BK381" i="1"/>
  <c r="BL381" i="1" s="1"/>
  <c r="BK382" i="1"/>
  <c r="BL382" i="1" s="1"/>
  <c r="BK387" i="1"/>
  <c r="BL387" i="1" s="1"/>
  <c r="BK386" i="1"/>
  <c r="BL386" i="1" s="1"/>
  <c r="BK388" i="1"/>
  <c r="BL388" i="1" s="1"/>
  <c r="BK390" i="1"/>
  <c r="BL390" i="1" s="1"/>
  <c r="BK389" i="1"/>
  <c r="BL389" i="1" s="1"/>
  <c r="BK391" i="1"/>
  <c r="BL391" i="1" s="1"/>
  <c r="BK108" i="1"/>
  <c r="BL108" i="1" s="1"/>
  <c r="BK105" i="1"/>
  <c r="BL105" i="1" s="1"/>
  <c r="BK109" i="1"/>
  <c r="BL109" i="1" s="1"/>
  <c r="BK110" i="1"/>
  <c r="BL110" i="1" s="1"/>
  <c r="BK113" i="1"/>
  <c r="BL113" i="1" s="1"/>
  <c r="BK106" i="1"/>
  <c r="BL106" i="1" s="1"/>
  <c r="BK112" i="1"/>
  <c r="BL112" i="1" s="1"/>
  <c r="BK107" i="1"/>
  <c r="BL107" i="1" s="1"/>
  <c r="BK111" i="1"/>
  <c r="BL111" i="1" s="1"/>
  <c r="BK397" i="1"/>
  <c r="BL397" i="1" s="1"/>
  <c r="BK396" i="1"/>
  <c r="BL396" i="1" s="1"/>
  <c r="BK398" i="1"/>
  <c r="BL398" i="1" s="1"/>
  <c r="BK402" i="1"/>
  <c r="BL402" i="1" s="1"/>
  <c r="BK399" i="1"/>
  <c r="BL399" i="1" s="1"/>
  <c r="BK400" i="1"/>
  <c r="BL400" i="1" s="1"/>
  <c r="BK404" i="1"/>
  <c r="BL404" i="1" s="1"/>
  <c r="BK401" i="1"/>
  <c r="BL401" i="1" s="1"/>
  <c r="BK403" i="1"/>
  <c r="BL403" i="1" s="1"/>
  <c r="BK406" i="1"/>
  <c r="BL406" i="1" s="1"/>
  <c r="BK405" i="1"/>
  <c r="BL405" i="1" s="1"/>
  <c r="BK407" i="1"/>
  <c r="BL407" i="1" s="1"/>
  <c r="BK114" i="1"/>
  <c r="BL114" i="1" s="1"/>
  <c r="BK117" i="1"/>
  <c r="BL117" i="1" s="1"/>
  <c r="BK115" i="1"/>
  <c r="BL115" i="1" s="1"/>
  <c r="BK116" i="1"/>
  <c r="BL116" i="1" s="1"/>
  <c r="BK121" i="1"/>
  <c r="BL121" i="1" s="1"/>
  <c r="BK118" i="1"/>
  <c r="BL118" i="1" s="1"/>
  <c r="BK122" i="1"/>
  <c r="BL122" i="1" s="1"/>
  <c r="BK123" i="1"/>
  <c r="BL123" i="1" s="1"/>
  <c r="BK128" i="1"/>
  <c r="BL128" i="1" s="1"/>
  <c r="BK127" i="1"/>
  <c r="BL127" i="1" s="1"/>
  <c r="BK126" i="1"/>
  <c r="BL126" i="1" s="1"/>
  <c r="BK119" i="1"/>
  <c r="BL119" i="1" s="1"/>
  <c r="BK125" i="1"/>
  <c r="BL125" i="1" s="1"/>
  <c r="BK120" i="1"/>
  <c r="BL120" i="1" s="1"/>
  <c r="BK124" i="1"/>
  <c r="BL124" i="1" s="1"/>
  <c r="BK129" i="1"/>
  <c r="BL129" i="1" s="1"/>
  <c r="BK135" i="1"/>
  <c r="BL135" i="1" s="1"/>
  <c r="BK134" i="1"/>
  <c r="BL134" i="1" s="1"/>
  <c r="BK130" i="1"/>
  <c r="BL130" i="1" s="1"/>
  <c r="BK133" i="1"/>
  <c r="BL133" i="1" s="1"/>
  <c r="BK131" i="1"/>
  <c r="BL131" i="1" s="1"/>
  <c r="BK132" i="1"/>
  <c r="BL132" i="1" s="1"/>
  <c r="BK138" i="1"/>
  <c r="BL138" i="1" s="1"/>
  <c r="BK136" i="1"/>
  <c r="BL136" i="1" s="1"/>
  <c r="BK140" i="1"/>
  <c r="BL140" i="1" s="1"/>
  <c r="BK137" i="1"/>
  <c r="BL137" i="1" s="1"/>
  <c r="BK139" i="1"/>
  <c r="BL139" i="1" s="1"/>
  <c r="BK141" i="1"/>
  <c r="BL141" i="1" s="1"/>
  <c r="BK147" i="1"/>
  <c r="BL147" i="1" s="1"/>
  <c r="BK146" i="1"/>
  <c r="BL146" i="1" s="1"/>
  <c r="BK142" i="1"/>
  <c r="BL142" i="1" s="1"/>
  <c r="BK145" i="1"/>
  <c r="BL145" i="1" s="1"/>
  <c r="BK143" i="1"/>
  <c r="BL143" i="1" s="1"/>
  <c r="BK144" i="1"/>
  <c r="BL144" i="1" s="1"/>
  <c r="BK150" i="1"/>
  <c r="BL150" i="1" s="1"/>
  <c r="BK149" i="1"/>
  <c r="BL149" i="1" s="1"/>
  <c r="BK148" i="1"/>
  <c r="BL148" i="1" s="1"/>
  <c r="BK151" i="1"/>
  <c r="BL151" i="1" s="1"/>
  <c r="BK152" i="1"/>
  <c r="BL152" i="1" s="1"/>
  <c r="BK153" i="1"/>
  <c r="BL153" i="1" s="1"/>
  <c r="BK154" i="1"/>
  <c r="BL154" i="1" s="1"/>
  <c r="BK156" i="1"/>
  <c r="BL156" i="1" s="1"/>
  <c r="BK155" i="1"/>
  <c r="BL155" i="1" s="1"/>
  <c r="BK157" i="1"/>
  <c r="BL157" i="1" s="1"/>
  <c r="BK159" i="1"/>
  <c r="BL159" i="1" s="1"/>
  <c r="BK158" i="1"/>
  <c r="BL158" i="1" s="1"/>
  <c r="BK160" i="1"/>
  <c r="BL160" i="1" s="1"/>
  <c r="BK162" i="1"/>
  <c r="BL162" i="1" s="1"/>
  <c r="BK161" i="1"/>
  <c r="BL161" i="1" s="1"/>
  <c r="BK163" i="1"/>
  <c r="BL163" i="1" s="1"/>
  <c r="BK164" i="1"/>
  <c r="BL164" i="1" s="1"/>
  <c r="BK165" i="1"/>
  <c r="BL165" i="1" s="1"/>
  <c r="BK166" i="1"/>
  <c r="BL166" i="1" s="1"/>
  <c r="BK172" i="1"/>
  <c r="BL172" i="1" s="1"/>
  <c r="BK170" i="1"/>
  <c r="BL170" i="1" s="1"/>
  <c r="BK171" i="1"/>
  <c r="BL171" i="1" s="1"/>
  <c r="BK173" i="1"/>
  <c r="BL173" i="1" s="1"/>
  <c r="BK180" i="1"/>
  <c r="BL180" i="1" s="1"/>
  <c r="BK179" i="1"/>
  <c r="BL179" i="1" s="1"/>
  <c r="BK174" i="1"/>
  <c r="BL174" i="1" s="1"/>
  <c r="BK178" i="1"/>
  <c r="BL178" i="1" s="1"/>
  <c r="BK175" i="1"/>
  <c r="BL175" i="1" s="1"/>
  <c r="BK181" i="1"/>
  <c r="BL181" i="1" s="1"/>
  <c r="BK176" i="1"/>
  <c r="BL176" i="1" s="1"/>
  <c r="BK177" i="1"/>
  <c r="BL177" i="1" s="1"/>
  <c r="BK182" i="1"/>
  <c r="BL182" i="1" s="1"/>
  <c r="BK188" i="1"/>
  <c r="BL188" i="1" s="1"/>
  <c r="BK186" i="1"/>
  <c r="BL186" i="1" s="1"/>
  <c r="BK187" i="1"/>
  <c r="BL187" i="1" s="1"/>
  <c r="BK193" i="1"/>
  <c r="BL193" i="1" s="1"/>
  <c r="BK192" i="1"/>
  <c r="BL192" i="1" s="1"/>
  <c r="BK189" i="1"/>
  <c r="BL189" i="1" s="1"/>
  <c r="BK199" i="1"/>
  <c r="BL199" i="1" s="1"/>
  <c r="BK198" i="1"/>
  <c r="BL198" i="1" s="1"/>
  <c r="BK190" i="1"/>
  <c r="BL190" i="1" s="1"/>
  <c r="BK197" i="1"/>
  <c r="BL197" i="1" s="1"/>
  <c r="BK191" i="1"/>
  <c r="BL191" i="1" s="1"/>
  <c r="BK194" i="1"/>
  <c r="BL194" i="1" s="1"/>
  <c r="BK195" i="1"/>
  <c r="BL195" i="1" s="1"/>
  <c r="BK196" i="1"/>
  <c r="BL196" i="1" s="1"/>
  <c r="BK202" i="1"/>
  <c r="BL202" i="1" s="1"/>
  <c r="BK201" i="1"/>
  <c r="BL201" i="1" s="1"/>
  <c r="BK200" i="1"/>
  <c r="BL200" i="1" s="1"/>
  <c r="BK203" i="1"/>
  <c r="BL203" i="1" s="1"/>
  <c r="BK204" i="1"/>
  <c r="BL204" i="1" s="1"/>
  <c r="BK205" i="1"/>
  <c r="BL205" i="1" s="1"/>
  <c r="BK208" i="1"/>
  <c r="BL208" i="1" s="1"/>
  <c r="BK207" i="1"/>
  <c r="BL207" i="1" s="1"/>
  <c r="BK206" i="1"/>
  <c r="BL206" i="1" s="1"/>
  <c r="BK209" i="1"/>
  <c r="BL209" i="1" s="1"/>
  <c r="BK210" i="1"/>
  <c r="BL210" i="1" s="1"/>
  <c r="BK211" i="1"/>
  <c r="BL211" i="1" s="1"/>
  <c r="BK212" i="1"/>
  <c r="BL212" i="1" s="1"/>
  <c r="BK215" i="1"/>
  <c r="BL215" i="1" s="1"/>
  <c r="BK214" i="1"/>
  <c r="BL214" i="1" s="1"/>
  <c r="BK213" i="1"/>
  <c r="BL213" i="1" s="1"/>
  <c r="BK216" i="1"/>
  <c r="BL216" i="1" s="1"/>
  <c r="BK217" i="1"/>
  <c r="BL217" i="1" s="1"/>
  <c r="BK223" i="1"/>
  <c r="BL223" i="1" s="1"/>
  <c r="BK222" i="1"/>
  <c r="BL222" i="1" s="1"/>
  <c r="BK218" i="1"/>
  <c r="BL218" i="1" s="1"/>
  <c r="BK221" i="1"/>
  <c r="BL221" i="1" s="1"/>
  <c r="BK219" i="1"/>
  <c r="BL219" i="1" s="1"/>
  <c r="BK220" i="1"/>
  <c r="BL220" i="1" s="1"/>
  <c r="BK224" i="1"/>
  <c r="BL224" i="1" s="1"/>
  <c r="BK225" i="1"/>
  <c r="BL225" i="1" s="1"/>
  <c r="BK227" i="1"/>
  <c r="BL227" i="1" s="1"/>
  <c r="BK226" i="1"/>
  <c r="BL226" i="1" s="1"/>
  <c r="BK228" i="1"/>
  <c r="BL228" i="1" s="1"/>
  <c r="BK229" i="1"/>
  <c r="BL229" i="1" s="1"/>
  <c r="BK231" i="1"/>
  <c r="BL231" i="1" s="1"/>
  <c r="BK230" i="1"/>
  <c r="BL230" i="1" s="1"/>
  <c r="BK40" i="1"/>
  <c r="BL40" i="1" s="1"/>
  <c r="BK37" i="1"/>
  <c r="BL37" i="1" s="1"/>
  <c r="BK38" i="1"/>
  <c r="BL38" i="1" s="1"/>
  <c r="BK42" i="1"/>
  <c r="BL42" i="1" s="1"/>
  <c r="BK39" i="1"/>
  <c r="BL39" i="1" s="1"/>
  <c r="BK41" i="1"/>
  <c r="BL41" i="1" s="1"/>
  <c r="BK235" i="1"/>
  <c r="BL235" i="1" s="1"/>
  <c r="BK232" i="1"/>
  <c r="BL232" i="1" s="1"/>
  <c r="BK239" i="1"/>
  <c r="BL239" i="1" s="1"/>
  <c r="BK238" i="1"/>
  <c r="BL238" i="1" s="1"/>
  <c r="BK233" i="1"/>
  <c r="BL233" i="1" s="1"/>
  <c r="BK237" i="1"/>
  <c r="BL237" i="1" s="1"/>
  <c r="BK234" i="1"/>
  <c r="BL234" i="1" s="1"/>
  <c r="BK236" i="1"/>
  <c r="BL236" i="1" s="1"/>
  <c r="BK242" i="1"/>
  <c r="BL242" i="1" s="1"/>
  <c r="BK241" i="1"/>
  <c r="BL241" i="1" s="1"/>
  <c r="BK240" i="1"/>
  <c r="BL240" i="1" s="1"/>
  <c r="BK243" i="1"/>
  <c r="BL243" i="1" s="1"/>
  <c r="BK244" i="1"/>
  <c r="BL244" i="1" s="1"/>
  <c r="BK245" i="1"/>
  <c r="BL245" i="1" s="1"/>
  <c r="BK246" i="1"/>
  <c r="BL246" i="1" s="1"/>
  <c r="BK249" i="1"/>
  <c r="BL249" i="1" s="1"/>
  <c r="BK248" i="1"/>
  <c r="BL248" i="1" s="1"/>
  <c r="BK247" i="1"/>
  <c r="BL247" i="1" s="1"/>
  <c r="BK250" i="1"/>
  <c r="BL250" i="1" s="1"/>
  <c r="BK251" i="1"/>
  <c r="BL251" i="1" s="1"/>
  <c r="BK252" i="1"/>
  <c r="BL252" i="1" s="1"/>
  <c r="BK253" i="1"/>
  <c r="BL253" i="1" s="1"/>
  <c r="BK43" i="1"/>
  <c r="BL43" i="1" s="1"/>
  <c r="BK46" i="1"/>
  <c r="BL46" i="1" s="1"/>
  <c r="BK44" i="1"/>
  <c r="BL44" i="1" s="1"/>
  <c r="BK45" i="1"/>
  <c r="BL45" i="1" s="1"/>
  <c r="BK255" i="1"/>
  <c r="BL255" i="1" s="1"/>
  <c r="BK254" i="1"/>
  <c r="BL254" i="1" s="1"/>
  <c r="BK256" i="1"/>
  <c r="BL256" i="1" s="1"/>
  <c r="BK259" i="1"/>
  <c r="BL259" i="1" s="1"/>
  <c r="BK258" i="1"/>
  <c r="BL258" i="1" s="1"/>
  <c r="BK257" i="1"/>
  <c r="BL257" i="1" s="1"/>
  <c r="BK261" i="1"/>
  <c r="BL261" i="1" s="1"/>
  <c r="BK263" i="1"/>
  <c r="BL263" i="1" s="1"/>
  <c r="BK262" i="1"/>
  <c r="BL262" i="1" s="1"/>
  <c r="BK264" i="1"/>
  <c r="BL264" i="1" s="1"/>
  <c r="BK47" i="1"/>
  <c r="BL47" i="1" s="1"/>
  <c r="BK50" i="1"/>
  <c r="BL50" i="1" s="1"/>
  <c r="BK48" i="1"/>
  <c r="BL48" i="1" s="1"/>
  <c r="BK49" i="1"/>
  <c r="BL49" i="1" s="1"/>
  <c r="BK51" i="1"/>
  <c r="BL51" i="1" s="1"/>
  <c r="BK57" i="1"/>
  <c r="BL57" i="1" s="1"/>
  <c r="BK56" i="1"/>
  <c r="BL56" i="1" s="1"/>
  <c r="BK52" i="1"/>
  <c r="BL52" i="1" s="1"/>
  <c r="BK55" i="1"/>
  <c r="BL55" i="1" s="1"/>
  <c r="BK53" i="1"/>
  <c r="BL53" i="1" s="1"/>
  <c r="BK54" i="1"/>
  <c r="BL54" i="1" s="1"/>
  <c r="BK268" i="1"/>
  <c r="BL268" i="1" s="1"/>
  <c r="BK267" i="1"/>
  <c r="BL267" i="1" s="1"/>
  <c r="BK265" i="1"/>
  <c r="BL265" i="1" s="1"/>
  <c r="BK266" i="1"/>
  <c r="BL266" i="1" s="1"/>
  <c r="BK269" i="1"/>
  <c r="BL269" i="1" s="1"/>
  <c r="BK271" i="1"/>
  <c r="BL271" i="1" s="1"/>
  <c r="BK270" i="1"/>
  <c r="BL270" i="1" s="1"/>
  <c r="BK272" i="1"/>
  <c r="BL272" i="1" s="1"/>
  <c r="BK276" i="1"/>
  <c r="BL276" i="1" s="1"/>
  <c r="BK275" i="1"/>
  <c r="BL275" i="1" s="1"/>
  <c r="BK274" i="1"/>
  <c r="BL274" i="1" s="1"/>
  <c r="BK273" i="1"/>
  <c r="BL273" i="1" s="1"/>
  <c r="BK277" i="1"/>
  <c r="BL277" i="1" s="1"/>
  <c r="BK280" i="1"/>
  <c r="BL280" i="1" s="1"/>
  <c r="BK278" i="1"/>
  <c r="BL278" i="1" s="1"/>
  <c r="BK279" i="1"/>
  <c r="BL279" i="1" s="1"/>
  <c r="BK281" i="1"/>
  <c r="BL281" i="1" s="1"/>
  <c r="BK61" i="1"/>
  <c r="BL61" i="1" s="1"/>
  <c r="BK58" i="1"/>
  <c r="BL58" i="1" s="1"/>
  <c r="BK65" i="1"/>
  <c r="BL65" i="1" s="1"/>
  <c r="BK64" i="1"/>
  <c r="BL64" i="1" s="1"/>
  <c r="BK59" i="1"/>
  <c r="BL59" i="1" s="1"/>
  <c r="BK63" i="1"/>
  <c r="BL63" i="1" s="1"/>
  <c r="BK60" i="1"/>
  <c r="BL60" i="1" s="1"/>
  <c r="BK62" i="1"/>
  <c r="BL62" i="1" s="1"/>
  <c r="BK69" i="1"/>
  <c r="BL69" i="1" s="1"/>
  <c r="BK66" i="1"/>
  <c r="BL66" i="1" s="1"/>
  <c r="BK67" i="1"/>
  <c r="BL67" i="1" s="1"/>
  <c r="BK71" i="1"/>
  <c r="BL71" i="1" s="1"/>
  <c r="BK68" i="1"/>
  <c r="BL68" i="1" s="1"/>
  <c r="BK70" i="1"/>
  <c r="BL70" i="1" s="1"/>
  <c r="BK72" i="1"/>
  <c r="BL72" i="1" s="1"/>
  <c r="BK73" i="1"/>
  <c r="BL73" i="1" s="1"/>
  <c r="BK75" i="1"/>
  <c r="BL75" i="1" s="1"/>
  <c r="BK80" i="1"/>
  <c r="BL80" i="1" s="1"/>
  <c r="BK76" i="1"/>
  <c r="BL76" i="1" s="1"/>
  <c r="BK77" i="1"/>
  <c r="BL77" i="1" s="1"/>
  <c r="BK78" i="1"/>
  <c r="BL78" i="1" s="1"/>
  <c r="BK79" i="1"/>
  <c r="BL79" i="1" s="1"/>
  <c r="BK81" i="1"/>
  <c r="BL81" i="1" s="1"/>
  <c r="BK84" i="1"/>
  <c r="BL84" i="1" s="1"/>
  <c r="BK82" i="1"/>
  <c r="BL82" i="1" s="1"/>
  <c r="BK83" i="1"/>
  <c r="BL83" i="1" s="1"/>
  <c r="BK85" i="1"/>
  <c r="BL85" i="1" s="1"/>
  <c r="BK86" i="1"/>
  <c r="BL86" i="1" s="1"/>
  <c r="BK92" i="1"/>
  <c r="BL92" i="1" s="1"/>
  <c r="BK91" i="1"/>
  <c r="BL91" i="1" s="1"/>
  <c r="BK87" i="1"/>
  <c r="BL87" i="1" s="1"/>
  <c r="BK90" i="1"/>
  <c r="BL90" i="1" s="1"/>
  <c r="BK88" i="1"/>
  <c r="BL88" i="1" s="1"/>
  <c r="BK89" i="1"/>
  <c r="BL89" i="1" s="1"/>
  <c r="BK93" i="1"/>
  <c r="BL93" i="1" s="1"/>
  <c r="BK94" i="1"/>
  <c r="BL94" i="1" s="1"/>
  <c r="BK95" i="1"/>
  <c r="BL95" i="1" s="1"/>
  <c r="BK282" i="1"/>
  <c r="BL282" i="1" s="1"/>
  <c r="BK288" i="1"/>
  <c r="BL288" i="1" s="1"/>
  <c r="BK287" i="1"/>
  <c r="BL287" i="1" s="1"/>
  <c r="BK283" i="1"/>
  <c r="BL283" i="1" s="1"/>
  <c r="BK286" i="1"/>
  <c r="BL286" i="1" s="1"/>
  <c r="BK284" i="1"/>
  <c r="BL284" i="1" s="1"/>
  <c r="BK285" i="1"/>
  <c r="BL285" i="1" s="1"/>
  <c r="BK290" i="1"/>
  <c r="BL290" i="1" s="1"/>
  <c r="BK289" i="1"/>
  <c r="BL289" i="1" s="1"/>
  <c r="BK291" i="1"/>
  <c r="BL291" i="1" s="1"/>
  <c r="BK292" i="1"/>
  <c r="BL292" i="1" s="1"/>
  <c r="BK295" i="1"/>
  <c r="BL295" i="1" s="1"/>
  <c r="BK296" i="1"/>
  <c r="BL296" i="1" s="1"/>
  <c r="BK301" i="1"/>
  <c r="BL301" i="1" s="1"/>
  <c r="BK300" i="1"/>
  <c r="BL300" i="1" s="1"/>
  <c r="BK299" i="1"/>
  <c r="BL299" i="1" s="1"/>
  <c r="BK293" i="1"/>
  <c r="BL293" i="1" s="1"/>
  <c r="BK298" i="1"/>
  <c r="BL298" i="1" s="1"/>
  <c r="BK294" i="1"/>
  <c r="BL294" i="1" s="1"/>
  <c r="BK297" i="1"/>
  <c r="BL297" i="1" s="1"/>
  <c r="BK305" i="1"/>
  <c r="BL305" i="1" s="1"/>
  <c r="BK302" i="1"/>
  <c r="BL302" i="1" s="1"/>
  <c r="BK306" i="1"/>
  <c r="BL306" i="1" s="1"/>
  <c r="BK307" i="1"/>
  <c r="BL307" i="1" s="1"/>
  <c r="BK312" i="1"/>
  <c r="BL312" i="1" s="1"/>
  <c r="BK311" i="1"/>
  <c r="BL311" i="1" s="1"/>
  <c r="BK310" i="1"/>
  <c r="BL310" i="1" s="1"/>
  <c r="BK303" i="1"/>
  <c r="BL303" i="1" s="1"/>
  <c r="BK309" i="1"/>
  <c r="BL309" i="1" s="1"/>
  <c r="BK304" i="1"/>
  <c r="BL304" i="1" s="1"/>
  <c r="BK308" i="1"/>
  <c r="BL308" i="1" s="1"/>
  <c r="BK317" i="1"/>
  <c r="BL317" i="1" s="1"/>
  <c r="BK316" i="1"/>
  <c r="BL316" i="1" s="1"/>
  <c r="BK313" i="1"/>
  <c r="BL313" i="1" s="1"/>
  <c r="BK318" i="1"/>
  <c r="BL318" i="1" s="1"/>
  <c r="BK319" i="1"/>
  <c r="BL319" i="1" s="1"/>
  <c r="BK324" i="1"/>
  <c r="BL324" i="1" s="1"/>
  <c r="BK323" i="1"/>
  <c r="BL323" i="1" s="1"/>
  <c r="BK322" i="1"/>
  <c r="BL322" i="1" s="1"/>
  <c r="BK314" i="1"/>
  <c r="BL314" i="1" s="1"/>
  <c r="BK321" i="1"/>
  <c r="BL321" i="1" s="1"/>
  <c r="BK315" i="1"/>
  <c r="BL315" i="1" s="1"/>
  <c r="BK320" i="1"/>
  <c r="BL320" i="1" s="1"/>
  <c r="BK328" i="1"/>
  <c r="BL328" i="1" s="1"/>
  <c r="BK325" i="1"/>
  <c r="BL325" i="1" s="1"/>
  <c r="BK326" i="1"/>
  <c r="BL326" i="1" s="1"/>
  <c r="BK330" i="1"/>
  <c r="BL330" i="1" s="1"/>
  <c r="BK327" i="1"/>
  <c r="BL327" i="1" s="1"/>
  <c r="BK329" i="1"/>
  <c r="BL329" i="1" s="1"/>
  <c r="BK332" i="1"/>
  <c r="BL332" i="1" s="1"/>
  <c r="BK331" i="1"/>
  <c r="BL331" i="1" s="1"/>
  <c r="BK333" i="1"/>
  <c r="BL333" i="1" s="1"/>
  <c r="BK335" i="1"/>
  <c r="BL335" i="1" s="1"/>
  <c r="BK334" i="1"/>
  <c r="BL334" i="1" s="1"/>
  <c r="BK336" i="1"/>
  <c r="BL336" i="1" s="1"/>
  <c r="BK338" i="1"/>
  <c r="BL338" i="1" s="1"/>
  <c r="BK339" i="1"/>
  <c r="BL339" i="1" s="1"/>
  <c r="BK340" i="1"/>
  <c r="BL340" i="1" s="1"/>
  <c r="BK342" i="1"/>
  <c r="BL342" i="1" s="1"/>
  <c r="BK337" i="1"/>
  <c r="BL337" i="1" s="1"/>
  <c r="BK341" i="1"/>
  <c r="BL341" i="1" s="1"/>
  <c r="BK348" i="1"/>
  <c r="BL348" i="1" s="1"/>
  <c r="BK347" i="1"/>
  <c r="BL347" i="1" s="1"/>
  <c r="BK343" i="1"/>
  <c r="BL343" i="1" s="1"/>
  <c r="BK346" i="1"/>
  <c r="BL346" i="1" s="1"/>
  <c r="BK344" i="1"/>
  <c r="BL344" i="1" s="1"/>
  <c r="BK345" i="1"/>
  <c r="BL345" i="1" s="1"/>
  <c r="BK349" i="1"/>
  <c r="BL349" i="1" s="1"/>
  <c r="BK355" i="1"/>
  <c r="BL355" i="1" s="1"/>
  <c r="BK354" i="1"/>
  <c r="BL354" i="1" s="1"/>
  <c r="BK350" i="1"/>
  <c r="BL350" i="1" s="1"/>
  <c r="BK353" i="1"/>
  <c r="BL353" i="1" s="1"/>
  <c r="BK351" i="1"/>
  <c r="BL351" i="1" s="1"/>
  <c r="BK352" i="1"/>
  <c r="BL352" i="1" s="1"/>
  <c r="BK361" i="1"/>
  <c r="BL361" i="1" s="1"/>
  <c r="BK360" i="1"/>
  <c r="BL360" i="1" s="1"/>
  <c r="BK356" i="1"/>
  <c r="BL356" i="1" s="1"/>
  <c r="BK359" i="1"/>
  <c r="BL359" i="1" s="1"/>
  <c r="BK357" i="1"/>
  <c r="BL357" i="1" s="1"/>
  <c r="BK358" i="1"/>
  <c r="BL358" i="1" s="1"/>
  <c r="BK362" i="1"/>
  <c r="BL362" i="1" s="1"/>
  <c r="BK368" i="1"/>
  <c r="BL368" i="1" s="1"/>
  <c r="BK367" i="1"/>
  <c r="BL367" i="1" s="1"/>
  <c r="BK363" i="1"/>
  <c r="BL363" i="1" s="1"/>
  <c r="BK366" i="1"/>
  <c r="BL366" i="1" s="1"/>
  <c r="BK364" i="1"/>
  <c r="BL364" i="1" s="1"/>
  <c r="BK365" i="1"/>
  <c r="BL365" i="1" s="1"/>
  <c r="BK374" i="1"/>
  <c r="BL374" i="1" s="1"/>
  <c r="BK373" i="1"/>
  <c r="BL373" i="1" s="1"/>
  <c r="BK369" i="1"/>
  <c r="BL369" i="1" s="1"/>
  <c r="BK372" i="1"/>
  <c r="BL372" i="1" s="1"/>
  <c r="BK370" i="1"/>
  <c r="BL370" i="1" s="1"/>
  <c r="BK371" i="1"/>
  <c r="BL371" i="1" s="1"/>
  <c r="BK4" i="1"/>
  <c r="BL4" i="1" s="1"/>
  <c r="BK5" i="1"/>
  <c r="BL5" i="1" s="1"/>
  <c r="BK10" i="1"/>
  <c r="BL10" i="1" s="1"/>
  <c r="BK11" i="1"/>
  <c r="BL11" i="1" s="1"/>
  <c r="BK6" i="1"/>
  <c r="BL6" i="1" s="1"/>
  <c r="BK7" i="1"/>
  <c r="BL7" i="1" s="1"/>
  <c r="BK8" i="1"/>
  <c r="BL8" i="1" s="1"/>
  <c r="BK9" i="1"/>
  <c r="BL9" i="1" s="1"/>
  <c r="BK12" i="1"/>
  <c r="BL12" i="1" s="1"/>
  <c r="BK14" i="1"/>
  <c r="BL14" i="1" s="1"/>
  <c r="BK13" i="1"/>
  <c r="BL13" i="1" s="1"/>
  <c r="BK15" i="1"/>
  <c r="BL15" i="1" s="1"/>
  <c r="BK18" i="1"/>
  <c r="BL18" i="1" s="1"/>
  <c r="BK20" i="1"/>
  <c r="BL20" i="1" s="1"/>
  <c r="BK16" i="1"/>
  <c r="BL16" i="1" s="1"/>
  <c r="BK19" i="1"/>
  <c r="BL19" i="1" s="1"/>
  <c r="BK21" i="1"/>
  <c r="BL21" i="1" s="1"/>
  <c r="BK17" i="1"/>
  <c r="BL17" i="1" s="1"/>
  <c r="BK23" i="1"/>
  <c r="BL23" i="1" s="1"/>
  <c r="BK22" i="1"/>
  <c r="BL22" i="1" s="1"/>
  <c r="BK24" i="1"/>
  <c r="BL24" i="1" s="1"/>
  <c r="BK26" i="1"/>
  <c r="BL26" i="1" s="1"/>
  <c r="BK25" i="1"/>
  <c r="BL25" i="1" s="1"/>
  <c r="BK27" i="1"/>
  <c r="BL27" i="1" s="1"/>
  <c r="BK28" i="1"/>
  <c r="BL28" i="1" s="1"/>
  <c r="BK433" i="1"/>
  <c r="BL433" i="1" s="1"/>
  <c r="BK423" i="1"/>
  <c r="BL423" i="1" s="1"/>
  <c r="BK428" i="1"/>
  <c r="BL428" i="1" s="1"/>
  <c r="BK430" i="1"/>
  <c r="BL430" i="1" s="1"/>
  <c r="BK421" i="1"/>
  <c r="BL421" i="1" s="1"/>
  <c r="BK420" i="1"/>
  <c r="BL420" i="1" s="1"/>
  <c r="BK426" i="1"/>
  <c r="BL426" i="1" s="1"/>
  <c r="BK425" i="1"/>
  <c r="BL425" i="1" s="1"/>
  <c r="BK431" i="1"/>
  <c r="BL431" i="1" s="1"/>
  <c r="BK432" i="1"/>
  <c r="BL432" i="1" s="1"/>
  <c r="BK422" i="1"/>
  <c r="BL422" i="1" s="1"/>
  <c r="BK427" i="1"/>
  <c r="BL427" i="1" s="1"/>
  <c r="BK434" i="1"/>
  <c r="BL434" i="1" s="1"/>
  <c r="BK424" i="1"/>
  <c r="BL424" i="1" s="1"/>
  <c r="BK429" i="1"/>
  <c r="BL429" i="1" s="1"/>
  <c r="BK438" i="1"/>
  <c r="BL438" i="1" s="1"/>
  <c r="BK436" i="1"/>
  <c r="BL436" i="1" s="1"/>
  <c r="BK437" i="1"/>
  <c r="BL437" i="1" s="1"/>
  <c r="BK435" i="1"/>
  <c r="BL435" i="1" s="1"/>
  <c r="BK439" i="1"/>
  <c r="BL439" i="1" s="1"/>
  <c r="BK29" i="1"/>
  <c r="BL29" i="1" s="1"/>
  <c r="BK30" i="1"/>
  <c r="BL30" i="1" s="1"/>
  <c r="BK31" i="1"/>
  <c r="BL31" i="1" s="1"/>
  <c r="BK32" i="1"/>
  <c r="BL32" i="1" s="1"/>
  <c r="BK35" i="1"/>
  <c r="BL35" i="1" s="1"/>
  <c r="BK33" i="1"/>
  <c r="BL33" i="1" s="1"/>
  <c r="BK34" i="1"/>
  <c r="BL34" i="1" s="1"/>
  <c r="BK36" i="1"/>
  <c r="BL36" i="1" s="1"/>
  <c r="BK442" i="1"/>
  <c r="BL442" i="1" s="1"/>
  <c r="BK446" i="1"/>
  <c r="BL446" i="1" s="1"/>
  <c r="BK440" i="1"/>
  <c r="BL440" i="1" s="1"/>
  <c r="BK444" i="1"/>
  <c r="BL444" i="1" s="1"/>
  <c r="BK441" i="1"/>
  <c r="BL441" i="1" s="1"/>
  <c r="BK445" i="1"/>
  <c r="BL445" i="1" s="1"/>
  <c r="BK443" i="1"/>
  <c r="BL443" i="1" s="1"/>
  <c r="BK447" i="1"/>
  <c r="BL447" i="1" s="1"/>
  <c r="BK450" i="1"/>
  <c r="BL450" i="1" s="1"/>
  <c r="BK448" i="1"/>
  <c r="BL448" i="1" s="1"/>
  <c r="BK449" i="1"/>
  <c r="BL449" i="1" s="1"/>
  <c r="BK451" i="1"/>
  <c r="BL451" i="1" s="1"/>
  <c r="BK458" i="1"/>
  <c r="BL458" i="1" s="1"/>
  <c r="BK454" i="1"/>
  <c r="BL454" i="1" s="1"/>
  <c r="BK456" i="1"/>
  <c r="BL456" i="1" s="1"/>
  <c r="BK452" i="1"/>
  <c r="BL452" i="1" s="1"/>
  <c r="BK457" i="1"/>
  <c r="BL457" i="1" s="1"/>
  <c r="BK453" i="1"/>
  <c r="BL453" i="1" s="1"/>
  <c r="BK459" i="1"/>
  <c r="BL459" i="1" s="1"/>
  <c r="BK455" i="1"/>
  <c r="BL455" i="1" s="1"/>
  <c r="BK462" i="1"/>
  <c r="BL462" i="1" s="1"/>
  <c r="BK460" i="1"/>
  <c r="BL460" i="1" s="1"/>
  <c r="BK461" i="1"/>
  <c r="BL461" i="1" s="1"/>
  <c r="BK463" i="1"/>
  <c r="BL463" i="1" s="1"/>
  <c r="BK465" i="1"/>
  <c r="BL465" i="1" s="1"/>
  <c r="BK468" i="1"/>
  <c r="BL468" i="1" s="1"/>
  <c r="BK471" i="1"/>
  <c r="BL471" i="1" s="1"/>
  <c r="BK474" i="1"/>
  <c r="BL474" i="1" s="1"/>
  <c r="BK477" i="1"/>
  <c r="BL477" i="1" s="1"/>
  <c r="BK464" i="1"/>
  <c r="BL464" i="1" s="1"/>
  <c r="BK467" i="1"/>
  <c r="BL467" i="1" s="1"/>
  <c r="BK470" i="1"/>
  <c r="BL470" i="1" s="1"/>
  <c r="BK473" i="1"/>
  <c r="BL473" i="1" s="1"/>
  <c r="BK476" i="1"/>
  <c r="BL476" i="1" s="1"/>
  <c r="BK466" i="1"/>
  <c r="BL466" i="1" s="1"/>
  <c r="BK469" i="1"/>
  <c r="BL469" i="1" s="1"/>
  <c r="BK472" i="1"/>
  <c r="BL472" i="1" s="1"/>
  <c r="BK475" i="1"/>
  <c r="BL475" i="1" s="1"/>
  <c r="BK478" i="1"/>
  <c r="BL478" i="1" s="1"/>
  <c r="BK480" i="1"/>
  <c r="BL480" i="1" s="1"/>
  <c r="BK483" i="1"/>
  <c r="BL483" i="1" s="1"/>
  <c r="BK479" i="1"/>
  <c r="BL479" i="1" s="1"/>
  <c r="BK482" i="1"/>
  <c r="BL482" i="1" s="1"/>
  <c r="BK481" i="1"/>
  <c r="BL481" i="1" s="1"/>
  <c r="BK484" i="1"/>
  <c r="BL484" i="1" s="1"/>
  <c r="BK486" i="1"/>
  <c r="BL486" i="1" s="1"/>
  <c r="BK489" i="1"/>
  <c r="BL489" i="1" s="1"/>
  <c r="BK485" i="1"/>
  <c r="BL485" i="1" s="1"/>
  <c r="BK488" i="1"/>
  <c r="BL488" i="1" s="1"/>
  <c r="BK487" i="1"/>
  <c r="BL487" i="1" s="1"/>
  <c r="BK490" i="1"/>
  <c r="BL490" i="1" s="1"/>
  <c r="BK375" i="1"/>
  <c r="BL375" i="1" s="1"/>
  <c r="BK376" i="1"/>
  <c r="BL376" i="1" s="1"/>
  <c r="BK392" i="1"/>
  <c r="BL392" i="1" s="1"/>
  <c r="BK393" i="1"/>
  <c r="BL393" i="1" s="1"/>
  <c r="BK410" i="1"/>
  <c r="BL410" i="1" s="1"/>
  <c r="BK408" i="1"/>
  <c r="BL408" i="1" s="1"/>
  <c r="BK411" i="1"/>
  <c r="BL411" i="1" s="1"/>
  <c r="BK414" i="1"/>
  <c r="BL414" i="1" s="1"/>
  <c r="BK412" i="1"/>
  <c r="BL412" i="1" s="1"/>
  <c r="BK415" i="1"/>
  <c r="BL415" i="1" s="1"/>
  <c r="BK418" i="1"/>
  <c r="BL418" i="1" s="1"/>
  <c r="BK416" i="1"/>
  <c r="BL416" i="1" s="1"/>
  <c r="BK419" i="1"/>
  <c r="BL419" i="1" s="1"/>
  <c r="F2" i="8" l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Y581" i="6"/>
  <c r="X581" i="6"/>
  <c r="W581" i="6"/>
  <c r="V581" i="6"/>
  <c r="AE591" i="6"/>
  <c r="AD591" i="6"/>
  <c r="AC591" i="6"/>
  <c r="AB591" i="6"/>
  <c r="AE590" i="6"/>
  <c r="AD590" i="6"/>
  <c r="AC590" i="6"/>
  <c r="AB590" i="6"/>
  <c r="AE589" i="6"/>
  <c r="AD589" i="6"/>
  <c r="AC589" i="6"/>
  <c r="AB589" i="6"/>
  <c r="AE588" i="6"/>
  <c r="AD588" i="6"/>
  <c r="AC588" i="6"/>
  <c r="AB588" i="6"/>
  <c r="AE587" i="6"/>
  <c r="AD587" i="6"/>
  <c r="AC587" i="6"/>
  <c r="AB587" i="6"/>
  <c r="AE586" i="6"/>
  <c r="AD586" i="6"/>
  <c r="AC586" i="6"/>
  <c r="AB586" i="6"/>
  <c r="AE585" i="6"/>
  <c r="AD585" i="6"/>
  <c r="AC585" i="6"/>
  <c r="AB585" i="6"/>
  <c r="AE584" i="6"/>
  <c r="AD584" i="6"/>
  <c r="AC584" i="6"/>
  <c r="AB584" i="6"/>
  <c r="AE583" i="6"/>
  <c r="AD583" i="6"/>
  <c r="AC583" i="6"/>
  <c r="AB583" i="6"/>
  <c r="AE582" i="6"/>
  <c r="AD582" i="6"/>
  <c r="AC582" i="6"/>
  <c r="AB582" i="6"/>
  <c r="AE580" i="6"/>
  <c r="AD580" i="6"/>
  <c r="AC580" i="6"/>
  <c r="AB580" i="6"/>
  <c r="AE579" i="6"/>
  <c r="AD579" i="6"/>
  <c r="AC579" i="6"/>
  <c r="AB579" i="6"/>
  <c r="AE578" i="6"/>
  <c r="AD578" i="6"/>
  <c r="AC578" i="6"/>
  <c r="AB578" i="6"/>
  <c r="AE577" i="6"/>
  <c r="AD577" i="6"/>
  <c r="AC577" i="6"/>
  <c r="AB577" i="6"/>
  <c r="AE576" i="6"/>
  <c r="AD576" i="6"/>
  <c r="AC576" i="6"/>
  <c r="AB576" i="6"/>
  <c r="AE575" i="6"/>
  <c r="AD575" i="6"/>
  <c r="AC575" i="6"/>
  <c r="AB575" i="6"/>
  <c r="AE574" i="6"/>
  <c r="AD574" i="6"/>
  <c r="AC574" i="6"/>
  <c r="AB574" i="6"/>
  <c r="AE573" i="6"/>
  <c r="AD573" i="6"/>
  <c r="AC573" i="6"/>
  <c r="AB573" i="6"/>
  <c r="AE572" i="6"/>
  <c r="AD572" i="6"/>
  <c r="AC572" i="6"/>
  <c r="AB572" i="6"/>
  <c r="AE571" i="6"/>
  <c r="AD571" i="6"/>
  <c r="AC571" i="6"/>
  <c r="AB571" i="6"/>
  <c r="AE569" i="6"/>
  <c r="AD569" i="6"/>
  <c r="AC569" i="6"/>
  <c r="AB569" i="6"/>
  <c r="AE568" i="6"/>
  <c r="AD568" i="6"/>
  <c r="AC568" i="6"/>
  <c r="AB568" i="6"/>
  <c r="AE567" i="6"/>
  <c r="AD567" i="6"/>
  <c r="AC567" i="6"/>
  <c r="AB567" i="6"/>
  <c r="AE566" i="6"/>
  <c r="AD566" i="6"/>
  <c r="AC566" i="6"/>
  <c r="AB566" i="6"/>
  <c r="AE565" i="6"/>
  <c r="AD565" i="6"/>
  <c r="AC565" i="6"/>
  <c r="AB565" i="6"/>
  <c r="AE564" i="6"/>
  <c r="AD564" i="6"/>
  <c r="AC564" i="6"/>
  <c r="AB564" i="6"/>
  <c r="AE563" i="6"/>
  <c r="AD563" i="6"/>
  <c r="AC563" i="6"/>
  <c r="AB563" i="6"/>
  <c r="AE562" i="6"/>
  <c r="AD562" i="6"/>
  <c r="AC562" i="6"/>
  <c r="AB562" i="6"/>
  <c r="AE561" i="6"/>
  <c r="AD561" i="6"/>
  <c r="AC561" i="6"/>
  <c r="AB561" i="6"/>
  <c r="AE560" i="6"/>
  <c r="AD560" i="6"/>
  <c r="AC560" i="6"/>
  <c r="AB560" i="6"/>
  <c r="AE558" i="6"/>
  <c r="AD558" i="6"/>
  <c r="AC558" i="6"/>
  <c r="AB558" i="6"/>
  <c r="AE557" i="6"/>
  <c r="AD557" i="6"/>
  <c r="AC557" i="6"/>
  <c r="AB557" i="6"/>
  <c r="AE556" i="6"/>
  <c r="AD556" i="6"/>
  <c r="AC556" i="6"/>
  <c r="AB556" i="6"/>
  <c r="AE555" i="6"/>
  <c r="AD555" i="6"/>
  <c r="AC555" i="6"/>
  <c r="AB555" i="6"/>
  <c r="AE554" i="6"/>
  <c r="AD554" i="6"/>
  <c r="AC554" i="6"/>
  <c r="AB554" i="6"/>
  <c r="AE553" i="6"/>
  <c r="AD553" i="6"/>
  <c r="AC553" i="6"/>
  <c r="AB553" i="6"/>
  <c r="AE552" i="6"/>
  <c r="AD552" i="6"/>
  <c r="AC552" i="6"/>
  <c r="AB552" i="6"/>
  <c r="AE551" i="6"/>
  <c r="AD551" i="6"/>
  <c r="AC551" i="6"/>
  <c r="AB551" i="6"/>
  <c r="AE550" i="6"/>
  <c r="AD550" i="6"/>
  <c r="AC550" i="6"/>
  <c r="AB550" i="6"/>
  <c r="AE549" i="6"/>
  <c r="AD549" i="6"/>
  <c r="AC549" i="6"/>
  <c r="AB549" i="6"/>
  <c r="AE547" i="6"/>
  <c r="AD547" i="6"/>
  <c r="AC547" i="6"/>
  <c r="AB547" i="6"/>
  <c r="AE546" i="6"/>
  <c r="AD546" i="6"/>
  <c r="AC546" i="6"/>
  <c r="AB546" i="6"/>
  <c r="AE545" i="6"/>
  <c r="AD545" i="6"/>
  <c r="AC545" i="6"/>
  <c r="AB545" i="6"/>
  <c r="AE544" i="6"/>
  <c r="AD544" i="6"/>
  <c r="AC544" i="6"/>
  <c r="AB544" i="6"/>
  <c r="AE543" i="6"/>
  <c r="AD543" i="6"/>
  <c r="AC543" i="6"/>
  <c r="AB543" i="6"/>
  <c r="AE542" i="6"/>
  <c r="AD542" i="6"/>
  <c r="AC542" i="6"/>
  <c r="AB542" i="6"/>
  <c r="AE541" i="6"/>
  <c r="AD541" i="6"/>
  <c r="AC541" i="6"/>
  <c r="AB541" i="6"/>
  <c r="AE540" i="6"/>
  <c r="AD540" i="6"/>
  <c r="AC540" i="6"/>
  <c r="AB540" i="6"/>
  <c r="AE539" i="6"/>
  <c r="AD539" i="6"/>
  <c r="AC539" i="6"/>
  <c r="AB539" i="6"/>
  <c r="AE538" i="6"/>
  <c r="AD538" i="6"/>
  <c r="AC538" i="6"/>
  <c r="AB538" i="6"/>
  <c r="AE536" i="6"/>
  <c r="AD536" i="6"/>
  <c r="AC536" i="6"/>
  <c r="AB536" i="6"/>
  <c r="AE535" i="6"/>
  <c r="AD535" i="6"/>
  <c r="AC535" i="6"/>
  <c r="AB535" i="6"/>
  <c r="AE534" i="6"/>
  <c r="AD534" i="6"/>
  <c r="AC534" i="6"/>
  <c r="AB534" i="6"/>
  <c r="AE533" i="6"/>
  <c r="AD533" i="6"/>
  <c r="AC533" i="6"/>
  <c r="AB533" i="6"/>
  <c r="AE532" i="6"/>
  <c r="AD532" i="6"/>
  <c r="AC532" i="6"/>
  <c r="AB532" i="6"/>
  <c r="AE531" i="6"/>
  <c r="AD531" i="6"/>
  <c r="AC531" i="6"/>
  <c r="AB531" i="6"/>
  <c r="AE530" i="6"/>
  <c r="AD530" i="6"/>
  <c r="AC530" i="6"/>
  <c r="AB530" i="6"/>
  <c r="AE529" i="6"/>
  <c r="AD529" i="6"/>
  <c r="AC529" i="6"/>
  <c r="AB529" i="6"/>
  <c r="AE528" i="6"/>
  <c r="AD528" i="6"/>
  <c r="AC528" i="6"/>
  <c r="AB528" i="6"/>
  <c r="AE527" i="6"/>
  <c r="AD527" i="6"/>
  <c r="AC527" i="6"/>
  <c r="AB527" i="6"/>
  <c r="AE525" i="6"/>
  <c r="AD525" i="6"/>
  <c r="AC525" i="6"/>
  <c r="AB525" i="6"/>
  <c r="AE524" i="6"/>
  <c r="AD524" i="6"/>
  <c r="AC524" i="6"/>
  <c r="AB524" i="6"/>
  <c r="AE523" i="6"/>
  <c r="AD523" i="6"/>
  <c r="AC523" i="6"/>
  <c r="AB523" i="6"/>
  <c r="AE522" i="6"/>
  <c r="AD522" i="6"/>
  <c r="AC522" i="6"/>
  <c r="AB522" i="6"/>
  <c r="AE521" i="6"/>
  <c r="AD521" i="6"/>
  <c r="AC521" i="6"/>
  <c r="AB521" i="6"/>
  <c r="AE520" i="6"/>
  <c r="AD520" i="6"/>
  <c r="AC520" i="6"/>
  <c r="AB520" i="6"/>
  <c r="AE519" i="6"/>
  <c r="AD519" i="6"/>
  <c r="AC519" i="6"/>
  <c r="AB519" i="6"/>
  <c r="AE518" i="6"/>
  <c r="AD518" i="6"/>
  <c r="AC518" i="6"/>
  <c r="AB518" i="6"/>
  <c r="AE517" i="6"/>
  <c r="AD517" i="6"/>
  <c r="AC517" i="6"/>
  <c r="AB517" i="6"/>
  <c r="AE516" i="6"/>
  <c r="AD516" i="6"/>
  <c r="AC516" i="6"/>
  <c r="AB516" i="6"/>
  <c r="AE514" i="6"/>
  <c r="AD514" i="6"/>
  <c r="AC514" i="6"/>
  <c r="AB514" i="6"/>
  <c r="AE513" i="6"/>
  <c r="AD513" i="6"/>
  <c r="AC513" i="6"/>
  <c r="AB513" i="6"/>
  <c r="AE512" i="6"/>
  <c r="AD512" i="6"/>
  <c r="AC512" i="6"/>
  <c r="AB512" i="6"/>
  <c r="AE511" i="6"/>
  <c r="AD511" i="6"/>
  <c r="AC511" i="6"/>
  <c r="AB511" i="6"/>
  <c r="AE510" i="6"/>
  <c r="AD510" i="6"/>
  <c r="AC510" i="6"/>
  <c r="AB510" i="6"/>
  <c r="AE509" i="6"/>
  <c r="AD509" i="6"/>
  <c r="AC509" i="6"/>
  <c r="AB509" i="6"/>
  <c r="AE508" i="6"/>
  <c r="AD508" i="6"/>
  <c r="AC508" i="6"/>
  <c r="AB508" i="6"/>
  <c r="AE507" i="6"/>
  <c r="AD507" i="6"/>
  <c r="AC507" i="6"/>
  <c r="AB507" i="6"/>
  <c r="AE506" i="6"/>
  <c r="AD506" i="6"/>
  <c r="AC506" i="6"/>
  <c r="AB506" i="6"/>
  <c r="AE505" i="6"/>
  <c r="AD505" i="6"/>
  <c r="AC505" i="6"/>
  <c r="AB505" i="6"/>
  <c r="AE503" i="6"/>
  <c r="AD503" i="6"/>
  <c r="AC503" i="6"/>
  <c r="AB503" i="6"/>
  <c r="AE502" i="6"/>
  <c r="AD502" i="6"/>
  <c r="AC502" i="6"/>
  <c r="AB502" i="6"/>
  <c r="AE501" i="6"/>
  <c r="AD501" i="6"/>
  <c r="AC501" i="6"/>
  <c r="AB501" i="6"/>
  <c r="AE500" i="6"/>
  <c r="AD500" i="6"/>
  <c r="AC500" i="6"/>
  <c r="AB500" i="6"/>
  <c r="AE499" i="6"/>
  <c r="AD499" i="6"/>
  <c r="AC499" i="6"/>
  <c r="AB499" i="6"/>
  <c r="AE498" i="6"/>
  <c r="AD498" i="6"/>
  <c r="AC498" i="6"/>
  <c r="AB498" i="6"/>
  <c r="AE497" i="6"/>
  <c r="AD497" i="6"/>
  <c r="AC497" i="6"/>
  <c r="AB497" i="6"/>
  <c r="AE496" i="6"/>
  <c r="AD496" i="6"/>
  <c r="AC496" i="6"/>
  <c r="AB496" i="6"/>
  <c r="AE495" i="6"/>
  <c r="AD495" i="6"/>
  <c r="AC495" i="6"/>
  <c r="AB495" i="6"/>
  <c r="AE494" i="6"/>
  <c r="AD494" i="6"/>
  <c r="AC494" i="6"/>
  <c r="AB494" i="6"/>
  <c r="AE492" i="6"/>
  <c r="AD492" i="6"/>
  <c r="AC492" i="6"/>
  <c r="AB492" i="6"/>
  <c r="AE491" i="6"/>
  <c r="AD491" i="6"/>
  <c r="AC491" i="6"/>
  <c r="AB491" i="6"/>
  <c r="AE490" i="6"/>
  <c r="AD490" i="6"/>
  <c r="AC490" i="6"/>
  <c r="AB490" i="6"/>
  <c r="AE489" i="6"/>
  <c r="AD489" i="6"/>
  <c r="AC489" i="6"/>
  <c r="AB489" i="6"/>
  <c r="AE488" i="6"/>
  <c r="AD488" i="6"/>
  <c r="AC488" i="6"/>
  <c r="AB488" i="6"/>
  <c r="AE487" i="6"/>
  <c r="AD487" i="6"/>
  <c r="AC487" i="6"/>
  <c r="AB487" i="6"/>
  <c r="AE486" i="6"/>
  <c r="AD486" i="6"/>
  <c r="AC486" i="6"/>
  <c r="AB486" i="6"/>
  <c r="AE485" i="6"/>
  <c r="AD485" i="6"/>
  <c r="AC485" i="6"/>
  <c r="AB485" i="6"/>
  <c r="AE484" i="6"/>
  <c r="AD484" i="6"/>
  <c r="AC484" i="6"/>
  <c r="AB484" i="6"/>
  <c r="AE483" i="6"/>
  <c r="AD483" i="6"/>
  <c r="AC483" i="6"/>
  <c r="AB483" i="6"/>
  <c r="AE481" i="6"/>
  <c r="AD481" i="6"/>
  <c r="AC481" i="6"/>
  <c r="AB481" i="6"/>
  <c r="AE480" i="6"/>
  <c r="AD480" i="6"/>
  <c r="AC480" i="6"/>
  <c r="AB480" i="6"/>
  <c r="AE479" i="6"/>
  <c r="AD479" i="6"/>
  <c r="AC479" i="6"/>
  <c r="AB479" i="6"/>
  <c r="AE478" i="6"/>
  <c r="AD478" i="6"/>
  <c r="AC478" i="6"/>
  <c r="AB478" i="6"/>
  <c r="AE477" i="6"/>
  <c r="AD477" i="6"/>
  <c r="AC477" i="6"/>
  <c r="AB477" i="6"/>
  <c r="AE476" i="6"/>
  <c r="AD476" i="6"/>
  <c r="AC476" i="6"/>
  <c r="AB476" i="6"/>
  <c r="AE475" i="6"/>
  <c r="AD475" i="6"/>
  <c r="AC475" i="6"/>
  <c r="AB475" i="6"/>
  <c r="AE474" i="6"/>
  <c r="AD474" i="6"/>
  <c r="AC474" i="6"/>
  <c r="AB474" i="6"/>
  <c r="AE473" i="6"/>
  <c r="AD473" i="6"/>
  <c r="AC473" i="6"/>
  <c r="AB473" i="6"/>
  <c r="AE472" i="6"/>
  <c r="AD472" i="6"/>
  <c r="AC472" i="6"/>
  <c r="AB472" i="6"/>
  <c r="AE470" i="6"/>
  <c r="AD470" i="6"/>
  <c r="AC470" i="6"/>
  <c r="AB470" i="6"/>
  <c r="AE469" i="6"/>
  <c r="AD469" i="6"/>
  <c r="AC469" i="6"/>
  <c r="AB469" i="6"/>
  <c r="AE468" i="6"/>
  <c r="AD468" i="6"/>
  <c r="AC468" i="6"/>
  <c r="AB468" i="6"/>
  <c r="AE467" i="6"/>
  <c r="AD467" i="6"/>
  <c r="AC467" i="6"/>
  <c r="AB467" i="6"/>
  <c r="AE466" i="6"/>
  <c r="AD466" i="6"/>
  <c r="AC466" i="6"/>
  <c r="AB466" i="6"/>
  <c r="AE465" i="6"/>
  <c r="AD465" i="6"/>
  <c r="AC465" i="6"/>
  <c r="AB465" i="6"/>
  <c r="AE464" i="6"/>
  <c r="AD464" i="6"/>
  <c r="AC464" i="6"/>
  <c r="AB464" i="6"/>
  <c r="AE463" i="6"/>
  <c r="AD463" i="6"/>
  <c r="AC463" i="6"/>
  <c r="AB463" i="6"/>
  <c r="AE462" i="6"/>
  <c r="AD462" i="6"/>
  <c r="AC462" i="6"/>
  <c r="AB462" i="6"/>
  <c r="AE461" i="6"/>
  <c r="AD461" i="6"/>
  <c r="AC461" i="6"/>
  <c r="AB461" i="6"/>
  <c r="AE459" i="6"/>
  <c r="AD459" i="6"/>
  <c r="AC459" i="6"/>
  <c r="AB459" i="6"/>
  <c r="AE458" i="6"/>
  <c r="AD458" i="6"/>
  <c r="AC458" i="6"/>
  <c r="AB458" i="6"/>
  <c r="AE457" i="6"/>
  <c r="AD457" i="6"/>
  <c r="AC457" i="6"/>
  <c r="AB457" i="6"/>
  <c r="AE456" i="6"/>
  <c r="AD456" i="6"/>
  <c r="AC456" i="6"/>
  <c r="AB456" i="6"/>
  <c r="AE455" i="6"/>
  <c r="AD455" i="6"/>
  <c r="AC455" i="6"/>
  <c r="AB455" i="6"/>
  <c r="AE454" i="6"/>
  <c r="AD454" i="6"/>
  <c r="AC454" i="6"/>
  <c r="AB454" i="6"/>
  <c r="AE453" i="6"/>
  <c r="AD453" i="6"/>
  <c r="AC453" i="6"/>
  <c r="AB453" i="6"/>
  <c r="AE452" i="6"/>
  <c r="AD452" i="6"/>
  <c r="AC452" i="6"/>
  <c r="AB452" i="6"/>
  <c r="AE451" i="6"/>
  <c r="AD451" i="6"/>
  <c r="AC451" i="6"/>
  <c r="AB451" i="6"/>
  <c r="AE450" i="6"/>
  <c r="AD450" i="6"/>
  <c r="AC450" i="6"/>
  <c r="AB450" i="6"/>
  <c r="AE448" i="6"/>
  <c r="AD448" i="6"/>
  <c r="AC448" i="6"/>
  <c r="AB448" i="6"/>
  <c r="AE447" i="6"/>
  <c r="AD447" i="6"/>
  <c r="AC447" i="6"/>
  <c r="AB447" i="6"/>
  <c r="AE446" i="6"/>
  <c r="AD446" i="6"/>
  <c r="AC446" i="6"/>
  <c r="AB446" i="6"/>
  <c r="AE445" i="6"/>
  <c r="AD445" i="6"/>
  <c r="AC445" i="6"/>
  <c r="AB445" i="6"/>
  <c r="AE444" i="6"/>
  <c r="AD444" i="6"/>
  <c r="AC444" i="6"/>
  <c r="AB444" i="6"/>
  <c r="AE443" i="6"/>
  <c r="AD443" i="6"/>
  <c r="AC443" i="6"/>
  <c r="AB443" i="6"/>
  <c r="AE442" i="6"/>
  <c r="AD442" i="6"/>
  <c r="AC442" i="6"/>
  <c r="AB442" i="6"/>
  <c r="AE441" i="6"/>
  <c r="AD441" i="6"/>
  <c r="AC441" i="6"/>
  <c r="AB441" i="6"/>
  <c r="AE440" i="6"/>
  <c r="AD440" i="6"/>
  <c r="AC440" i="6"/>
  <c r="AB440" i="6"/>
  <c r="AE438" i="6"/>
  <c r="AD438" i="6"/>
  <c r="AC438" i="6"/>
  <c r="AB438" i="6"/>
  <c r="AE437" i="6"/>
  <c r="AD437" i="6"/>
  <c r="AC437" i="6"/>
  <c r="AB437" i="6"/>
  <c r="AE436" i="6"/>
  <c r="AD436" i="6"/>
  <c r="AC436" i="6"/>
  <c r="AB436" i="6"/>
  <c r="AE435" i="6"/>
  <c r="AD435" i="6"/>
  <c r="AC435" i="6"/>
  <c r="AB435" i="6"/>
  <c r="AE434" i="6"/>
  <c r="AD434" i="6"/>
  <c r="AC434" i="6"/>
  <c r="AB434" i="6"/>
  <c r="AE433" i="6"/>
  <c r="AD433" i="6"/>
  <c r="AC433" i="6"/>
  <c r="AB433" i="6"/>
  <c r="AE432" i="6"/>
  <c r="AD432" i="6"/>
  <c r="AC432" i="6"/>
  <c r="AB432" i="6"/>
  <c r="AE431" i="6"/>
  <c r="AD431" i="6"/>
  <c r="AC431" i="6"/>
  <c r="AB431" i="6"/>
  <c r="AE430" i="6"/>
  <c r="AD430" i="6"/>
  <c r="AC430" i="6"/>
  <c r="AB430" i="6"/>
  <c r="AE429" i="6"/>
  <c r="AD429" i="6"/>
  <c r="AC429" i="6"/>
  <c r="AB429" i="6"/>
  <c r="AE428" i="6"/>
  <c r="AD428" i="6"/>
  <c r="AC428" i="6"/>
  <c r="AB428" i="6"/>
  <c r="AE427" i="6"/>
  <c r="AD427" i="6"/>
  <c r="AC427" i="6"/>
  <c r="AB427" i="6"/>
  <c r="AE426" i="6"/>
  <c r="AD426" i="6"/>
  <c r="AC426" i="6"/>
  <c r="AB426" i="6"/>
  <c r="AE425" i="6"/>
  <c r="AD425" i="6"/>
  <c r="AC425" i="6"/>
  <c r="AB425" i="6"/>
  <c r="AE424" i="6"/>
  <c r="AD424" i="6"/>
  <c r="AC424" i="6"/>
  <c r="AB424" i="6"/>
  <c r="AE423" i="6"/>
  <c r="AD423" i="6"/>
  <c r="AC423" i="6"/>
  <c r="AB423" i="6"/>
  <c r="AE422" i="6"/>
  <c r="AD422" i="6"/>
  <c r="AC422" i="6"/>
  <c r="AB422" i="6"/>
  <c r="AE421" i="6"/>
  <c r="AD421" i="6"/>
  <c r="AC421" i="6"/>
  <c r="AB421" i="6"/>
  <c r="AE420" i="6"/>
  <c r="AD420" i="6"/>
  <c r="AC420" i="6"/>
  <c r="AB420" i="6"/>
  <c r="AE419" i="6"/>
  <c r="AD419" i="6"/>
  <c r="AC419" i="6"/>
  <c r="AB419" i="6"/>
  <c r="AE418" i="6"/>
  <c r="AD418" i="6"/>
  <c r="AC418" i="6"/>
  <c r="AB418" i="6"/>
  <c r="AE416" i="6"/>
  <c r="AD416" i="6"/>
  <c r="AC416" i="6"/>
  <c r="AB416" i="6"/>
  <c r="AE415" i="6"/>
  <c r="AD415" i="6"/>
  <c r="AC415" i="6"/>
  <c r="AB415" i="6"/>
  <c r="AE414" i="6"/>
  <c r="AD414" i="6"/>
  <c r="AC414" i="6"/>
  <c r="AB414" i="6"/>
  <c r="AE413" i="6"/>
  <c r="AD413" i="6"/>
  <c r="AC413" i="6"/>
  <c r="AB413" i="6"/>
  <c r="AE412" i="6"/>
  <c r="AD412" i="6"/>
  <c r="AC412" i="6"/>
  <c r="AB412" i="6"/>
  <c r="AE411" i="6"/>
  <c r="AD411" i="6"/>
  <c r="AC411" i="6"/>
  <c r="AB411" i="6"/>
  <c r="AE410" i="6"/>
  <c r="AD410" i="6"/>
  <c r="AC410" i="6"/>
  <c r="AB410" i="6"/>
  <c r="AE409" i="6"/>
  <c r="AD409" i="6"/>
  <c r="AC409" i="6"/>
  <c r="AB409" i="6"/>
  <c r="AE408" i="6"/>
  <c r="AD408" i="6"/>
  <c r="AC408" i="6"/>
  <c r="AB408" i="6"/>
  <c r="AE407" i="6"/>
  <c r="AD407" i="6"/>
  <c r="AC407" i="6"/>
  <c r="AB407" i="6"/>
  <c r="AE405" i="6"/>
  <c r="AD405" i="6"/>
  <c r="AC405" i="6"/>
  <c r="AB405" i="6"/>
  <c r="AE404" i="6"/>
  <c r="AD404" i="6"/>
  <c r="AC404" i="6"/>
  <c r="AB404" i="6"/>
  <c r="AE403" i="6"/>
  <c r="AD403" i="6"/>
  <c r="AC403" i="6"/>
  <c r="AB403" i="6"/>
  <c r="AE402" i="6"/>
  <c r="AD402" i="6"/>
  <c r="AC402" i="6"/>
  <c r="AB402" i="6"/>
  <c r="AE401" i="6"/>
  <c r="AD401" i="6"/>
  <c r="AC401" i="6"/>
  <c r="AB401" i="6"/>
  <c r="AE400" i="6"/>
  <c r="AD400" i="6"/>
  <c r="AC400" i="6"/>
  <c r="AB400" i="6"/>
  <c r="AE399" i="6"/>
  <c r="AD399" i="6"/>
  <c r="AC399" i="6"/>
  <c r="AB399" i="6"/>
  <c r="AE398" i="6"/>
  <c r="AD398" i="6"/>
  <c r="AC398" i="6"/>
  <c r="AB398" i="6"/>
  <c r="AE397" i="6"/>
  <c r="AD397" i="6"/>
  <c r="AC397" i="6"/>
  <c r="AB397" i="6"/>
  <c r="AE396" i="6"/>
  <c r="AD396" i="6"/>
  <c r="AC396" i="6"/>
  <c r="AB396" i="6"/>
  <c r="AE394" i="6"/>
  <c r="AD394" i="6"/>
  <c r="AC394" i="6"/>
  <c r="AB394" i="6"/>
  <c r="AE393" i="6"/>
  <c r="AD393" i="6"/>
  <c r="AC393" i="6"/>
  <c r="AB393" i="6"/>
  <c r="AE392" i="6"/>
  <c r="AD392" i="6"/>
  <c r="AC392" i="6"/>
  <c r="AB392" i="6"/>
  <c r="AE391" i="6"/>
  <c r="AD391" i="6"/>
  <c r="AC391" i="6"/>
  <c r="AB391" i="6"/>
  <c r="AE390" i="6"/>
  <c r="AD390" i="6"/>
  <c r="AC390" i="6"/>
  <c r="AB390" i="6"/>
  <c r="AE389" i="6"/>
  <c r="AD389" i="6"/>
  <c r="AC389" i="6"/>
  <c r="AB389" i="6"/>
  <c r="AE388" i="6"/>
  <c r="AD388" i="6"/>
  <c r="AC388" i="6"/>
  <c r="AB388" i="6"/>
  <c r="AE387" i="6"/>
  <c r="AD387" i="6"/>
  <c r="AC387" i="6"/>
  <c r="AB387" i="6"/>
  <c r="AE386" i="6"/>
  <c r="AD386" i="6"/>
  <c r="AC386" i="6"/>
  <c r="AB386" i="6"/>
  <c r="AE385" i="6"/>
  <c r="AD385" i="6"/>
  <c r="AC385" i="6"/>
  <c r="AB385" i="6"/>
  <c r="AE383" i="6"/>
  <c r="AD383" i="6"/>
  <c r="AC383" i="6"/>
  <c r="AB383" i="6"/>
  <c r="AE382" i="6"/>
  <c r="AD382" i="6"/>
  <c r="AC382" i="6"/>
  <c r="AB382" i="6"/>
  <c r="AE381" i="6"/>
  <c r="AD381" i="6"/>
  <c r="AC381" i="6"/>
  <c r="AB381" i="6"/>
  <c r="AE380" i="6"/>
  <c r="AD380" i="6"/>
  <c r="AC380" i="6"/>
  <c r="AB380" i="6"/>
  <c r="AE379" i="6"/>
  <c r="AD379" i="6"/>
  <c r="AC379" i="6"/>
  <c r="AB379" i="6"/>
  <c r="AE378" i="6"/>
  <c r="AD378" i="6"/>
  <c r="AC378" i="6"/>
  <c r="AB378" i="6"/>
  <c r="AE377" i="6"/>
  <c r="AD377" i="6"/>
  <c r="AC377" i="6"/>
  <c r="AB377" i="6"/>
  <c r="AE376" i="6"/>
  <c r="AD376" i="6"/>
  <c r="AC376" i="6"/>
  <c r="AB376" i="6"/>
  <c r="AE375" i="6"/>
  <c r="AD375" i="6"/>
  <c r="AC375" i="6"/>
  <c r="AB375" i="6"/>
  <c r="AE374" i="6"/>
  <c r="AD374" i="6"/>
  <c r="AC374" i="6"/>
  <c r="AB374" i="6"/>
  <c r="AE372" i="6"/>
  <c r="AD372" i="6"/>
  <c r="AC372" i="6"/>
  <c r="AB372" i="6"/>
  <c r="AE371" i="6"/>
  <c r="AD371" i="6"/>
  <c r="AC371" i="6"/>
  <c r="AB371" i="6"/>
  <c r="AE370" i="6"/>
  <c r="AD370" i="6"/>
  <c r="AC370" i="6"/>
  <c r="AB370" i="6"/>
  <c r="AE369" i="6"/>
  <c r="AD369" i="6"/>
  <c r="AC369" i="6"/>
  <c r="AB369" i="6"/>
  <c r="AE368" i="6"/>
  <c r="AD368" i="6"/>
  <c r="AC368" i="6"/>
  <c r="AB368" i="6"/>
  <c r="AE367" i="6"/>
  <c r="AD367" i="6"/>
  <c r="AC367" i="6"/>
  <c r="AB367" i="6"/>
  <c r="AE366" i="6"/>
  <c r="AD366" i="6"/>
  <c r="AC366" i="6"/>
  <c r="AB366" i="6"/>
  <c r="AE365" i="6"/>
  <c r="AD365" i="6"/>
  <c r="AC365" i="6"/>
  <c r="AB365" i="6"/>
  <c r="AE364" i="6"/>
  <c r="AD364" i="6"/>
  <c r="AC364" i="6"/>
  <c r="AB364" i="6"/>
  <c r="AE363" i="6"/>
  <c r="AD363" i="6"/>
  <c r="AC363" i="6"/>
  <c r="AB363" i="6"/>
  <c r="AE361" i="6"/>
  <c r="AD361" i="6"/>
  <c r="AC361" i="6"/>
  <c r="AB361" i="6"/>
  <c r="AE360" i="6"/>
  <c r="AD360" i="6"/>
  <c r="AC360" i="6"/>
  <c r="AB360" i="6"/>
  <c r="AE359" i="6"/>
  <c r="AD359" i="6"/>
  <c r="AC359" i="6"/>
  <c r="AB359" i="6"/>
  <c r="AE358" i="6"/>
  <c r="AD358" i="6"/>
  <c r="AC358" i="6"/>
  <c r="AB358" i="6"/>
  <c r="AE357" i="6"/>
  <c r="AD357" i="6"/>
  <c r="AC357" i="6"/>
  <c r="AB357" i="6"/>
  <c r="AE356" i="6"/>
  <c r="AD356" i="6"/>
  <c r="AC356" i="6"/>
  <c r="AB356" i="6"/>
  <c r="AE355" i="6"/>
  <c r="AD355" i="6"/>
  <c r="AC355" i="6"/>
  <c r="AB355" i="6"/>
  <c r="AE354" i="6"/>
  <c r="AD354" i="6"/>
  <c r="AC354" i="6"/>
  <c r="AB354" i="6"/>
  <c r="AE353" i="6"/>
  <c r="AD353" i="6"/>
  <c r="AC353" i="6"/>
  <c r="AB353" i="6"/>
  <c r="AE352" i="6"/>
  <c r="AD352" i="6"/>
  <c r="AC352" i="6"/>
  <c r="AB352" i="6"/>
  <c r="AE350" i="6"/>
  <c r="AD350" i="6"/>
  <c r="AC350" i="6"/>
  <c r="AB350" i="6"/>
  <c r="AE349" i="6"/>
  <c r="AD349" i="6"/>
  <c r="AC349" i="6"/>
  <c r="AB349" i="6"/>
  <c r="AE348" i="6"/>
  <c r="AD348" i="6"/>
  <c r="AC348" i="6"/>
  <c r="AB348" i="6"/>
  <c r="AE347" i="6"/>
  <c r="AD347" i="6"/>
  <c r="AC347" i="6"/>
  <c r="AB347" i="6"/>
  <c r="AE346" i="6"/>
  <c r="AD346" i="6"/>
  <c r="AC346" i="6"/>
  <c r="AB346" i="6"/>
  <c r="AE345" i="6"/>
  <c r="AD345" i="6"/>
  <c r="AC345" i="6"/>
  <c r="AB345" i="6"/>
  <c r="AE344" i="6"/>
  <c r="AD344" i="6"/>
  <c r="AC344" i="6"/>
  <c r="AB344" i="6"/>
  <c r="AE343" i="6"/>
  <c r="AD343" i="6"/>
  <c r="AC343" i="6"/>
  <c r="AB343" i="6"/>
  <c r="AE342" i="6"/>
  <c r="AD342" i="6"/>
  <c r="AC342" i="6"/>
  <c r="AB342" i="6"/>
  <c r="AE341" i="6"/>
  <c r="AD341" i="6"/>
  <c r="AC341" i="6"/>
  <c r="AB341" i="6"/>
  <c r="AE339" i="6"/>
  <c r="AD339" i="6"/>
  <c r="AC339" i="6"/>
  <c r="AB339" i="6"/>
  <c r="AE338" i="6"/>
  <c r="AD338" i="6"/>
  <c r="AC338" i="6"/>
  <c r="AB338" i="6"/>
  <c r="AE337" i="6"/>
  <c r="AD337" i="6"/>
  <c r="AC337" i="6"/>
  <c r="AB337" i="6"/>
  <c r="AE336" i="6"/>
  <c r="AD336" i="6"/>
  <c r="AC336" i="6"/>
  <c r="AB336" i="6"/>
  <c r="AE335" i="6"/>
  <c r="AD335" i="6"/>
  <c r="AC335" i="6"/>
  <c r="AB335" i="6"/>
  <c r="AE334" i="6"/>
  <c r="AD334" i="6"/>
  <c r="AC334" i="6"/>
  <c r="AB334" i="6"/>
  <c r="AE333" i="6"/>
  <c r="AD333" i="6"/>
  <c r="AC333" i="6"/>
  <c r="AB333" i="6"/>
  <c r="AE332" i="6"/>
  <c r="AD332" i="6"/>
  <c r="AC332" i="6"/>
  <c r="AB332" i="6"/>
  <c r="AE331" i="6"/>
  <c r="AD331" i="6"/>
  <c r="AC331" i="6"/>
  <c r="AB331" i="6"/>
  <c r="AE330" i="6"/>
  <c r="AD330" i="6"/>
  <c r="AC330" i="6"/>
  <c r="AB330" i="6"/>
  <c r="AE328" i="6"/>
  <c r="AD328" i="6"/>
  <c r="AC328" i="6"/>
  <c r="AB328" i="6"/>
  <c r="AE327" i="6"/>
  <c r="AD327" i="6"/>
  <c r="AC327" i="6"/>
  <c r="AB327" i="6"/>
  <c r="AE326" i="6"/>
  <c r="AD326" i="6"/>
  <c r="AC326" i="6"/>
  <c r="AB326" i="6"/>
  <c r="AE325" i="6"/>
  <c r="AD325" i="6"/>
  <c r="AC325" i="6"/>
  <c r="AB325" i="6"/>
  <c r="AE324" i="6"/>
  <c r="AD324" i="6"/>
  <c r="AC324" i="6"/>
  <c r="AB324" i="6"/>
  <c r="AE323" i="6"/>
  <c r="AD323" i="6"/>
  <c r="AC323" i="6"/>
  <c r="AB323" i="6"/>
  <c r="AE322" i="6"/>
  <c r="AD322" i="6"/>
  <c r="AC322" i="6"/>
  <c r="AB322" i="6"/>
  <c r="AE321" i="6"/>
  <c r="AD321" i="6"/>
  <c r="AC321" i="6"/>
  <c r="AB321" i="6"/>
  <c r="AE320" i="6"/>
  <c r="AD320" i="6"/>
  <c r="AC320" i="6"/>
  <c r="AB320" i="6"/>
  <c r="AE319" i="6"/>
  <c r="AD319" i="6"/>
  <c r="AC319" i="6"/>
  <c r="AB319" i="6"/>
  <c r="AE317" i="6"/>
  <c r="AD317" i="6"/>
  <c r="AC317" i="6"/>
  <c r="AB317" i="6"/>
  <c r="AE316" i="6"/>
  <c r="AD316" i="6"/>
  <c r="AC316" i="6"/>
  <c r="AB316" i="6"/>
  <c r="AE315" i="6"/>
  <c r="AD315" i="6"/>
  <c r="AC315" i="6"/>
  <c r="AB315" i="6"/>
  <c r="AE314" i="6"/>
  <c r="AD314" i="6"/>
  <c r="AC314" i="6"/>
  <c r="AB314" i="6"/>
  <c r="AE313" i="6"/>
  <c r="AD313" i="6"/>
  <c r="AC313" i="6"/>
  <c r="AB313" i="6"/>
  <c r="AE312" i="6"/>
  <c r="AD312" i="6"/>
  <c r="AC312" i="6"/>
  <c r="AB312" i="6"/>
  <c r="AE311" i="6"/>
  <c r="AD311" i="6"/>
  <c r="AC311" i="6"/>
  <c r="AB311" i="6"/>
  <c r="AE310" i="6"/>
  <c r="AD310" i="6"/>
  <c r="AC310" i="6"/>
  <c r="AB310" i="6"/>
  <c r="AE309" i="6"/>
  <c r="AD309" i="6"/>
  <c r="AC309" i="6"/>
  <c r="AB309" i="6"/>
  <c r="AE308" i="6"/>
  <c r="AD308" i="6"/>
  <c r="AC308" i="6"/>
  <c r="AB308" i="6"/>
  <c r="AE306" i="6"/>
  <c r="AD306" i="6"/>
  <c r="AC306" i="6"/>
  <c r="AB306" i="6"/>
  <c r="AE305" i="6"/>
  <c r="AD305" i="6"/>
  <c r="AC305" i="6"/>
  <c r="AB305" i="6"/>
  <c r="AE304" i="6"/>
  <c r="AD304" i="6"/>
  <c r="AC304" i="6"/>
  <c r="AB304" i="6"/>
  <c r="AE303" i="6"/>
  <c r="AD303" i="6"/>
  <c r="AC303" i="6"/>
  <c r="AB303" i="6"/>
  <c r="AE302" i="6"/>
  <c r="AD302" i="6"/>
  <c r="AC302" i="6"/>
  <c r="AB302" i="6"/>
  <c r="AE301" i="6"/>
  <c r="AD301" i="6"/>
  <c r="AC301" i="6"/>
  <c r="AB301" i="6"/>
  <c r="AE300" i="6"/>
  <c r="AD300" i="6"/>
  <c r="AC300" i="6"/>
  <c r="AB300" i="6"/>
  <c r="AE299" i="6"/>
  <c r="AD299" i="6"/>
  <c r="AC299" i="6"/>
  <c r="AB299" i="6"/>
  <c r="AE298" i="6"/>
  <c r="AD298" i="6"/>
  <c r="AC298" i="6"/>
  <c r="AB298" i="6"/>
  <c r="AE297" i="6"/>
  <c r="AD297" i="6"/>
  <c r="AC297" i="6"/>
  <c r="AB297" i="6"/>
  <c r="AE295" i="6"/>
  <c r="AD295" i="6"/>
  <c r="AC295" i="6"/>
  <c r="AB295" i="6"/>
  <c r="AE294" i="6"/>
  <c r="AD294" i="6"/>
  <c r="AC294" i="6"/>
  <c r="AB294" i="6"/>
  <c r="AE293" i="6"/>
  <c r="AD293" i="6"/>
  <c r="AC293" i="6"/>
  <c r="AB293" i="6"/>
  <c r="AE292" i="6"/>
  <c r="AD292" i="6"/>
  <c r="AC292" i="6"/>
  <c r="AB292" i="6"/>
  <c r="AE291" i="6"/>
  <c r="AD291" i="6"/>
  <c r="AC291" i="6"/>
  <c r="AB291" i="6"/>
  <c r="AE290" i="6"/>
  <c r="AD290" i="6"/>
  <c r="AC290" i="6"/>
  <c r="AB290" i="6"/>
  <c r="AE289" i="6"/>
  <c r="AD289" i="6"/>
  <c r="AC289" i="6"/>
  <c r="AB289" i="6"/>
  <c r="AE288" i="6"/>
  <c r="AD288" i="6"/>
  <c r="AC288" i="6"/>
  <c r="AB288" i="6"/>
  <c r="AE287" i="6"/>
  <c r="AD287" i="6"/>
  <c r="AC287" i="6"/>
  <c r="AB287" i="6"/>
  <c r="AE285" i="6"/>
  <c r="AD285" i="6"/>
  <c r="AC285" i="6"/>
  <c r="AB285" i="6"/>
  <c r="AE284" i="6"/>
  <c r="AD284" i="6"/>
  <c r="AC284" i="6"/>
  <c r="AB284" i="6"/>
  <c r="AE283" i="6"/>
  <c r="AD283" i="6"/>
  <c r="AC283" i="6"/>
  <c r="AB283" i="6"/>
  <c r="AE282" i="6"/>
  <c r="AD282" i="6"/>
  <c r="AC282" i="6"/>
  <c r="AB282" i="6"/>
  <c r="AE281" i="6"/>
  <c r="AD281" i="6"/>
  <c r="AC281" i="6"/>
  <c r="AB281" i="6"/>
  <c r="AE280" i="6"/>
  <c r="AD280" i="6"/>
  <c r="AC280" i="6"/>
  <c r="AB280" i="6"/>
  <c r="AE279" i="6"/>
  <c r="AD279" i="6"/>
  <c r="AC279" i="6"/>
  <c r="AB279" i="6"/>
  <c r="AE278" i="6"/>
  <c r="AD278" i="6"/>
  <c r="AC278" i="6"/>
  <c r="AB278" i="6"/>
  <c r="AE277" i="6"/>
  <c r="AD277" i="6"/>
  <c r="AC277" i="6"/>
  <c r="AB277" i="6"/>
  <c r="AE276" i="6"/>
  <c r="AD276" i="6"/>
  <c r="AC276" i="6"/>
  <c r="AB276" i="6"/>
  <c r="AE274" i="6"/>
  <c r="AD274" i="6"/>
  <c r="AC274" i="6"/>
  <c r="AB274" i="6"/>
  <c r="AE273" i="6"/>
  <c r="AD273" i="6"/>
  <c r="AC273" i="6"/>
  <c r="AB273" i="6"/>
  <c r="AE272" i="6"/>
  <c r="AD272" i="6"/>
  <c r="AC272" i="6"/>
  <c r="AB272" i="6"/>
  <c r="AE271" i="6"/>
  <c r="AD271" i="6"/>
  <c r="AC271" i="6"/>
  <c r="AB271" i="6"/>
  <c r="AE270" i="6"/>
  <c r="AD270" i="6"/>
  <c r="AC270" i="6"/>
  <c r="AB270" i="6"/>
  <c r="AE269" i="6"/>
  <c r="AD269" i="6"/>
  <c r="AC269" i="6"/>
  <c r="AB269" i="6"/>
  <c r="AE268" i="6"/>
  <c r="AD268" i="6"/>
  <c r="AC268" i="6"/>
  <c r="AB268" i="6"/>
  <c r="AE267" i="6"/>
  <c r="AD267" i="6"/>
  <c r="AC267" i="6"/>
  <c r="AB267" i="6"/>
  <c r="AE266" i="6"/>
  <c r="AD266" i="6"/>
  <c r="AC266" i="6"/>
  <c r="AB266" i="6"/>
  <c r="AE265" i="6"/>
  <c r="AD265" i="6"/>
  <c r="AC265" i="6"/>
  <c r="AB265" i="6"/>
  <c r="AE263" i="6"/>
  <c r="AD263" i="6"/>
  <c r="AC263" i="6"/>
  <c r="AB263" i="6"/>
  <c r="AE262" i="6"/>
  <c r="AD262" i="6"/>
  <c r="AC262" i="6"/>
  <c r="AB262" i="6"/>
  <c r="AE261" i="6"/>
  <c r="AD261" i="6"/>
  <c r="AC261" i="6"/>
  <c r="AB261" i="6"/>
  <c r="AE260" i="6"/>
  <c r="AD260" i="6"/>
  <c r="AC260" i="6"/>
  <c r="AB260" i="6"/>
  <c r="AE259" i="6"/>
  <c r="AD259" i="6"/>
  <c r="AC259" i="6"/>
  <c r="AB259" i="6"/>
  <c r="AE258" i="6"/>
  <c r="AD258" i="6"/>
  <c r="AC258" i="6"/>
  <c r="AB258" i="6"/>
  <c r="AE257" i="6"/>
  <c r="AD257" i="6"/>
  <c r="AC257" i="6"/>
  <c r="AB257" i="6"/>
  <c r="AE256" i="6"/>
  <c r="AD256" i="6"/>
  <c r="AC256" i="6"/>
  <c r="AB256" i="6"/>
  <c r="AE255" i="6"/>
  <c r="AD255" i="6"/>
  <c r="AC255" i="6"/>
  <c r="AB255" i="6"/>
  <c r="AE254" i="6"/>
  <c r="AD254" i="6"/>
  <c r="AC254" i="6"/>
  <c r="AB254" i="6"/>
  <c r="AE252" i="6"/>
  <c r="AD252" i="6"/>
  <c r="AC252" i="6"/>
  <c r="AB252" i="6"/>
  <c r="AE251" i="6"/>
  <c r="AD251" i="6"/>
  <c r="AC251" i="6"/>
  <c r="AB251" i="6"/>
  <c r="AE250" i="6"/>
  <c r="AD250" i="6"/>
  <c r="AC250" i="6"/>
  <c r="AB250" i="6"/>
  <c r="AE249" i="6"/>
  <c r="AD249" i="6"/>
  <c r="AC249" i="6"/>
  <c r="AB249" i="6"/>
  <c r="AE248" i="6"/>
  <c r="AD248" i="6"/>
  <c r="AC248" i="6"/>
  <c r="AB248" i="6"/>
  <c r="AE247" i="6"/>
  <c r="AD247" i="6"/>
  <c r="AC247" i="6"/>
  <c r="AB247" i="6"/>
  <c r="AE246" i="6"/>
  <c r="AD246" i="6"/>
  <c r="AC246" i="6"/>
  <c r="AB246" i="6"/>
  <c r="AE245" i="6"/>
  <c r="AD245" i="6"/>
  <c r="AC245" i="6"/>
  <c r="AB245" i="6"/>
  <c r="AE244" i="6"/>
  <c r="AD244" i="6"/>
  <c r="AC244" i="6"/>
  <c r="AB244" i="6"/>
  <c r="AE243" i="6"/>
  <c r="AD243" i="6"/>
  <c r="AC243" i="6"/>
  <c r="AB243" i="6"/>
  <c r="AE241" i="6"/>
  <c r="AD241" i="6"/>
  <c r="AC241" i="6"/>
  <c r="AB241" i="6"/>
  <c r="AE240" i="6"/>
  <c r="AD240" i="6"/>
  <c r="AC240" i="6"/>
  <c r="AB240" i="6"/>
  <c r="AE239" i="6"/>
  <c r="AD239" i="6"/>
  <c r="AC239" i="6"/>
  <c r="AB239" i="6"/>
  <c r="AE238" i="6"/>
  <c r="AD238" i="6"/>
  <c r="AC238" i="6"/>
  <c r="AB238" i="6"/>
  <c r="AE237" i="6"/>
  <c r="AD237" i="6"/>
  <c r="AC237" i="6"/>
  <c r="AB237" i="6"/>
  <c r="AE236" i="6"/>
  <c r="AD236" i="6"/>
  <c r="AC236" i="6"/>
  <c r="AB236" i="6"/>
  <c r="AE235" i="6"/>
  <c r="AD235" i="6"/>
  <c r="AC235" i="6"/>
  <c r="AB235" i="6"/>
  <c r="AE234" i="6"/>
  <c r="AD234" i="6"/>
  <c r="AC234" i="6"/>
  <c r="AB234" i="6"/>
  <c r="AE233" i="6"/>
  <c r="AD233" i="6"/>
  <c r="AC233" i="6"/>
  <c r="AB233" i="6"/>
  <c r="AE232" i="6"/>
  <c r="AD232" i="6"/>
  <c r="AC232" i="6"/>
  <c r="AB232" i="6"/>
  <c r="AE230" i="6"/>
  <c r="AD230" i="6"/>
  <c r="AC230" i="6"/>
  <c r="AB230" i="6"/>
  <c r="AE229" i="6"/>
  <c r="AD229" i="6"/>
  <c r="AC229" i="6"/>
  <c r="AB229" i="6"/>
  <c r="AE228" i="6"/>
  <c r="AD228" i="6"/>
  <c r="AC228" i="6"/>
  <c r="AB228" i="6"/>
  <c r="AE227" i="6"/>
  <c r="AD227" i="6"/>
  <c r="AC227" i="6"/>
  <c r="AB227" i="6"/>
  <c r="AE226" i="6"/>
  <c r="AD226" i="6"/>
  <c r="AC226" i="6"/>
  <c r="AB226" i="6"/>
  <c r="AE225" i="6"/>
  <c r="AD225" i="6"/>
  <c r="AC225" i="6"/>
  <c r="AB225" i="6"/>
  <c r="AE224" i="6"/>
  <c r="AD224" i="6"/>
  <c r="AC224" i="6"/>
  <c r="AB224" i="6"/>
  <c r="AE223" i="6"/>
  <c r="AD223" i="6"/>
  <c r="AC223" i="6"/>
  <c r="AB223" i="6"/>
  <c r="AE222" i="6"/>
  <c r="AD222" i="6"/>
  <c r="AC222" i="6"/>
  <c r="AB222" i="6"/>
  <c r="AE221" i="6"/>
  <c r="AD221" i="6"/>
  <c r="AC221" i="6"/>
  <c r="AB221" i="6"/>
  <c r="AE219" i="6"/>
  <c r="AD219" i="6"/>
  <c r="AC219" i="6"/>
  <c r="AB219" i="6"/>
  <c r="AE218" i="6"/>
  <c r="AD218" i="6"/>
  <c r="AC218" i="6"/>
  <c r="AB218" i="6"/>
  <c r="AE217" i="6"/>
  <c r="AD217" i="6"/>
  <c r="AC217" i="6"/>
  <c r="AB217" i="6"/>
  <c r="AE216" i="6"/>
  <c r="AD216" i="6"/>
  <c r="AC216" i="6"/>
  <c r="AB216" i="6"/>
  <c r="AE215" i="6"/>
  <c r="AD215" i="6"/>
  <c r="AC215" i="6"/>
  <c r="AB215" i="6"/>
  <c r="AE214" i="6"/>
  <c r="AD214" i="6"/>
  <c r="AC214" i="6"/>
  <c r="AB214" i="6"/>
  <c r="AE213" i="6"/>
  <c r="AD213" i="6"/>
  <c r="AC213" i="6"/>
  <c r="AB213" i="6"/>
  <c r="AE212" i="6"/>
  <c r="AD212" i="6"/>
  <c r="AC212" i="6"/>
  <c r="AB212" i="6"/>
  <c r="AE211" i="6"/>
  <c r="AD211" i="6"/>
  <c r="AC211" i="6"/>
  <c r="AB211" i="6"/>
  <c r="AE210" i="6"/>
  <c r="AD210" i="6"/>
  <c r="AC210" i="6"/>
  <c r="AB210" i="6"/>
  <c r="AE208" i="6"/>
  <c r="AD208" i="6"/>
  <c r="AC208" i="6"/>
  <c r="AB208" i="6"/>
  <c r="AE207" i="6"/>
  <c r="AD207" i="6"/>
  <c r="AC207" i="6"/>
  <c r="AB207" i="6"/>
  <c r="AE206" i="6"/>
  <c r="AD206" i="6"/>
  <c r="AC206" i="6"/>
  <c r="AB206" i="6"/>
  <c r="AE205" i="6"/>
  <c r="AD205" i="6"/>
  <c r="AC205" i="6"/>
  <c r="AB205" i="6"/>
  <c r="AE204" i="6"/>
  <c r="AD204" i="6"/>
  <c r="AC204" i="6"/>
  <c r="AB204" i="6"/>
  <c r="AE203" i="6"/>
  <c r="AD203" i="6"/>
  <c r="AC203" i="6"/>
  <c r="AB203" i="6"/>
  <c r="AE202" i="6"/>
  <c r="AD202" i="6"/>
  <c r="AC202" i="6"/>
  <c r="AB202" i="6"/>
  <c r="AE201" i="6"/>
  <c r="AD201" i="6"/>
  <c r="AC201" i="6"/>
  <c r="AB201" i="6"/>
  <c r="AE200" i="6"/>
  <c r="AD200" i="6"/>
  <c r="AC200" i="6"/>
  <c r="AB200" i="6"/>
  <c r="AE199" i="6"/>
  <c r="AD199" i="6"/>
  <c r="AC199" i="6"/>
  <c r="AB199" i="6"/>
  <c r="AE197" i="6"/>
  <c r="AD197" i="6"/>
  <c r="AC197" i="6"/>
  <c r="AB197" i="6"/>
  <c r="AE196" i="6"/>
  <c r="AD196" i="6"/>
  <c r="AC196" i="6"/>
  <c r="AB196" i="6"/>
  <c r="AE195" i="6"/>
  <c r="AD195" i="6"/>
  <c r="AC195" i="6"/>
  <c r="AB195" i="6"/>
  <c r="AE194" i="6"/>
  <c r="AD194" i="6"/>
  <c r="AC194" i="6"/>
  <c r="AB194" i="6"/>
  <c r="AE193" i="6"/>
  <c r="AD193" i="6"/>
  <c r="AC193" i="6"/>
  <c r="AB193" i="6"/>
  <c r="AE192" i="6"/>
  <c r="AD192" i="6"/>
  <c r="AC192" i="6"/>
  <c r="AB192" i="6"/>
  <c r="AE191" i="6"/>
  <c r="AD191" i="6"/>
  <c r="AC191" i="6"/>
  <c r="AB191" i="6"/>
  <c r="AE190" i="6"/>
  <c r="AD190" i="6"/>
  <c r="AC190" i="6"/>
  <c r="AB190" i="6"/>
  <c r="AE189" i="6"/>
  <c r="AD189" i="6"/>
  <c r="AC189" i="6"/>
  <c r="AB189" i="6"/>
  <c r="AE188" i="6"/>
  <c r="AD188" i="6"/>
  <c r="AC188" i="6"/>
  <c r="AB188" i="6"/>
  <c r="AE186" i="6"/>
  <c r="AD186" i="6"/>
  <c r="AC186" i="6"/>
  <c r="AB186" i="6"/>
  <c r="AE185" i="6"/>
  <c r="AD185" i="6"/>
  <c r="AC185" i="6"/>
  <c r="AB185" i="6"/>
  <c r="AE184" i="6"/>
  <c r="AD184" i="6"/>
  <c r="AC184" i="6"/>
  <c r="AB184" i="6"/>
  <c r="AE183" i="6"/>
  <c r="AD183" i="6"/>
  <c r="AC183" i="6"/>
  <c r="AB183" i="6"/>
  <c r="AE182" i="6"/>
  <c r="AD182" i="6"/>
  <c r="AC182" i="6"/>
  <c r="AB182" i="6"/>
  <c r="AE181" i="6"/>
  <c r="AD181" i="6"/>
  <c r="AC181" i="6"/>
  <c r="AB181" i="6"/>
  <c r="AE180" i="6"/>
  <c r="AD180" i="6"/>
  <c r="AC180" i="6"/>
  <c r="AB180" i="6"/>
  <c r="AE179" i="6"/>
  <c r="AD179" i="6"/>
  <c r="AC179" i="6"/>
  <c r="AB179" i="6"/>
  <c r="AE178" i="6"/>
  <c r="AD178" i="6"/>
  <c r="AC178" i="6"/>
  <c r="AB178" i="6"/>
  <c r="AE177" i="6"/>
  <c r="AD177" i="6"/>
  <c r="AC177" i="6"/>
  <c r="AB177" i="6"/>
  <c r="AE176" i="6"/>
  <c r="AD176" i="6"/>
  <c r="AC176" i="6"/>
  <c r="AB176" i="6"/>
  <c r="AE175" i="6"/>
  <c r="AD175" i="6"/>
  <c r="AC175" i="6"/>
  <c r="AB175" i="6"/>
  <c r="AE174" i="6"/>
  <c r="AD174" i="6"/>
  <c r="AC174" i="6"/>
  <c r="AB174" i="6"/>
  <c r="AE173" i="6"/>
  <c r="AD173" i="6"/>
  <c r="AC173" i="6"/>
  <c r="AB173" i="6"/>
  <c r="AE172" i="6"/>
  <c r="AD172" i="6"/>
  <c r="AC172" i="6"/>
  <c r="AB172" i="6"/>
  <c r="AE171" i="6"/>
  <c r="AD171" i="6"/>
  <c r="AC171" i="6"/>
  <c r="AB171" i="6"/>
  <c r="AE170" i="6"/>
  <c r="AD170" i="6"/>
  <c r="AC170" i="6"/>
  <c r="AB170" i="6"/>
  <c r="AE169" i="6"/>
  <c r="AD169" i="6"/>
  <c r="AC169" i="6"/>
  <c r="AB169" i="6"/>
  <c r="AE168" i="6"/>
  <c r="AD168" i="6"/>
  <c r="AC168" i="6"/>
  <c r="AB168" i="6"/>
  <c r="AE167" i="6"/>
  <c r="AD167" i="6"/>
  <c r="AC167" i="6"/>
  <c r="AB167" i="6"/>
  <c r="AE166" i="6"/>
  <c r="AD166" i="6"/>
  <c r="AC166" i="6"/>
  <c r="AB166" i="6"/>
  <c r="AE164" i="6"/>
  <c r="AD164" i="6"/>
  <c r="AC164" i="6"/>
  <c r="AB164" i="6"/>
  <c r="AE163" i="6"/>
  <c r="AD163" i="6"/>
  <c r="AC163" i="6"/>
  <c r="AB163" i="6"/>
  <c r="AE162" i="6"/>
  <c r="AD162" i="6"/>
  <c r="AC162" i="6"/>
  <c r="AB162" i="6"/>
  <c r="AE161" i="6"/>
  <c r="AD161" i="6"/>
  <c r="AC161" i="6"/>
  <c r="AB161" i="6"/>
  <c r="AE160" i="6"/>
  <c r="AD160" i="6"/>
  <c r="AC160" i="6"/>
  <c r="AB160" i="6"/>
  <c r="AE159" i="6"/>
  <c r="AD159" i="6"/>
  <c r="AC159" i="6"/>
  <c r="AB159" i="6"/>
  <c r="AE158" i="6"/>
  <c r="AD158" i="6"/>
  <c r="AC158" i="6"/>
  <c r="AB158" i="6"/>
  <c r="AE157" i="6"/>
  <c r="AD157" i="6"/>
  <c r="AC157" i="6"/>
  <c r="AB157" i="6"/>
  <c r="AE156" i="6"/>
  <c r="AD156" i="6"/>
  <c r="AC156" i="6"/>
  <c r="AB156" i="6"/>
  <c r="AE155" i="6"/>
  <c r="AD155" i="6"/>
  <c r="AC155" i="6"/>
  <c r="AB155" i="6"/>
  <c r="AE153" i="6"/>
  <c r="AD153" i="6"/>
  <c r="AC153" i="6"/>
  <c r="AB153" i="6"/>
  <c r="AE152" i="6"/>
  <c r="AD152" i="6"/>
  <c r="AC152" i="6"/>
  <c r="AB152" i="6"/>
  <c r="AE151" i="6"/>
  <c r="AD151" i="6"/>
  <c r="AC151" i="6"/>
  <c r="AB151" i="6"/>
  <c r="AE150" i="6"/>
  <c r="AD150" i="6"/>
  <c r="AC150" i="6"/>
  <c r="AB150" i="6"/>
  <c r="AE149" i="6"/>
  <c r="AD149" i="6"/>
  <c r="AC149" i="6"/>
  <c r="AB149" i="6"/>
  <c r="AE148" i="6"/>
  <c r="AD148" i="6"/>
  <c r="AC148" i="6"/>
  <c r="AB148" i="6"/>
  <c r="AE147" i="6"/>
  <c r="AD147" i="6"/>
  <c r="AC147" i="6"/>
  <c r="AB147" i="6"/>
  <c r="AE146" i="6"/>
  <c r="AD146" i="6"/>
  <c r="AC146" i="6"/>
  <c r="AB146" i="6"/>
  <c r="AE145" i="6"/>
  <c r="AD145" i="6"/>
  <c r="AC145" i="6"/>
  <c r="AB145" i="6"/>
  <c r="AE143" i="6"/>
  <c r="AD143" i="6"/>
  <c r="AC143" i="6"/>
  <c r="AB143" i="6"/>
  <c r="AE142" i="6"/>
  <c r="AD142" i="6"/>
  <c r="AC142" i="6"/>
  <c r="AB142" i="6"/>
  <c r="AE141" i="6"/>
  <c r="AD141" i="6"/>
  <c r="AC141" i="6"/>
  <c r="AB141" i="6"/>
  <c r="AE140" i="6"/>
  <c r="AD140" i="6"/>
  <c r="AC140" i="6"/>
  <c r="AB140" i="6"/>
  <c r="AE139" i="6"/>
  <c r="AD139" i="6"/>
  <c r="AC139" i="6"/>
  <c r="AB139" i="6"/>
  <c r="AE138" i="6"/>
  <c r="AD138" i="6"/>
  <c r="AC138" i="6"/>
  <c r="AB138" i="6"/>
  <c r="AE137" i="6"/>
  <c r="AD137" i="6"/>
  <c r="AC137" i="6"/>
  <c r="AB137" i="6"/>
  <c r="AE136" i="6"/>
  <c r="AD136" i="6"/>
  <c r="AC136" i="6"/>
  <c r="AB136" i="6"/>
  <c r="AE134" i="6"/>
  <c r="AD134" i="6"/>
  <c r="AC134" i="6"/>
  <c r="AB134" i="6"/>
  <c r="AE133" i="6"/>
  <c r="AD133" i="6"/>
  <c r="AC133" i="6"/>
  <c r="AB133" i="6"/>
  <c r="AE132" i="6"/>
  <c r="AD132" i="6"/>
  <c r="AC132" i="6"/>
  <c r="AB132" i="6"/>
  <c r="AE131" i="6"/>
  <c r="AD131" i="6"/>
  <c r="AC131" i="6"/>
  <c r="AB131" i="6"/>
  <c r="AE130" i="6"/>
  <c r="AD130" i="6"/>
  <c r="AC130" i="6"/>
  <c r="AB130" i="6"/>
  <c r="AE129" i="6"/>
  <c r="AD129" i="6"/>
  <c r="AC129" i="6"/>
  <c r="AB129" i="6"/>
  <c r="AE128" i="6"/>
  <c r="AD128" i="6"/>
  <c r="AC128" i="6"/>
  <c r="AB128" i="6"/>
  <c r="AE127" i="6"/>
  <c r="AD127" i="6"/>
  <c r="AC127" i="6"/>
  <c r="AB127" i="6"/>
  <c r="AE126" i="6"/>
  <c r="AD126" i="6"/>
  <c r="AC126" i="6"/>
  <c r="AB126" i="6"/>
  <c r="AE124" i="6"/>
  <c r="AD124" i="6"/>
  <c r="AC124" i="6"/>
  <c r="AB124" i="6"/>
  <c r="AE123" i="6"/>
  <c r="AD123" i="6"/>
  <c r="AC123" i="6"/>
  <c r="AB123" i="6"/>
  <c r="AE122" i="6"/>
  <c r="AD122" i="6"/>
  <c r="AC122" i="6"/>
  <c r="AB122" i="6"/>
  <c r="AE121" i="6"/>
  <c r="AD121" i="6"/>
  <c r="AC121" i="6"/>
  <c r="AB121" i="6"/>
  <c r="AE120" i="6"/>
  <c r="AD120" i="6"/>
  <c r="AC120" i="6"/>
  <c r="AB120" i="6"/>
  <c r="AE119" i="6"/>
  <c r="AD119" i="6"/>
  <c r="AC119" i="6"/>
  <c r="AB119" i="6"/>
  <c r="AE118" i="6"/>
  <c r="AD118" i="6"/>
  <c r="AC118" i="6"/>
  <c r="AB118" i="6"/>
  <c r="AE117" i="6"/>
  <c r="AD117" i="6"/>
  <c r="AC117" i="6"/>
  <c r="AB117" i="6"/>
  <c r="AE116" i="6"/>
  <c r="AD116" i="6"/>
  <c r="AC116" i="6"/>
  <c r="AB116" i="6"/>
  <c r="AE114" i="6"/>
  <c r="AD114" i="6"/>
  <c r="AC114" i="6"/>
  <c r="AB114" i="6"/>
  <c r="AE113" i="6"/>
  <c r="AD113" i="6"/>
  <c r="AC113" i="6"/>
  <c r="AB113" i="6"/>
  <c r="AE112" i="6"/>
  <c r="AD112" i="6"/>
  <c r="AC112" i="6"/>
  <c r="AB112" i="6"/>
  <c r="AE111" i="6"/>
  <c r="AD111" i="6"/>
  <c r="AC111" i="6"/>
  <c r="AB111" i="6"/>
  <c r="AE110" i="6"/>
  <c r="AD110" i="6"/>
  <c r="AC110" i="6"/>
  <c r="AB110" i="6"/>
  <c r="AE109" i="6"/>
  <c r="AD109" i="6"/>
  <c r="AC109" i="6"/>
  <c r="AB109" i="6"/>
  <c r="AE108" i="6"/>
  <c r="AD108" i="6"/>
  <c r="AC108" i="6"/>
  <c r="AB108" i="6"/>
  <c r="AE107" i="6"/>
  <c r="AD107" i="6"/>
  <c r="AC107" i="6"/>
  <c r="AB107" i="6"/>
  <c r="AE106" i="6"/>
  <c r="AD106" i="6"/>
  <c r="AC106" i="6"/>
  <c r="AB106" i="6"/>
  <c r="AE104" i="6"/>
  <c r="AD104" i="6"/>
  <c r="AC104" i="6"/>
  <c r="AB104" i="6"/>
  <c r="AE103" i="6"/>
  <c r="AD103" i="6"/>
  <c r="AC103" i="6"/>
  <c r="AB103" i="6"/>
  <c r="AE102" i="6"/>
  <c r="AD102" i="6"/>
  <c r="AC102" i="6"/>
  <c r="AB102" i="6"/>
  <c r="AE101" i="6"/>
  <c r="AD101" i="6"/>
  <c r="AC101" i="6"/>
  <c r="AB101" i="6"/>
  <c r="AE100" i="6"/>
  <c r="AD100" i="6"/>
  <c r="AC100" i="6"/>
  <c r="AB100" i="6"/>
  <c r="AE99" i="6"/>
  <c r="AD99" i="6"/>
  <c r="AC99" i="6"/>
  <c r="AB99" i="6"/>
  <c r="AE98" i="6"/>
  <c r="AD98" i="6"/>
  <c r="AC98" i="6"/>
  <c r="AB98" i="6"/>
  <c r="AE97" i="6"/>
  <c r="AD97" i="6"/>
  <c r="AC97" i="6"/>
  <c r="AB97" i="6"/>
  <c r="AE96" i="6"/>
  <c r="AD96" i="6"/>
  <c r="AC96" i="6"/>
  <c r="AB96" i="6"/>
  <c r="AE94" i="6"/>
  <c r="AD94" i="6"/>
  <c r="AC94" i="6"/>
  <c r="AB94" i="6"/>
  <c r="AE93" i="6"/>
  <c r="AD93" i="6"/>
  <c r="AC93" i="6"/>
  <c r="AB93" i="6"/>
  <c r="AE92" i="6"/>
  <c r="AD92" i="6"/>
  <c r="AC92" i="6"/>
  <c r="AB92" i="6"/>
  <c r="AE91" i="6"/>
  <c r="AD91" i="6"/>
  <c r="AC91" i="6"/>
  <c r="AB91" i="6"/>
  <c r="AE90" i="6"/>
  <c r="AD90" i="6"/>
  <c r="AC90" i="6"/>
  <c r="AB90" i="6"/>
  <c r="AE89" i="6"/>
  <c r="AD89" i="6"/>
  <c r="AC89" i="6"/>
  <c r="AB89" i="6"/>
  <c r="AE88" i="6"/>
  <c r="AD88" i="6"/>
  <c r="AC88" i="6"/>
  <c r="AB88" i="6"/>
  <c r="AE87" i="6"/>
  <c r="AD87" i="6"/>
  <c r="AC87" i="6"/>
  <c r="AB87" i="6"/>
  <c r="AE86" i="6"/>
  <c r="AD86" i="6"/>
  <c r="AC86" i="6"/>
  <c r="AB86" i="6"/>
  <c r="AE84" i="6"/>
  <c r="AD84" i="6"/>
  <c r="AC84" i="6"/>
  <c r="AB84" i="6"/>
  <c r="AE83" i="6"/>
  <c r="AD83" i="6"/>
  <c r="AC83" i="6"/>
  <c r="AB83" i="6"/>
  <c r="AE82" i="6"/>
  <c r="AD82" i="6"/>
  <c r="AC82" i="6"/>
  <c r="AB82" i="6"/>
  <c r="AE81" i="6"/>
  <c r="AD81" i="6"/>
  <c r="AC81" i="6"/>
  <c r="AB81" i="6"/>
  <c r="AE80" i="6"/>
  <c r="AD80" i="6"/>
  <c r="AC80" i="6"/>
  <c r="AB80" i="6"/>
  <c r="AE79" i="6"/>
  <c r="AD79" i="6"/>
  <c r="AC79" i="6"/>
  <c r="AB79" i="6"/>
  <c r="AE78" i="6"/>
  <c r="AD78" i="6"/>
  <c r="AC78" i="6"/>
  <c r="AB78" i="6"/>
  <c r="AE77" i="6"/>
  <c r="AD77" i="6"/>
  <c r="AC77" i="6"/>
  <c r="AB77" i="6"/>
  <c r="AE76" i="6"/>
  <c r="AD76" i="6"/>
  <c r="AC76" i="6"/>
  <c r="AB76" i="6"/>
  <c r="AE74" i="6"/>
  <c r="AD74" i="6"/>
  <c r="AC74" i="6"/>
  <c r="AB74" i="6"/>
  <c r="AE73" i="6"/>
  <c r="AD73" i="6"/>
  <c r="AC73" i="6"/>
  <c r="AB73" i="6"/>
  <c r="AE72" i="6"/>
  <c r="AD72" i="6"/>
  <c r="AC72" i="6"/>
  <c r="AB72" i="6"/>
  <c r="AE71" i="6"/>
  <c r="AD71" i="6"/>
  <c r="AC71" i="6"/>
  <c r="AB71" i="6"/>
  <c r="AE70" i="6"/>
  <c r="AD70" i="6"/>
  <c r="AC70" i="6"/>
  <c r="AB70" i="6"/>
  <c r="AE69" i="6"/>
  <c r="AD69" i="6"/>
  <c r="AC69" i="6"/>
  <c r="AB69" i="6"/>
  <c r="AE68" i="6"/>
  <c r="AD68" i="6"/>
  <c r="AC68" i="6"/>
  <c r="AB68" i="6"/>
  <c r="AE67" i="6"/>
  <c r="AD67" i="6"/>
  <c r="AC67" i="6"/>
  <c r="AB67" i="6"/>
  <c r="AE66" i="6"/>
  <c r="AD66" i="6"/>
  <c r="AC66" i="6"/>
  <c r="AB66" i="6"/>
  <c r="AE64" i="6"/>
  <c r="AD64" i="6"/>
  <c r="AC64" i="6"/>
  <c r="AB64" i="6"/>
  <c r="AE63" i="6"/>
  <c r="AD63" i="6"/>
  <c r="AC63" i="6"/>
  <c r="AB63" i="6"/>
  <c r="AE62" i="6"/>
  <c r="AD62" i="6"/>
  <c r="AC62" i="6"/>
  <c r="AB62" i="6"/>
  <c r="AE61" i="6"/>
  <c r="AD61" i="6"/>
  <c r="AC61" i="6"/>
  <c r="AB61" i="6"/>
  <c r="AE60" i="6"/>
  <c r="AD60" i="6"/>
  <c r="AC60" i="6"/>
  <c r="AB60" i="6"/>
  <c r="AE59" i="6"/>
  <c r="AD59" i="6"/>
  <c r="AC59" i="6"/>
  <c r="AB59" i="6"/>
  <c r="AE58" i="6"/>
  <c r="AD58" i="6"/>
  <c r="AC58" i="6"/>
  <c r="AB58" i="6"/>
  <c r="AE57" i="6"/>
  <c r="AD57" i="6"/>
  <c r="AC57" i="6"/>
  <c r="AB57" i="6"/>
  <c r="AE56" i="6"/>
  <c r="AD56" i="6"/>
  <c r="AC56" i="6"/>
  <c r="AB56" i="6"/>
  <c r="AE54" i="6"/>
  <c r="AD54" i="6"/>
  <c r="AC54" i="6"/>
  <c r="AB54" i="6"/>
  <c r="AE53" i="6"/>
  <c r="AD53" i="6"/>
  <c r="AC53" i="6"/>
  <c r="AB53" i="6"/>
  <c r="AE52" i="6"/>
  <c r="AD52" i="6"/>
  <c r="AC52" i="6"/>
  <c r="AB52" i="6"/>
  <c r="AE51" i="6"/>
  <c r="AD51" i="6"/>
  <c r="AC51" i="6"/>
  <c r="AB51" i="6"/>
  <c r="AE50" i="6"/>
  <c r="AD50" i="6"/>
  <c r="AC50" i="6"/>
  <c r="AB50" i="6"/>
  <c r="AE49" i="6"/>
  <c r="AD49" i="6"/>
  <c r="AC49" i="6"/>
  <c r="AB49" i="6"/>
  <c r="AE48" i="6"/>
  <c r="AD48" i="6"/>
  <c r="AC48" i="6"/>
  <c r="AB48" i="6"/>
  <c r="AE47" i="6"/>
  <c r="AD47" i="6"/>
  <c r="AC47" i="6"/>
  <c r="AB47" i="6"/>
  <c r="AE46" i="6"/>
  <c r="AD46" i="6"/>
  <c r="AC46" i="6"/>
  <c r="AB46" i="6"/>
  <c r="AE44" i="6"/>
  <c r="AD44" i="6"/>
  <c r="AC44" i="6"/>
  <c r="AB44" i="6"/>
  <c r="AE43" i="6"/>
  <c r="AD43" i="6"/>
  <c r="AC43" i="6"/>
  <c r="AB43" i="6"/>
  <c r="AE42" i="6"/>
  <c r="AD42" i="6"/>
  <c r="AC42" i="6"/>
  <c r="AB42" i="6"/>
  <c r="AE41" i="6"/>
  <c r="AD41" i="6"/>
  <c r="AC41" i="6"/>
  <c r="AB41" i="6"/>
  <c r="AE40" i="6"/>
  <c r="AD40" i="6"/>
  <c r="AC40" i="6"/>
  <c r="AB40" i="6"/>
  <c r="AE39" i="6"/>
  <c r="AD39" i="6"/>
  <c r="AC39" i="6"/>
  <c r="AB39" i="6"/>
  <c r="AE38" i="6"/>
  <c r="AD38" i="6"/>
  <c r="AC38" i="6"/>
  <c r="AB38" i="6"/>
  <c r="AE37" i="6"/>
  <c r="AD37" i="6"/>
  <c r="AC37" i="6"/>
  <c r="AB37" i="6"/>
  <c r="AE36" i="6"/>
  <c r="AD36" i="6"/>
  <c r="AC36" i="6"/>
  <c r="AB36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Y570" i="6"/>
  <c r="X570" i="6"/>
  <c r="W570" i="6"/>
  <c r="V570" i="6"/>
  <c r="Y559" i="6"/>
  <c r="X559" i="6"/>
  <c r="W559" i="6"/>
  <c r="V559" i="6"/>
  <c r="Y548" i="6"/>
  <c r="X548" i="6"/>
  <c r="W548" i="6"/>
  <c r="V548" i="6"/>
  <c r="Y537" i="6"/>
  <c r="X537" i="6"/>
  <c r="W537" i="6"/>
  <c r="V537" i="6"/>
  <c r="Y526" i="6"/>
  <c r="X526" i="6"/>
  <c r="W526" i="6"/>
  <c r="V526" i="6"/>
  <c r="Y515" i="6"/>
  <c r="X515" i="6"/>
  <c r="W515" i="6"/>
  <c r="V515" i="6"/>
  <c r="Y504" i="6"/>
  <c r="X504" i="6"/>
  <c r="W504" i="6"/>
  <c r="V504" i="6"/>
  <c r="Y493" i="6"/>
  <c r="X493" i="6"/>
  <c r="W493" i="6"/>
  <c r="V493" i="6"/>
  <c r="Y482" i="6"/>
  <c r="X482" i="6"/>
  <c r="W482" i="6"/>
  <c r="V482" i="6"/>
  <c r="Y471" i="6"/>
  <c r="X471" i="6"/>
  <c r="W471" i="6"/>
  <c r="V471" i="6"/>
  <c r="Y460" i="6"/>
  <c r="X460" i="6"/>
  <c r="W460" i="6"/>
  <c r="V460" i="6"/>
  <c r="Y449" i="6"/>
  <c r="X449" i="6"/>
  <c r="W449" i="6"/>
  <c r="V449" i="6"/>
  <c r="Y439" i="6"/>
  <c r="X439" i="6"/>
  <c r="W439" i="6"/>
  <c r="V439" i="6"/>
  <c r="Y417" i="6"/>
  <c r="X417" i="6"/>
  <c r="W417" i="6"/>
  <c r="V417" i="6"/>
  <c r="Y406" i="6"/>
  <c r="X406" i="6"/>
  <c r="W406" i="6"/>
  <c r="V406" i="6"/>
  <c r="Y395" i="6"/>
  <c r="X395" i="6"/>
  <c r="W395" i="6"/>
  <c r="V395" i="6"/>
  <c r="Y384" i="6"/>
  <c r="X384" i="6"/>
  <c r="W384" i="6"/>
  <c r="V384" i="6"/>
  <c r="Y373" i="6"/>
  <c r="X373" i="6"/>
  <c r="W373" i="6"/>
  <c r="V373" i="6"/>
  <c r="Y362" i="6"/>
  <c r="X362" i="6"/>
  <c r="W362" i="6"/>
  <c r="V362" i="6"/>
  <c r="Y351" i="6"/>
  <c r="X351" i="6"/>
  <c r="W351" i="6"/>
  <c r="V351" i="6"/>
  <c r="Y340" i="6"/>
  <c r="X340" i="6"/>
  <c r="W340" i="6"/>
  <c r="V340" i="6"/>
  <c r="Y329" i="6"/>
  <c r="X329" i="6"/>
  <c r="W329" i="6"/>
  <c r="V329" i="6"/>
  <c r="Y318" i="6"/>
  <c r="X318" i="6"/>
  <c r="W318" i="6"/>
  <c r="V318" i="6"/>
  <c r="Y307" i="6"/>
  <c r="X307" i="6"/>
  <c r="W307" i="6"/>
  <c r="V307" i="6"/>
  <c r="Y296" i="6"/>
  <c r="X296" i="6"/>
  <c r="W296" i="6"/>
  <c r="V296" i="6"/>
  <c r="Y286" i="6"/>
  <c r="X286" i="6"/>
  <c r="W286" i="6"/>
  <c r="V286" i="6"/>
  <c r="Y275" i="6"/>
  <c r="X275" i="6"/>
  <c r="W275" i="6"/>
  <c r="V275" i="6"/>
  <c r="Y264" i="6"/>
  <c r="X264" i="6"/>
  <c r="W264" i="6"/>
  <c r="V264" i="6"/>
  <c r="Y253" i="6"/>
  <c r="X253" i="6"/>
  <c r="W253" i="6"/>
  <c r="V253" i="6"/>
  <c r="Y242" i="6"/>
  <c r="X242" i="6"/>
  <c r="W242" i="6"/>
  <c r="V242" i="6"/>
  <c r="Y231" i="6"/>
  <c r="X231" i="6"/>
  <c r="W231" i="6"/>
  <c r="V231" i="6"/>
  <c r="Y220" i="6"/>
  <c r="X220" i="6"/>
  <c r="W220" i="6"/>
  <c r="V220" i="6"/>
  <c r="Y209" i="6"/>
  <c r="X209" i="6"/>
  <c r="W209" i="6"/>
  <c r="V209" i="6"/>
  <c r="Y198" i="6"/>
  <c r="X198" i="6"/>
  <c r="W198" i="6"/>
  <c r="V198" i="6"/>
  <c r="Y187" i="6"/>
  <c r="X187" i="6"/>
  <c r="W187" i="6"/>
  <c r="V187" i="6"/>
  <c r="Y165" i="6"/>
  <c r="X165" i="6"/>
  <c r="W165" i="6"/>
  <c r="V165" i="6"/>
  <c r="Y154" i="6"/>
  <c r="X154" i="6"/>
  <c r="W154" i="6"/>
  <c r="V154" i="6"/>
  <c r="Y144" i="6"/>
  <c r="X144" i="6"/>
  <c r="W144" i="6"/>
  <c r="V144" i="6"/>
  <c r="Y135" i="6"/>
  <c r="X135" i="6"/>
  <c r="W135" i="6"/>
  <c r="V135" i="6"/>
  <c r="Y125" i="6"/>
  <c r="X125" i="6"/>
  <c r="W125" i="6"/>
  <c r="V125" i="6"/>
  <c r="Y115" i="6"/>
  <c r="X115" i="6"/>
  <c r="W115" i="6"/>
  <c r="V115" i="6"/>
  <c r="Y105" i="6"/>
  <c r="X105" i="6"/>
  <c r="W105" i="6"/>
  <c r="V105" i="6"/>
  <c r="Y95" i="6"/>
  <c r="X95" i="6"/>
  <c r="W95" i="6"/>
  <c r="V95" i="6"/>
  <c r="Y85" i="6"/>
  <c r="X85" i="6"/>
  <c r="W85" i="6"/>
  <c r="V85" i="6"/>
  <c r="Y75" i="6"/>
  <c r="X75" i="6"/>
  <c r="W75" i="6"/>
  <c r="V75" i="6"/>
  <c r="Y65" i="6"/>
  <c r="X65" i="6"/>
  <c r="W65" i="6"/>
  <c r="V65" i="6"/>
  <c r="Y55" i="6"/>
  <c r="X55" i="6"/>
  <c r="W55" i="6"/>
  <c r="V55" i="6"/>
  <c r="Y45" i="6"/>
  <c r="X45" i="6"/>
  <c r="W45" i="6"/>
  <c r="V45" i="6"/>
  <c r="Y35" i="6"/>
  <c r="X35" i="6"/>
  <c r="W35" i="6"/>
  <c r="V35" i="6"/>
  <c r="Y25" i="6"/>
  <c r="X25" i="6"/>
  <c r="W25" i="6"/>
  <c r="V25" i="6"/>
  <c r="Y14" i="6"/>
  <c r="X14" i="6"/>
  <c r="W14" i="6"/>
  <c r="V14" i="6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J2" i="8" l="1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AA332" i="6"/>
  <c r="AA172" i="6"/>
  <c r="AA206" i="6"/>
  <c r="AA215" i="6"/>
  <c r="AA230" i="6"/>
  <c r="AA402" i="6"/>
  <c r="AA476" i="6"/>
  <c r="AA546" i="6"/>
  <c r="AA564" i="6"/>
  <c r="Z581" i="6"/>
  <c r="AA511" i="6"/>
  <c r="AA520" i="6"/>
  <c r="AA522" i="6"/>
  <c r="AA83" i="6"/>
  <c r="AA248" i="6"/>
  <c r="AA274" i="6"/>
  <c r="AA310" i="6"/>
  <c r="AA319" i="6"/>
  <c r="AA327" i="6"/>
  <c r="AA328" i="6"/>
  <c r="AA331" i="6"/>
  <c r="AA12" i="6"/>
  <c r="AA57" i="6"/>
  <c r="AA61" i="6"/>
  <c r="AA79" i="6"/>
  <c r="AA80" i="6"/>
  <c r="AA81" i="6"/>
  <c r="AA82" i="6"/>
  <c r="AA288" i="6"/>
  <c r="AA301" i="6"/>
  <c r="AA303" i="6"/>
  <c r="AA349" i="6"/>
  <c r="AA385" i="6"/>
  <c r="AA389" i="6"/>
  <c r="AA398" i="6"/>
  <c r="AA399" i="6"/>
  <c r="AA401" i="6"/>
  <c r="AA589" i="6"/>
  <c r="AA591" i="6"/>
  <c r="AA101" i="6"/>
  <c r="AA155" i="6"/>
  <c r="AA159" i="6"/>
  <c r="AA168" i="6"/>
  <c r="AA169" i="6"/>
  <c r="AA170" i="6"/>
  <c r="AA171" i="6"/>
  <c r="AA367" i="6"/>
  <c r="AA376" i="6"/>
  <c r="AA378" i="6"/>
  <c r="AA420" i="6"/>
  <c r="AA458" i="6"/>
  <c r="AA463" i="6"/>
  <c r="AA472" i="6"/>
  <c r="AA475" i="6"/>
  <c r="AA568" i="6"/>
  <c r="AA26" i="6"/>
  <c r="AA39" i="6"/>
  <c r="AA48" i="6"/>
  <c r="AA132" i="6"/>
  <c r="AA141" i="6"/>
  <c r="AA189" i="6"/>
  <c r="AA239" i="6"/>
  <c r="AA244" i="6"/>
  <c r="AA247" i="6"/>
  <c r="AA441" i="6"/>
  <c r="AA450" i="6"/>
  <c r="AA452" i="6"/>
  <c r="AA494" i="6"/>
  <c r="AA529" i="6"/>
  <c r="AA533" i="6"/>
  <c r="AA542" i="6"/>
  <c r="AA545" i="6"/>
  <c r="AA43" i="6"/>
  <c r="AA52" i="6"/>
  <c r="AA53" i="6"/>
  <c r="AA54" i="6"/>
  <c r="AA56" i="6"/>
  <c r="AA114" i="6"/>
  <c r="AA137" i="6"/>
  <c r="AA150" i="6"/>
  <c r="AA151" i="6"/>
  <c r="AA152" i="6"/>
  <c r="AA153" i="6"/>
  <c r="AA197" i="6"/>
  <c r="AA211" i="6"/>
  <c r="AA235" i="6"/>
  <c r="AA236" i="6"/>
  <c r="AA238" i="6"/>
  <c r="AA281" i="6"/>
  <c r="AA305" i="6"/>
  <c r="AA306" i="6"/>
  <c r="AA309" i="6"/>
  <c r="AA314" i="6"/>
  <c r="AA358" i="6"/>
  <c r="AA360" i="6"/>
  <c r="AA380" i="6"/>
  <c r="AA381" i="6"/>
  <c r="AA383" i="6"/>
  <c r="AA428" i="6"/>
  <c r="AA430" i="6"/>
  <c r="AA454" i="6"/>
  <c r="AA457" i="6"/>
  <c r="AA502" i="6"/>
  <c r="AA505" i="6"/>
  <c r="AA524" i="6"/>
  <c r="AA528" i="6"/>
  <c r="AA573" i="6"/>
  <c r="AA575" i="6"/>
  <c r="AA8" i="6"/>
  <c r="AA9" i="6"/>
  <c r="AA10" i="6"/>
  <c r="AA11" i="6"/>
  <c r="AA17" i="6"/>
  <c r="AA66" i="6"/>
  <c r="AA88" i="6"/>
  <c r="AA97" i="6"/>
  <c r="AA98" i="6"/>
  <c r="AA99" i="6"/>
  <c r="AA100" i="6"/>
  <c r="AA106" i="6"/>
  <c r="AA163" i="6"/>
  <c r="AA176" i="6"/>
  <c r="AA184" i="6"/>
  <c r="AA185" i="6"/>
  <c r="AA186" i="6"/>
  <c r="AA188" i="6"/>
  <c r="AA270" i="6"/>
  <c r="AA271" i="6"/>
  <c r="AA273" i="6"/>
  <c r="AA279" i="6"/>
  <c r="AA323" i="6"/>
  <c r="AA325" i="6"/>
  <c r="AA336" i="6"/>
  <c r="AA345" i="6"/>
  <c r="AA346" i="6"/>
  <c r="AA348" i="6"/>
  <c r="AA393" i="6"/>
  <c r="AA396" i="6"/>
  <c r="AA407" i="6"/>
  <c r="AA415" i="6"/>
  <c r="AA416" i="6"/>
  <c r="AA419" i="6"/>
  <c r="AA467" i="6"/>
  <c r="AA469" i="6"/>
  <c r="AA480" i="6"/>
  <c r="AA489" i="6"/>
  <c r="AA492" i="6"/>
  <c r="AA538" i="6"/>
  <c r="AA540" i="6"/>
  <c r="AA551" i="6"/>
  <c r="AA560" i="6"/>
  <c r="AA563" i="6"/>
  <c r="AA21" i="6"/>
  <c r="AA30" i="6"/>
  <c r="AA31" i="6"/>
  <c r="AA32" i="6"/>
  <c r="AA33" i="6"/>
  <c r="AA36" i="6"/>
  <c r="AA37" i="6"/>
  <c r="AA38" i="6"/>
  <c r="AA92" i="6"/>
  <c r="AA110" i="6"/>
  <c r="AA123" i="6"/>
  <c r="AA124" i="6"/>
  <c r="AA126" i="6"/>
  <c r="AA127" i="6"/>
  <c r="AA129" i="6"/>
  <c r="AA130" i="6"/>
  <c r="AA131" i="6"/>
  <c r="AA180" i="6"/>
  <c r="AA193" i="6"/>
  <c r="AA202" i="6"/>
  <c r="AA203" i="6"/>
  <c r="AA204" i="6"/>
  <c r="AA205" i="6"/>
  <c r="AA257" i="6"/>
  <c r="AA259" i="6"/>
  <c r="AA266" i="6"/>
  <c r="AA268" i="6"/>
  <c r="AA283" i="6"/>
  <c r="AA287" i="6"/>
  <c r="AA341" i="6"/>
  <c r="AA343" i="6"/>
  <c r="AA354" i="6"/>
  <c r="AA363" i="6"/>
  <c r="AA364" i="6"/>
  <c r="AA366" i="6"/>
  <c r="AA411" i="6"/>
  <c r="AA413" i="6"/>
  <c r="AA424" i="6"/>
  <c r="AA432" i="6"/>
  <c r="AA433" i="6"/>
  <c r="AA435" i="6"/>
  <c r="AA440" i="6"/>
  <c r="AA485" i="6"/>
  <c r="AA487" i="6"/>
  <c r="AA498" i="6"/>
  <c r="AA507" i="6"/>
  <c r="AA510" i="6"/>
  <c r="AA555" i="6"/>
  <c r="AA557" i="6"/>
  <c r="AA577" i="6"/>
  <c r="AA580" i="6"/>
  <c r="AA22" i="6"/>
  <c r="AA23" i="6"/>
  <c r="AA24" i="6"/>
  <c r="AA44" i="6"/>
  <c r="AA46" i="6"/>
  <c r="AA47" i="6"/>
  <c r="AA62" i="6"/>
  <c r="AA63" i="6"/>
  <c r="AA64" i="6"/>
  <c r="AA70" i="6"/>
  <c r="AA74" i="6"/>
  <c r="AA89" i="6"/>
  <c r="AA90" i="6"/>
  <c r="AA91" i="6"/>
  <c r="AA111" i="6"/>
  <c r="AA112" i="6"/>
  <c r="AA113" i="6"/>
  <c r="AA119" i="6"/>
  <c r="AA138" i="6"/>
  <c r="AA139" i="6"/>
  <c r="AA140" i="6"/>
  <c r="AA146" i="6"/>
  <c r="AA160" i="6"/>
  <c r="AA161" i="6"/>
  <c r="AA162" i="6"/>
  <c r="AA177" i="6"/>
  <c r="AA178" i="6"/>
  <c r="AA179" i="6"/>
  <c r="AA194" i="6"/>
  <c r="AA195" i="6"/>
  <c r="AA196" i="6"/>
  <c r="AA212" i="6"/>
  <c r="AA213" i="6"/>
  <c r="AA214" i="6"/>
  <c r="AA219" i="6"/>
  <c r="AA252" i="6"/>
  <c r="AA254" i="6"/>
  <c r="AA256" i="6"/>
  <c r="AA292" i="6"/>
  <c r="AA371" i="6"/>
  <c r="AA445" i="6"/>
  <c r="AA516" i="6"/>
  <c r="AA585" i="6"/>
  <c r="AA5" i="6"/>
  <c r="AA6" i="6"/>
  <c r="AA7" i="6"/>
  <c r="AA27" i="6"/>
  <c r="AA28" i="6"/>
  <c r="AA29" i="6"/>
  <c r="AA34" i="6"/>
  <c r="AA49" i="6"/>
  <c r="AA50" i="6"/>
  <c r="AA51" i="6"/>
  <c r="AA67" i="6"/>
  <c r="AA68" i="6"/>
  <c r="AA69" i="6"/>
  <c r="AA71" i="6"/>
  <c r="AA72" i="6"/>
  <c r="AA73" i="6"/>
  <c r="AA76" i="6"/>
  <c r="AA77" i="6"/>
  <c r="AA78" i="6"/>
  <c r="AA93" i="6"/>
  <c r="AA94" i="6"/>
  <c r="AA96" i="6"/>
  <c r="AA116" i="6"/>
  <c r="AA117" i="6"/>
  <c r="AA118" i="6"/>
  <c r="AA120" i="6"/>
  <c r="AA121" i="6"/>
  <c r="AA122" i="6"/>
  <c r="AA128" i="6"/>
  <c r="AA142" i="6"/>
  <c r="AA143" i="6"/>
  <c r="AA145" i="6"/>
  <c r="AA147" i="6"/>
  <c r="AA148" i="6"/>
  <c r="AA149" i="6"/>
  <c r="AA164" i="6"/>
  <c r="AA166" i="6"/>
  <c r="AA167" i="6"/>
  <c r="AA181" i="6"/>
  <c r="AA182" i="6"/>
  <c r="AA183" i="6"/>
  <c r="AA199" i="6"/>
  <c r="AA200" i="6"/>
  <c r="AA201" i="6"/>
  <c r="AA216" i="6"/>
  <c r="AA217" i="6"/>
  <c r="AA218" i="6"/>
  <c r="AA221" i="6"/>
  <c r="AA222" i="6"/>
  <c r="AA223" i="6"/>
  <c r="AA226" i="6"/>
  <c r="AA229" i="6"/>
  <c r="AA261" i="6"/>
  <c r="AA265" i="6"/>
  <c r="AA13" i="6"/>
  <c r="AA15" i="6"/>
  <c r="AA16" i="6"/>
  <c r="AA18" i="6"/>
  <c r="AA19" i="6"/>
  <c r="AA20" i="6"/>
  <c r="AA40" i="6"/>
  <c r="AA41" i="6"/>
  <c r="AA42" i="6"/>
  <c r="AA58" i="6"/>
  <c r="AA59" i="6"/>
  <c r="AA60" i="6"/>
  <c r="AA84" i="6"/>
  <c r="AA86" i="6"/>
  <c r="AA87" i="6"/>
  <c r="AA102" i="6"/>
  <c r="AA103" i="6"/>
  <c r="AA104" i="6"/>
  <c r="AA107" i="6"/>
  <c r="AA108" i="6"/>
  <c r="AA109" i="6"/>
  <c r="AA133" i="6"/>
  <c r="AA134" i="6"/>
  <c r="AA136" i="6"/>
  <c r="AA156" i="6"/>
  <c r="AA157" i="6"/>
  <c r="AA158" i="6"/>
  <c r="AA173" i="6"/>
  <c r="AA174" i="6"/>
  <c r="AA175" i="6"/>
  <c r="AA190" i="6"/>
  <c r="AA191" i="6"/>
  <c r="AA192" i="6"/>
  <c r="AA207" i="6"/>
  <c r="AA208" i="6"/>
  <c r="AA210" i="6"/>
  <c r="AA224" i="6"/>
  <c r="AA225" i="6"/>
  <c r="AA240" i="6"/>
  <c r="AA241" i="6"/>
  <c r="AA243" i="6"/>
  <c r="AA255" i="6"/>
  <c r="AA258" i="6"/>
  <c r="AA260" i="6"/>
  <c r="AA272" i="6"/>
  <c r="AA276" i="6"/>
  <c r="AA277" i="6"/>
  <c r="AA278" i="6"/>
  <c r="AA282" i="6"/>
  <c r="AA294" i="6"/>
  <c r="AA299" i="6"/>
  <c r="AA304" i="6"/>
  <c r="AA321" i="6"/>
  <c r="AA324" i="6"/>
  <c r="AA326" i="6"/>
  <c r="AA338" i="6"/>
  <c r="AA342" i="6"/>
  <c r="AA344" i="6"/>
  <c r="AA356" i="6"/>
  <c r="AA359" i="6"/>
  <c r="AA361" i="6"/>
  <c r="AA374" i="6"/>
  <c r="AA377" i="6"/>
  <c r="AA379" i="6"/>
  <c r="AA391" i="6"/>
  <c r="AA394" i="6"/>
  <c r="AA397" i="6"/>
  <c r="AA409" i="6"/>
  <c r="AA412" i="6"/>
  <c r="AA414" i="6"/>
  <c r="AA426" i="6"/>
  <c r="AA429" i="6"/>
  <c r="AA431" i="6"/>
  <c r="AA436" i="6"/>
  <c r="AA447" i="6"/>
  <c r="AA451" i="6"/>
  <c r="AA453" i="6"/>
  <c r="AA465" i="6"/>
  <c r="AA468" i="6"/>
  <c r="AA470" i="6"/>
  <c r="AA483" i="6"/>
  <c r="AA486" i="6"/>
  <c r="AA488" i="6"/>
  <c r="AA500" i="6"/>
  <c r="AA503" i="6"/>
  <c r="AA506" i="6"/>
  <c r="AA518" i="6"/>
  <c r="AA521" i="6"/>
  <c r="AA523" i="6"/>
  <c r="AA535" i="6"/>
  <c r="AA539" i="6"/>
  <c r="AA541" i="6"/>
  <c r="AA553" i="6"/>
  <c r="AA556" i="6"/>
  <c r="AA558" i="6"/>
  <c r="AA571" i="6"/>
  <c r="AA574" i="6"/>
  <c r="AA576" i="6"/>
  <c r="AA587" i="6"/>
  <c r="AA590" i="6"/>
  <c r="AA234" i="6"/>
  <c r="AA251" i="6"/>
  <c r="AA263" i="6"/>
  <c r="AA269" i="6"/>
  <c r="AA285" i="6"/>
  <c r="AA289" i="6"/>
  <c r="AA291" i="6"/>
  <c r="AA297" i="6"/>
  <c r="AA308" i="6"/>
  <c r="AA311" i="6"/>
  <c r="AA313" i="6"/>
  <c r="AA317" i="6"/>
  <c r="AA330" i="6"/>
  <c r="AA335" i="6"/>
  <c r="AA347" i="6"/>
  <c r="AA353" i="6"/>
  <c r="AA365" i="6"/>
  <c r="AA370" i="6"/>
  <c r="AA382" i="6"/>
  <c r="AA388" i="6"/>
  <c r="AA400" i="6"/>
  <c r="AA405" i="6"/>
  <c r="AA418" i="6"/>
  <c r="AA423" i="6"/>
  <c r="AA434" i="6"/>
  <c r="AA438" i="6"/>
  <c r="AA444" i="6"/>
  <c r="AA456" i="6"/>
  <c r="AA462" i="6"/>
  <c r="AA474" i="6"/>
  <c r="AA479" i="6"/>
  <c r="AA491" i="6"/>
  <c r="AA497" i="6"/>
  <c r="AA509" i="6"/>
  <c r="AA514" i="6"/>
  <c r="AA527" i="6"/>
  <c r="AA532" i="6"/>
  <c r="AA544" i="6"/>
  <c r="AA550" i="6"/>
  <c r="AA562" i="6"/>
  <c r="AA567" i="6"/>
  <c r="AA579" i="6"/>
  <c r="AA584" i="6"/>
  <c r="AA290" i="6"/>
  <c r="AA293" i="6"/>
  <c r="AA295" i="6"/>
  <c r="AA300" i="6"/>
  <c r="AA312" i="6"/>
  <c r="AA316" i="6"/>
  <c r="AA322" i="6"/>
  <c r="AA334" i="6"/>
  <c r="AA339" i="6"/>
  <c r="AA352" i="6"/>
  <c r="AA357" i="6"/>
  <c r="AA369" i="6"/>
  <c r="AA375" i="6"/>
  <c r="AA387" i="6"/>
  <c r="AA392" i="6"/>
  <c r="AA404" i="6"/>
  <c r="AA410" i="6"/>
  <c r="AA422" i="6"/>
  <c r="AA427" i="6"/>
  <c r="AA443" i="6"/>
  <c r="AA446" i="6"/>
  <c r="AA448" i="6"/>
  <c r="AA461" i="6"/>
  <c r="AA464" i="6"/>
  <c r="AA466" i="6"/>
  <c r="AA478" i="6"/>
  <c r="AA481" i="6"/>
  <c r="AA484" i="6"/>
  <c r="AA496" i="6"/>
  <c r="AA499" i="6"/>
  <c r="AA501" i="6"/>
  <c r="AA513" i="6"/>
  <c r="AA517" i="6"/>
  <c r="AA519" i="6"/>
  <c r="AA531" i="6"/>
  <c r="AA534" i="6"/>
  <c r="AA536" i="6"/>
  <c r="AA549" i="6"/>
  <c r="AA552" i="6"/>
  <c r="AA554" i="6"/>
  <c r="AA566" i="6"/>
  <c r="AA569" i="6"/>
  <c r="AA572" i="6"/>
  <c r="AA583" i="6"/>
  <c r="AA586" i="6"/>
  <c r="AA588" i="6"/>
  <c r="AA227" i="6"/>
  <c r="AA228" i="6"/>
  <c r="AA245" i="6"/>
  <c r="AA246" i="6"/>
  <c r="AA262" i="6"/>
  <c r="AA280" i="6"/>
  <c r="AA298" i="6"/>
  <c r="AA315" i="6"/>
  <c r="AA333" i="6"/>
  <c r="AA350" i="6"/>
  <c r="AA368" i="6"/>
  <c r="AA386" i="6"/>
  <c r="AA403" i="6"/>
  <c r="AA421" i="6"/>
  <c r="AA437" i="6"/>
  <c r="AA455" i="6"/>
  <c r="AA473" i="6"/>
  <c r="AA490" i="6"/>
  <c r="AA508" i="6"/>
  <c r="AA525" i="6"/>
  <c r="AA543" i="6"/>
  <c r="AA561" i="6"/>
  <c r="AA578" i="6"/>
  <c r="AA232" i="6"/>
  <c r="AA233" i="6"/>
  <c r="AA249" i="6"/>
  <c r="AA250" i="6"/>
  <c r="AA267" i="6"/>
  <c r="AA284" i="6"/>
  <c r="AA302" i="6"/>
  <c r="AA320" i="6"/>
  <c r="AA337" i="6"/>
  <c r="AA355" i="6"/>
  <c r="AA372" i="6"/>
  <c r="AA390" i="6"/>
  <c r="AA408" i="6"/>
  <c r="AA425" i="6"/>
  <c r="AA442" i="6"/>
  <c r="AA459" i="6"/>
  <c r="AA477" i="6"/>
  <c r="AA495" i="6"/>
  <c r="AA512" i="6"/>
  <c r="AA530" i="6"/>
  <c r="AA547" i="6"/>
  <c r="AA565" i="6"/>
  <c r="AA582" i="6"/>
  <c r="AA237" i="6"/>
  <c r="Z187" i="6"/>
  <c r="Z198" i="6"/>
  <c r="Z209" i="6"/>
  <c r="Z220" i="6"/>
  <c r="Z231" i="6"/>
  <c r="Z242" i="6"/>
  <c r="Z253" i="6"/>
  <c r="Z264" i="6"/>
  <c r="Z275" i="6"/>
  <c r="Z362" i="6"/>
  <c r="Z548" i="6"/>
  <c r="Z14" i="6"/>
  <c r="Z25" i="6"/>
  <c r="Z35" i="6"/>
  <c r="Z45" i="6"/>
  <c r="Z55" i="6"/>
  <c r="Z65" i="6"/>
  <c r="Z75" i="6"/>
  <c r="Z85" i="6"/>
  <c r="Z95" i="6"/>
  <c r="Z105" i="6"/>
  <c r="Z115" i="6"/>
  <c r="Z125" i="6"/>
  <c r="Z135" i="6"/>
  <c r="Z144" i="6"/>
  <c r="Z154" i="6"/>
  <c r="Z165" i="6"/>
  <c r="Z559" i="6"/>
  <c r="Z570" i="6"/>
  <c r="Z286" i="6"/>
  <c r="Z296" i="6"/>
  <c r="Z307" i="6"/>
  <c r="Z318" i="6"/>
  <c r="Z329" i="6"/>
  <c r="Z340" i="6"/>
  <c r="Z351" i="6"/>
  <c r="Z373" i="6"/>
  <c r="Z384" i="6"/>
  <c r="Z395" i="6"/>
  <c r="Z406" i="6"/>
  <c r="Z417" i="6"/>
  <c r="Z439" i="6"/>
  <c r="Z449" i="6"/>
  <c r="Z460" i="6"/>
  <c r="Z471" i="6"/>
  <c r="Z482" i="6"/>
  <c r="Z493" i="6"/>
  <c r="Z504" i="6"/>
  <c r="Z515" i="6"/>
  <c r="Z526" i="6"/>
  <c r="Z537" i="6"/>
  <c r="AE4" i="6"/>
  <c r="AD4" i="6"/>
  <c r="AC4" i="6"/>
  <c r="AB4" i="6"/>
  <c r="Y428" i="6"/>
  <c r="X428" i="6"/>
  <c r="W428" i="6"/>
  <c r="V428" i="6"/>
  <c r="Y176" i="6"/>
  <c r="X176" i="6"/>
  <c r="W176" i="6"/>
  <c r="V176" i="6"/>
  <c r="Y3" i="6"/>
  <c r="X3" i="6"/>
  <c r="W3" i="6"/>
  <c r="V3" i="6"/>
  <c r="E2" i="8" l="1"/>
  <c r="H2" i="8" s="1"/>
  <c r="E3" i="8"/>
  <c r="H3" i="8" s="1"/>
  <c r="E4" i="8"/>
  <c r="H4" i="8" s="1"/>
  <c r="E5" i="8"/>
  <c r="H5" i="8" s="1"/>
  <c r="E6" i="8"/>
  <c r="H6" i="8" s="1"/>
  <c r="E7" i="8"/>
  <c r="H7" i="8" s="1"/>
  <c r="E8" i="8"/>
  <c r="H8" i="8" s="1"/>
  <c r="E9" i="8"/>
  <c r="H9" i="8" s="1"/>
  <c r="E10" i="8"/>
  <c r="H10" i="8" s="1"/>
  <c r="E11" i="8"/>
  <c r="H11" i="8" s="1"/>
  <c r="E12" i="8"/>
  <c r="H12" i="8" s="1"/>
  <c r="E13" i="8"/>
  <c r="H13" i="8" s="1"/>
  <c r="E14" i="8"/>
  <c r="H14" i="8" s="1"/>
  <c r="E15" i="8"/>
  <c r="H15" i="8" s="1"/>
  <c r="E16" i="8"/>
  <c r="H16" i="8" s="1"/>
  <c r="E17" i="8"/>
  <c r="H17" i="8" s="1"/>
  <c r="E18" i="8"/>
  <c r="H18" i="8" s="1"/>
  <c r="E19" i="8"/>
  <c r="H19" i="8" s="1"/>
  <c r="E20" i="8"/>
  <c r="H20" i="8" s="1"/>
  <c r="E21" i="8"/>
  <c r="H21" i="8" s="1"/>
  <c r="E22" i="8"/>
  <c r="H22" i="8" s="1"/>
  <c r="E23" i="8"/>
  <c r="H23" i="8" s="1"/>
  <c r="E24" i="8"/>
  <c r="H24" i="8" s="1"/>
  <c r="E25" i="8"/>
  <c r="H25" i="8" s="1"/>
  <c r="E26" i="8"/>
  <c r="H26" i="8" s="1"/>
  <c r="E27" i="8"/>
  <c r="H27" i="8" s="1"/>
  <c r="E28" i="8"/>
  <c r="H28" i="8" s="1"/>
  <c r="E29" i="8"/>
  <c r="H29" i="8" s="1"/>
  <c r="E30" i="8"/>
  <c r="H30" i="8" s="1"/>
  <c r="E31" i="8"/>
  <c r="H31" i="8" s="1"/>
  <c r="E32" i="8"/>
  <c r="H32" i="8" s="1"/>
  <c r="E33" i="8"/>
  <c r="H33" i="8" s="1"/>
  <c r="E34" i="8"/>
  <c r="H34" i="8" s="1"/>
  <c r="E35" i="8"/>
  <c r="H35" i="8" s="1"/>
  <c r="E36" i="8"/>
  <c r="H36" i="8" s="1"/>
  <c r="E37" i="8"/>
  <c r="H37" i="8" s="1"/>
  <c r="E38" i="8"/>
  <c r="H38" i="8" s="1"/>
  <c r="E39" i="8"/>
  <c r="H39" i="8" s="1"/>
  <c r="E40" i="8"/>
  <c r="H40" i="8" s="1"/>
  <c r="E41" i="8"/>
  <c r="H41" i="8" s="1"/>
  <c r="E42" i="8"/>
  <c r="H42" i="8" s="1"/>
  <c r="E43" i="8"/>
  <c r="H43" i="8" s="1"/>
  <c r="E44" i="8"/>
  <c r="H44" i="8" s="1"/>
  <c r="E45" i="8"/>
  <c r="H45" i="8" s="1"/>
  <c r="E46" i="8"/>
  <c r="H46" i="8" s="1"/>
  <c r="E47" i="8"/>
  <c r="H47" i="8" s="1"/>
  <c r="E48" i="8"/>
  <c r="H48" i="8" s="1"/>
  <c r="E49" i="8"/>
  <c r="H49" i="8" s="1"/>
  <c r="E50" i="8"/>
  <c r="H50" i="8" s="1"/>
  <c r="E51" i="8"/>
  <c r="H51" i="8" s="1"/>
  <c r="E52" i="8"/>
  <c r="H52" i="8" s="1"/>
  <c r="E53" i="8"/>
  <c r="H53" i="8" s="1"/>
  <c r="E54" i="8"/>
  <c r="H54" i="8" s="1"/>
  <c r="E55" i="8"/>
  <c r="H55" i="8" s="1"/>
  <c r="E56" i="8"/>
  <c r="H56" i="8" s="1"/>
  <c r="E57" i="8"/>
  <c r="H57" i="8" s="1"/>
  <c r="E58" i="8"/>
  <c r="H58" i="8" s="1"/>
  <c r="E59" i="8"/>
  <c r="H59" i="8" s="1"/>
  <c r="E60" i="8"/>
  <c r="H60" i="8" s="1"/>
  <c r="E61" i="8"/>
  <c r="H61" i="8" s="1"/>
  <c r="E62" i="8"/>
  <c r="H62" i="8" s="1"/>
  <c r="E63" i="8"/>
  <c r="H63" i="8" s="1"/>
  <c r="E64" i="8"/>
  <c r="H64" i="8" s="1"/>
  <c r="E65" i="8"/>
  <c r="H65" i="8" s="1"/>
  <c r="E66" i="8"/>
  <c r="H66" i="8" s="1"/>
  <c r="E67" i="8"/>
  <c r="H67" i="8" s="1"/>
  <c r="E68" i="8"/>
  <c r="H68" i="8" s="1"/>
  <c r="E69" i="8"/>
  <c r="H69" i="8" s="1"/>
  <c r="E70" i="8"/>
  <c r="H70" i="8" s="1"/>
  <c r="E71" i="8"/>
  <c r="H71" i="8" s="1"/>
  <c r="E72" i="8"/>
  <c r="H72" i="8" s="1"/>
  <c r="E73" i="8"/>
  <c r="H73" i="8" s="1"/>
  <c r="E74" i="8"/>
  <c r="H74" i="8" s="1"/>
  <c r="E75" i="8"/>
  <c r="H75" i="8" s="1"/>
  <c r="E76" i="8"/>
  <c r="H76" i="8" s="1"/>
  <c r="E77" i="8"/>
  <c r="H77" i="8" s="1"/>
  <c r="E78" i="8"/>
  <c r="H78" i="8" s="1"/>
  <c r="E79" i="8"/>
  <c r="H79" i="8" s="1"/>
  <c r="E80" i="8"/>
  <c r="H80" i="8" s="1"/>
  <c r="E81" i="8"/>
  <c r="H81" i="8" s="1"/>
  <c r="E82" i="8"/>
  <c r="H82" i="8" s="1"/>
  <c r="E83" i="8"/>
  <c r="H83" i="8" s="1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AA4" i="6"/>
  <c r="Z3" i="6"/>
  <c r="Z176" i="6"/>
  <c r="Z428" i="6"/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I99" i="3" l="1"/>
  <c r="H99" i="3"/>
  <c r="I95" i="3"/>
  <c r="H95" i="3"/>
  <c r="H91" i="3"/>
  <c r="I91" i="3"/>
  <c r="H87" i="3"/>
  <c r="I87" i="3"/>
  <c r="H83" i="3"/>
  <c r="I83" i="3"/>
  <c r="I79" i="3"/>
  <c r="H79" i="3"/>
  <c r="I75" i="3"/>
  <c r="H75" i="3"/>
  <c r="I71" i="3"/>
  <c r="H71" i="3"/>
  <c r="H67" i="3"/>
  <c r="I67" i="3"/>
  <c r="H63" i="3"/>
  <c r="I63" i="3"/>
  <c r="H59" i="3"/>
  <c r="I59" i="3"/>
  <c r="I55" i="3"/>
  <c r="H55" i="3"/>
  <c r="H51" i="3"/>
  <c r="I51" i="3"/>
  <c r="H47" i="3"/>
  <c r="I47" i="3"/>
  <c r="H43" i="3"/>
  <c r="I43" i="3"/>
  <c r="H39" i="3"/>
  <c r="I39" i="3"/>
  <c r="H35" i="3"/>
  <c r="I35" i="3"/>
  <c r="H32" i="3"/>
  <c r="I32" i="3"/>
  <c r="H28" i="3"/>
  <c r="I28" i="3"/>
  <c r="H25" i="3"/>
  <c r="I25" i="3"/>
  <c r="H21" i="3"/>
  <c r="I21" i="3"/>
  <c r="H98" i="3"/>
  <c r="I98" i="3"/>
  <c r="I94" i="3"/>
  <c r="H94" i="3"/>
  <c r="H90" i="3"/>
  <c r="I90" i="3"/>
  <c r="H86" i="3"/>
  <c r="I86" i="3"/>
  <c r="I82" i="3"/>
  <c r="H82" i="3"/>
  <c r="I78" i="3"/>
  <c r="H78" i="3"/>
  <c r="H74" i="3"/>
  <c r="I74" i="3"/>
  <c r="H70" i="3"/>
  <c r="I70" i="3"/>
  <c r="H66" i="3"/>
  <c r="I66" i="3"/>
  <c r="H62" i="3"/>
  <c r="I62" i="3"/>
  <c r="I58" i="3"/>
  <c r="H58" i="3"/>
  <c r="H54" i="3"/>
  <c r="I54" i="3"/>
  <c r="H50" i="3"/>
  <c r="I50" i="3"/>
  <c r="H46" i="3"/>
  <c r="I46" i="3"/>
  <c r="H42" i="3"/>
  <c r="I42" i="3"/>
  <c r="H38" i="3"/>
  <c r="I38" i="3"/>
  <c r="H34" i="3"/>
  <c r="I34" i="3"/>
  <c r="H31" i="3"/>
  <c r="I31" i="3"/>
  <c r="H27" i="3"/>
  <c r="I27" i="3"/>
  <c r="H24" i="3"/>
  <c r="I24" i="3"/>
  <c r="H20" i="3"/>
  <c r="I20" i="3"/>
  <c r="H97" i="3"/>
  <c r="I97" i="3"/>
  <c r="I93" i="3"/>
  <c r="H93" i="3"/>
  <c r="I89" i="3"/>
  <c r="H89" i="3"/>
  <c r="I85" i="3"/>
  <c r="H85" i="3"/>
  <c r="I81" i="3"/>
  <c r="H81" i="3"/>
  <c r="H77" i="3"/>
  <c r="I77" i="3"/>
  <c r="H73" i="3"/>
  <c r="I73" i="3"/>
  <c r="I69" i="3"/>
  <c r="H69" i="3"/>
  <c r="I65" i="3"/>
  <c r="H65" i="3"/>
  <c r="I61" i="3"/>
  <c r="H61" i="3"/>
  <c r="H57" i="3"/>
  <c r="I57" i="3"/>
  <c r="H53" i="3"/>
  <c r="I53" i="3"/>
  <c r="H49" i="3"/>
  <c r="I49" i="3"/>
  <c r="H45" i="3"/>
  <c r="I45" i="3"/>
  <c r="H41" i="3"/>
  <c r="I41" i="3"/>
  <c r="H37" i="3"/>
  <c r="I37" i="3"/>
  <c r="H30" i="3"/>
  <c r="I30" i="3"/>
  <c r="H23" i="3"/>
  <c r="I23" i="3"/>
  <c r="H19" i="3"/>
  <c r="I19" i="3"/>
  <c r="H96" i="3"/>
  <c r="I96" i="3"/>
  <c r="H92" i="3"/>
  <c r="I92" i="3"/>
  <c r="I88" i="3"/>
  <c r="H88" i="3"/>
  <c r="H84" i="3"/>
  <c r="I84" i="3"/>
  <c r="H80" i="3"/>
  <c r="I80" i="3"/>
  <c r="H76" i="3"/>
  <c r="I76" i="3"/>
  <c r="I72" i="3"/>
  <c r="H72" i="3"/>
  <c r="I68" i="3"/>
  <c r="H68" i="3"/>
  <c r="I64" i="3"/>
  <c r="H64" i="3"/>
  <c r="H60" i="3"/>
  <c r="I60" i="3"/>
  <c r="H56" i="3"/>
  <c r="I56" i="3"/>
  <c r="H52" i="3"/>
  <c r="I52" i="3"/>
  <c r="H48" i="3"/>
  <c r="I48" i="3"/>
  <c r="H44" i="3"/>
  <c r="I44" i="3"/>
  <c r="H40" i="3"/>
  <c r="I40" i="3"/>
  <c r="H36" i="3"/>
  <c r="I36" i="3"/>
  <c r="H33" i="3"/>
  <c r="I33" i="3"/>
  <c r="H29" i="3"/>
  <c r="I29" i="3"/>
  <c r="H26" i="3"/>
  <c r="I26" i="3"/>
  <c r="H22" i="3"/>
  <c r="I22" i="3"/>
  <c r="H18" i="3"/>
  <c r="I18" i="3"/>
  <c r="D91" i="3"/>
  <c r="G91" i="3" s="1"/>
  <c r="D75" i="3"/>
  <c r="G75" i="3" s="1"/>
  <c r="D59" i="3"/>
  <c r="G59" i="3" s="1"/>
  <c r="D43" i="3"/>
  <c r="G43" i="3" s="1"/>
  <c r="D28" i="3"/>
  <c r="G28" i="3" s="1"/>
  <c r="D98" i="3"/>
  <c r="G98" i="3" s="1"/>
  <c r="D94" i="3"/>
  <c r="G94" i="3" s="1"/>
  <c r="D90" i="3"/>
  <c r="G90" i="3" s="1"/>
  <c r="D86" i="3"/>
  <c r="G86" i="3" s="1"/>
  <c r="D82" i="3"/>
  <c r="G82" i="3" s="1"/>
  <c r="D78" i="3"/>
  <c r="G78" i="3" s="1"/>
  <c r="D74" i="3"/>
  <c r="G74" i="3" s="1"/>
  <c r="D70" i="3"/>
  <c r="G70" i="3" s="1"/>
  <c r="D66" i="3"/>
  <c r="G66" i="3" s="1"/>
  <c r="D62" i="3"/>
  <c r="G62" i="3" s="1"/>
  <c r="D58" i="3"/>
  <c r="G58" i="3" s="1"/>
  <c r="D54" i="3"/>
  <c r="G54" i="3" s="1"/>
  <c r="D50" i="3"/>
  <c r="G50" i="3" s="1"/>
  <c r="D46" i="3"/>
  <c r="G46" i="3" s="1"/>
  <c r="D42" i="3"/>
  <c r="G42" i="3" s="1"/>
  <c r="D38" i="3"/>
  <c r="G38" i="3" s="1"/>
  <c r="D34" i="3"/>
  <c r="G34" i="3" s="1"/>
  <c r="D31" i="3"/>
  <c r="G31" i="3" s="1"/>
  <c r="D27" i="3"/>
  <c r="G27" i="3" s="1"/>
  <c r="D24" i="3"/>
  <c r="G24" i="3" s="1"/>
  <c r="D20" i="3"/>
  <c r="G20" i="3" s="1"/>
  <c r="D87" i="3"/>
  <c r="G87" i="3" s="1"/>
  <c r="D71" i="3"/>
  <c r="G71" i="3" s="1"/>
  <c r="D55" i="3"/>
  <c r="G55" i="3" s="1"/>
  <c r="D39" i="3"/>
  <c r="G39" i="3" s="1"/>
  <c r="D25" i="3"/>
  <c r="G25" i="3" s="1"/>
  <c r="D97" i="3"/>
  <c r="G97" i="3" s="1"/>
  <c r="D89" i="3"/>
  <c r="G89" i="3" s="1"/>
  <c r="D81" i="3"/>
  <c r="G81" i="3" s="1"/>
  <c r="D73" i="3"/>
  <c r="G73" i="3" s="1"/>
  <c r="D65" i="3"/>
  <c r="G65" i="3" s="1"/>
  <c r="D57" i="3"/>
  <c r="G57" i="3" s="1"/>
  <c r="D49" i="3"/>
  <c r="G49" i="3" s="1"/>
  <c r="D41" i="3"/>
  <c r="G41" i="3" s="1"/>
  <c r="D19" i="3"/>
  <c r="G19" i="3" s="1"/>
  <c r="D95" i="3"/>
  <c r="G95" i="3" s="1"/>
  <c r="D79" i="3"/>
  <c r="G79" i="3" s="1"/>
  <c r="D63" i="3"/>
  <c r="G63" i="3" s="1"/>
  <c r="D47" i="3"/>
  <c r="G47" i="3" s="1"/>
  <c r="D32" i="3"/>
  <c r="G32" i="3" s="1"/>
  <c r="D93" i="3"/>
  <c r="G93" i="3" s="1"/>
  <c r="D85" i="3"/>
  <c r="G85" i="3" s="1"/>
  <c r="D77" i="3"/>
  <c r="G77" i="3" s="1"/>
  <c r="D69" i="3"/>
  <c r="G69" i="3" s="1"/>
  <c r="D61" i="3"/>
  <c r="G61" i="3" s="1"/>
  <c r="D53" i="3"/>
  <c r="G53" i="3" s="1"/>
  <c r="D45" i="3"/>
  <c r="G45" i="3" s="1"/>
  <c r="D37" i="3"/>
  <c r="G37" i="3" s="1"/>
  <c r="D30" i="3"/>
  <c r="G30" i="3" s="1"/>
  <c r="D23" i="3"/>
  <c r="G23" i="3" s="1"/>
  <c r="D96" i="3"/>
  <c r="G96" i="3" s="1"/>
  <c r="D92" i="3"/>
  <c r="G92" i="3" s="1"/>
  <c r="D88" i="3"/>
  <c r="G88" i="3" s="1"/>
  <c r="D84" i="3"/>
  <c r="G84" i="3" s="1"/>
  <c r="D80" i="3"/>
  <c r="G80" i="3" s="1"/>
  <c r="D76" i="3"/>
  <c r="G76" i="3" s="1"/>
  <c r="D72" i="3"/>
  <c r="G72" i="3" s="1"/>
  <c r="D68" i="3"/>
  <c r="G68" i="3" s="1"/>
  <c r="D64" i="3"/>
  <c r="G64" i="3" s="1"/>
  <c r="D60" i="3"/>
  <c r="G60" i="3" s="1"/>
  <c r="D56" i="3"/>
  <c r="G56" i="3" s="1"/>
  <c r="D52" i="3"/>
  <c r="G52" i="3" s="1"/>
  <c r="D48" i="3"/>
  <c r="G48" i="3" s="1"/>
  <c r="D44" i="3"/>
  <c r="G44" i="3" s="1"/>
  <c r="D40" i="3"/>
  <c r="G40" i="3" s="1"/>
  <c r="D36" i="3"/>
  <c r="G36" i="3" s="1"/>
  <c r="D33" i="3"/>
  <c r="G33" i="3" s="1"/>
  <c r="D29" i="3"/>
  <c r="G29" i="3" s="1"/>
  <c r="D26" i="3"/>
  <c r="G26" i="3" s="1"/>
  <c r="D22" i="3"/>
  <c r="G22" i="3" s="1"/>
  <c r="D18" i="3"/>
  <c r="G18" i="3" s="1"/>
  <c r="D99" i="3"/>
  <c r="G99" i="3" s="1"/>
  <c r="D83" i="3"/>
  <c r="G83" i="3" s="1"/>
  <c r="D67" i="3"/>
  <c r="G67" i="3" s="1"/>
  <c r="D51" i="3"/>
  <c r="G51" i="3" s="1"/>
  <c r="D35" i="3"/>
  <c r="G35" i="3" s="1"/>
  <c r="D21" i="3"/>
  <c r="G21" i="3" s="1"/>
  <c r="BK100" i="1" l="1"/>
  <c r="F51" i="3" l="1"/>
  <c r="BL100" i="1"/>
  <c r="F18" i="3" s="1"/>
  <c r="G70" i="8"/>
  <c r="G66" i="8"/>
  <c r="G51" i="8"/>
  <c r="G44" i="8"/>
  <c r="G42" i="8"/>
  <c r="G39" i="8"/>
  <c r="G80" i="8"/>
  <c r="G79" i="8"/>
  <c r="G16" i="8"/>
  <c r="G17" i="8"/>
  <c r="G25" i="8"/>
  <c r="G77" i="8"/>
  <c r="G21" i="8"/>
  <c r="G78" i="8"/>
  <c r="G73" i="8"/>
  <c r="G71" i="8"/>
  <c r="G67" i="8"/>
  <c r="G52" i="8"/>
  <c r="G41" i="8"/>
  <c r="G76" i="8"/>
  <c r="G72" i="8"/>
  <c r="G43" i="8"/>
  <c r="G14" i="8"/>
  <c r="G81" i="8"/>
  <c r="F26" i="3"/>
  <c r="G10" i="8"/>
  <c r="G4" i="8"/>
  <c r="F90" i="3"/>
  <c r="G74" i="8"/>
  <c r="G64" i="8"/>
  <c r="F74" i="3"/>
  <c r="G58" i="8"/>
  <c r="F46" i="3"/>
  <c r="G30" i="8"/>
  <c r="F34" i="3"/>
  <c r="G18" i="8"/>
  <c r="G82" i="8"/>
  <c r="G65" i="8"/>
  <c r="G59" i="8"/>
  <c r="G53" i="8"/>
  <c r="G47" i="8"/>
  <c r="G31" i="8"/>
  <c r="G28" i="8"/>
  <c r="G27" i="8"/>
  <c r="G19" i="8"/>
  <c r="G8" i="8"/>
  <c r="G5" i="8"/>
  <c r="F84" i="3"/>
  <c r="G68" i="8"/>
  <c r="G22" i="8"/>
  <c r="G69" i="8"/>
  <c r="G62" i="8"/>
  <c r="G36" i="8"/>
  <c r="F91" i="3"/>
  <c r="G75" i="8"/>
  <c r="G63" i="8"/>
  <c r="F76" i="3"/>
  <c r="G60" i="8"/>
  <c r="G57" i="8"/>
  <c r="G54" i="8"/>
  <c r="G50" i="8"/>
  <c r="G49" i="8"/>
  <c r="G48" i="8"/>
  <c r="F54" i="3"/>
  <c r="G38" i="8"/>
  <c r="G37" i="8"/>
  <c r="G34" i="8"/>
  <c r="F45" i="3"/>
  <c r="G29" i="8"/>
  <c r="G26" i="8"/>
  <c r="F36" i="3"/>
  <c r="G20" i="8"/>
  <c r="G9" i="8"/>
  <c r="F22" i="3"/>
  <c r="G6" i="8"/>
  <c r="F19" i="3"/>
  <c r="G3" i="8"/>
  <c r="G83" i="8"/>
  <c r="G61" i="8"/>
  <c r="G56" i="8"/>
  <c r="G55" i="8"/>
  <c r="G46" i="8"/>
  <c r="G45" i="8"/>
  <c r="G40" i="8"/>
  <c r="G33" i="8"/>
  <c r="G32" i="8"/>
  <c r="G24" i="8"/>
  <c r="G23" i="8"/>
  <c r="G15" i="8"/>
  <c r="G13" i="8"/>
  <c r="G12" i="8"/>
  <c r="G11" i="8"/>
  <c r="G7" i="8"/>
  <c r="F97" i="3"/>
  <c r="F25" i="3"/>
  <c r="F95" i="3"/>
  <c r="F93" i="3"/>
  <c r="F92" i="3"/>
  <c r="F89" i="3"/>
  <c r="F59" i="3"/>
  <c r="F37" i="3"/>
  <c r="F96" i="3"/>
  <c r="F94" i="3"/>
  <c r="F87" i="3"/>
  <c r="F57" i="3"/>
  <c r="F88" i="3"/>
  <c r="F83" i="3"/>
  <c r="F80" i="3"/>
  <c r="F68" i="3"/>
  <c r="F41" i="3"/>
  <c r="F38" i="3"/>
  <c r="F32" i="3"/>
  <c r="F30" i="3"/>
  <c r="F20" i="3"/>
  <c r="F98" i="3"/>
  <c r="F85" i="3"/>
  <c r="F81" i="3"/>
  <c r="F78" i="3"/>
  <c r="F75" i="3"/>
  <c r="F69" i="3"/>
  <c r="F63" i="3"/>
  <c r="F52" i="3"/>
  <c r="F47" i="3"/>
  <c r="F44" i="3"/>
  <c r="F43" i="3"/>
  <c r="F35" i="3"/>
  <c r="F24" i="3"/>
  <c r="F21" i="3"/>
  <c r="F50" i="3"/>
  <c r="F79" i="3"/>
  <c r="F73" i="3"/>
  <c r="F70" i="3"/>
  <c r="F66" i="3"/>
  <c r="F65" i="3"/>
  <c r="F64" i="3"/>
  <c r="F53" i="3"/>
  <c r="F42" i="3"/>
  <c r="F99" i="3"/>
  <c r="F86" i="3"/>
  <c r="F82" i="3"/>
  <c r="F77" i="3"/>
  <c r="F72" i="3"/>
  <c r="F71" i="3"/>
  <c r="F67" i="3"/>
  <c r="F62" i="3"/>
  <c r="F61" i="3"/>
  <c r="F60" i="3"/>
  <c r="F58" i="3"/>
  <c r="F56" i="3"/>
  <c r="F55" i="3"/>
  <c r="F49" i="3"/>
  <c r="F48" i="3"/>
  <c r="F40" i="3"/>
  <c r="F39" i="3"/>
  <c r="F33" i="3"/>
  <c r="F31" i="3"/>
  <c r="F29" i="3"/>
  <c r="F28" i="3"/>
  <c r="F27" i="3"/>
  <c r="F23" i="3"/>
  <c r="F10" i="4"/>
  <c r="G2" i="8" l="1"/>
  <c r="G35" i="8"/>
  <c r="D26" i="4"/>
  <c r="D25" i="4"/>
  <c r="D24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D69" i="5"/>
  <c r="S69" i="5" s="1"/>
  <c r="T69" i="5" s="1"/>
  <c r="D68" i="5"/>
  <c r="S68" i="5" s="1"/>
  <c r="T68" i="5" s="1"/>
  <c r="D66" i="5"/>
  <c r="S66" i="5" s="1"/>
  <c r="T66" i="5" s="1"/>
  <c r="D65" i="5"/>
  <c r="S65" i="5" s="1"/>
  <c r="T65" i="5" s="1"/>
  <c r="H69" i="5"/>
  <c r="H68" i="5"/>
  <c r="H67" i="5"/>
  <c r="H66" i="5"/>
  <c r="H65" i="5"/>
  <c r="H64" i="5"/>
  <c r="D64" i="5"/>
  <c r="S64" i="5" s="1"/>
  <c r="T64" i="5" s="1"/>
  <c r="H60" i="5"/>
  <c r="H61" i="5"/>
  <c r="H62" i="5"/>
  <c r="H63" i="5"/>
  <c r="H59" i="5"/>
  <c r="D61" i="5"/>
  <c r="E61" i="5" s="1"/>
  <c r="J61" i="5" s="1"/>
  <c r="D62" i="5"/>
  <c r="E62" i="5" s="1"/>
  <c r="J62" i="5" s="1"/>
  <c r="D63" i="5"/>
  <c r="E63" i="5" s="1"/>
  <c r="J63" i="5" s="1"/>
  <c r="D60" i="5"/>
  <c r="E60" i="5" s="1"/>
  <c r="D59" i="5"/>
  <c r="E59" i="5" s="1"/>
  <c r="D36" i="5"/>
  <c r="S36" i="5" s="1"/>
  <c r="T36" i="5" s="1"/>
  <c r="H58" i="5"/>
  <c r="D58" i="5"/>
  <c r="E58" i="5" s="1"/>
  <c r="D44" i="5"/>
  <c r="E44" i="5" s="1"/>
  <c r="D46" i="5"/>
  <c r="S46" i="5" s="1"/>
  <c r="T46" i="5" s="1"/>
  <c r="D47" i="5"/>
  <c r="S47" i="5" s="1"/>
  <c r="T47" i="5" s="1"/>
  <c r="D48" i="5"/>
  <c r="S48" i="5" s="1"/>
  <c r="T48" i="5" s="1"/>
  <c r="D49" i="5"/>
  <c r="E49" i="5" s="1"/>
  <c r="D50" i="5"/>
  <c r="E50" i="5" s="1"/>
  <c r="D51" i="5"/>
  <c r="S51" i="5" s="1"/>
  <c r="T51" i="5" s="1"/>
  <c r="D52" i="5"/>
  <c r="S52" i="5" s="1"/>
  <c r="T52" i="5" s="1"/>
  <c r="D53" i="5"/>
  <c r="E53" i="5" s="1"/>
  <c r="D54" i="5"/>
  <c r="E54" i="5" s="1"/>
  <c r="D55" i="5"/>
  <c r="S55" i="5" s="1"/>
  <c r="T55" i="5" s="1"/>
  <c r="D56" i="5"/>
  <c r="E56" i="5" s="1"/>
  <c r="D57" i="5"/>
  <c r="E57" i="5" s="1"/>
  <c r="D45" i="5"/>
  <c r="E45" i="5" s="1"/>
  <c r="D40" i="5"/>
  <c r="E40" i="5" s="1"/>
  <c r="D41" i="5"/>
  <c r="E41" i="5" s="1"/>
  <c r="D42" i="5"/>
  <c r="E42" i="5" s="1"/>
  <c r="D43" i="5"/>
  <c r="E43" i="5" s="1"/>
  <c r="D39" i="5"/>
  <c r="E39" i="5" s="1"/>
  <c r="H38" i="5"/>
  <c r="H37" i="5"/>
  <c r="H36" i="5"/>
  <c r="D37" i="5"/>
  <c r="S37" i="5" s="1"/>
  <c r="T37" i="5" s="1"/>
  <c r="D38" i="5"/>
  <c r="S38" i="5" s="1"/>
  <c r="T38" i="5" s="1"/>
  <c r="J60" i="5" l="1"/>
  <c r="J39" i="5"/>
  <c r="Y66" i="5"/>
  <c r="Y38" i="5"/>
  <c r="J42" i="5"/>
  <c r="J43" i="5"/>
  <c r="J53" i="5"/>
  <c r="J57" i="5"/>
  <c r="J45" i="5"/>
  <c r="J54" i="5"/>
  <c r="J50" i="5"/>
  <c r="J41" i="5"/>
  <c r="J44" i="5"/>
  <c r="J59" i="5"/>
  <c r="J58" i="5"/>
  <c r="U37" i="5"/>
  <c r="Y37" i="5"/>
  <c r="F40" i="5"/>
  <c r="J40" i="5"/>
  <c r="U55" i="5"/>
  <c r="Y55" i="5"/>
  <c r="U51" i="5"/>
  <c r="Y51" i="5"/>
  <c r="U47" i="5"/>
  <c r="Y47" i="5"/>
  <c r="U64" i="5"/>
  <c r="Y64" i="5"/>
  <c r="G49" i="5"/>
  <c r="J49" i="5"/>
  <c r="U46" i="5"/>
  <c r="Y46" i="5"/>
  <c r="U36" i="5"/>
  <c r="Y36" i="5"/>
  <c r="U68" i="5"/>
  <c r="Y68" i="5"/>
  <c r="U69" i="5"/>
  <c r="Y69" i="5"/>
  <c r="G56" i="5"/>
  <c r="J56" i="5"/>
  <c r="U52" i="5"/>
  <c r="Y52" i="5"/>
  <c r="U48" i="5"/>
  <c r="Y48" i="5"/>
  <c r="U65" i="5"/>
  <c r="Y65" i="5"/>
  <c r="U67" i="5"/>
  <c r="Y67" i="5"/>
  <c r="E19" i="4"/>
  <c r="E18" i="4"/>
  <c r="E20" i="4"/>
  <c r="D3" i="4"/>
  <c r="E46" i="5"/>
  <c r="D10" i="4"/>
  <c r="D14" i="4"/>
  <c r="D21" i="4"/>
  <c r="E52" i="5"/>
  <c r="E55" i="5"/>
  <c r="E51" i="5"/>
  <c r="E47" i="5"/>
  <c r="E48" i="5"/>
  <c r="S44" i="5"/>
  <c r="T44" i="5" s="1"/>
  <c r="S60" i="5"/>
  <c r="T60" i="5" s="1"/>
  <c r="U38" i="5"/>
  <c r="U66" i="5"/>
  <c r="S56" i="5"/>
  <c r="T56" i="5" s="1"/>
  <c r="S40" i="5"/>
  <c r="T40" i="5" s="1"/>
  <c r="S63" i="5"/>
  <c r="T63" i="5" s="1"/>
  <c r="Y63" i="5" s="1"/>
  <c r="S59" i="5"/>
  <c r="T59" i="5" s="1"/>
  <c r="S43" i="5"/>
  <c r="T43" i="5" s="1"/>
  <c r="S39" i="5"/>
  <c r="T39" i="5" s="1"/>
  <c r="S62" i="5"/>
  <c r="T62" i="5" s="1"/>
  <c r="Y62" i="5" s="1"/>
  <c r="S58" i="5"/>
  <c r="T58" i="5" s="1"/>
  <c r="S54" i="5"/>
  <c r="T54" i="5" s="1"/>
  <c r="S50" i="5"/>
  <c r="T50" i="5" s="1"/>
  <c r="S42" i="5"/>
  <c r="T42" i="5" s="1"/>
  <c r="S61" i="5"/>
  <c r="T61" i="5" s="1"/>
  <c r="Y61" i="5" s="1"/>
  <c r="S57" i="5"/>
  <c r="T57" i="5" s="1"/>
  <c r="S53" i="5"/>
  <c r="T53" i="5" s="1"/>
  <c r="S49" i="5"/>
  <c r="T49" i="5" s="1"/>
  <c r="S45" i="5"/>
  <c r="T45" i="5" s="1"/>
  <c r="S41" i="5"/>
  <c r="T41" i="5" s="1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F56" i="5"/>
  <c r="G42" i="5"/>
  <c r="F42" i="5"/>
  <c r="I42" i="5"/>
  <c r="G62" i="5"/>
  <c r="F62" i="5"/>
  <c r="G60" i="5"/>
  <c r="I60" i="5"/>
  <c r="G41" i="5"/>
  <c r="F41" i="5"/>
  <c r="G50" i="5"/>
  <c r="I56" i="5"/>
  <c r="I54" i="5"/>
  <c r="I50" i="5"/>
  <c r="I40" i="5"/>
  <c r="F63" i="5"/>
  <c r="F60" i="5"/>
  <c r="G61" i="5"/>
  <c r="I62" i="5"/>
  <c r="F61" i="5"/>
  <c r="F59" i="5"/>
  <c r="F58" i="5"/>
  <c r="G58" i="5"/>
  <c r="I58" i="5"/>
  <c r="I57" i="5"/>
  <c r="F57" i="5"/>
  <c r="G57" i="5"/>
  <c r="G53" i="5"/>
  <c r="F53" i="5"/>
  <c r="F49" i="5"/>
  <c r="G45" i="5"/>
  <c r="F45" i="5"/>
  <c r="F44" i="5"/>
  <c r="I44" i="5"/>
  <c r="F43" i="5"/>
  <c r="I43" i="5"/>
  <c r="G43" i="5"/>
  <c r="I39" i="5"/>
  <c r="F39" i="5"/>
  <c r="G39" i="5"/>
  <c r="I59" i="5"/>
  <c r="G63" i="5"/>
  <c r="I63" i="5"/>
  <c r="G59" i="5"/>
  <c r="I53" i="5"/>
  <c r="I49" i="5"/>
  <c r="I45" i="5"/>
  <c r="I41" i="5"/>
  <c r="G44" i="5"/>
  <c r="G40" i="5"/>
  <c r="D35" i="5"/>
  <c r="H35" i="5"/>
  <c r="E36" i="5"/>
  <c r="J36" i="5" s="1"/>
  <c r="E37" i="5"/>
  <c r="E38" i="5"/>
  <c r="J38" i="5" s="1"/>
  <c r="E64" i="5"/>
  <c r="J64" i="5" s="1"/>
  <c r="E65" i="5"/>
  <c r="E66" i="5"/>
  <c r="E67" i="5"/>
  <c r="J67" i="5" s="1"/>
  <c r="E68" i="5"/>
  <c r="J68" i="5" s="1"/>
  <c r="E69" i="5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V49" i="5" l="1"/>
  <c r="Y49" i="5"/>
  <c r="X42" i="5"/>
  <c r="Y42" i="5"/>
  <c r="F47" i="5"/>
  <c r="J47" i="5"/>
  <c r="F66" i="5"/>
  <c r="J66" i="5"/>
  <c r="F37" i="5"/>
  <c r="J37" i="5"/>
  <c r="X53" i="5"/>
  <c r="Y53" i="5"/>
  <c r="U50" i="5"/>
  <c r="Y50" i="5"/>
  <c r="U39" i="5"/>
  <c r="Y39" i="5"/>
  <c r="U40" i="5"/>
  <c r="Y40" i="5"/>
  <c r="U60" i="5"/>
  <c r="Y60" i="5"/>
  <c r="G51" i="5"/>
  <c r="J51" i="5"/>
  <c r="F69" i="5"/>
  <c r="J69" i="5"/>
  <c r="F65" i="5"/>
  <c r="J65" i="5"/>
  <c r="U41" i="5"/>
  <c r="Y41" i="5"/>
  <c r="X57" i="5"/>
  <c r="Y57" i="5"/>
  <c r="U54" i="5"/>
  <c r="Y54" i="5"/>
  <c r="U43" i="5"/>
  <c r="Y43" i="5"/>
  <c r="U56" i="5"/>
  <c r="Y56" i="5"/>
  <c r="U44" i="5"/>
  <c r="Y44" i="5"/>
  <c r="F55" i="5"/>
  <c r="J55" i="5"/>
  <c r="X56" i="5"/>
  <c r="U45" i="5"/>
  <c r="Y45" i="5"/>
  <c r="V58" i="5"/>
  <c r="Y58" i="5"/>
  <c r="U59" i="5"/>
  <c r="Y59" i="5"/>
  <c r="F48" i="5"/>
  <c r="J48" i="5"/>
  <c r="F52" i="5"/>
  <c r="J52" i="5"/>
  <c r="I46" i="5"/>
  <c r="J46" i="5"/>
  <c r="U63" i="5"/>
  <c r="X62" i="5"/>
  <c r="G52" i="5"/>
  <c r="I52" i="5"/>
  <c r="F46" i="5"/>
  <c r="G46" i="5"/>
  <c r="G55" i="5"/>
  <c r="V39" i="5"/>
  <c r="V60" i="5"/>
  <c r="I51" i="5"/>
  <c r="F51" i="5"/>
  <c r="I55" i="5"/>
  <c r="X44" i="5"/>
  <c r="X49" i="5"/>
  <c r="G48" i="5"/>
  <c r="X60" i="5"/>
  <c r="I48" i="5"/>
  <c r="V41" i="5"/>
  <c r="G47" i="5"/>
  <c r="I47" i="5"/>
  <c r="X58" i="5"/>
  <c r="V63" i="5"/>
  <c r="V43" i="5"/>
  <c r="V57" i="5"/>
  <c r="V44" i="5"/>
  <c r="X43" i="5"/>
  <c r="V53" i="5"/>
  <c r="V59" i="5"/>
  <c r="X40" i="5"/>
  <c r="X50" i="5"/>
  <c r="X63" i="5"/>
  <c r="V50" i="5"/>
  <c r="E34" i="5"/>
  <c r="S34" i="5"/>
  <c r="T34" i="5" s="1"/>
  <c r="Y34" i="5" s="1"/>
  <c r="E29" i="5"/>
  <c r="S29" i="5"/>
  <c r="T29" i="5" s="1"/>
  <c r="Y29" i="5" s="1"/>
  <c r="E25" i="5"/>
  <c r="S25" i="5"/>
  <c r="T25" i="5" s="1"/>
  <c r="Y25" i="5" s="1"/>
  <c r="E21" i="5"/>
  <c r="J21" i="5" s="1"/>
  <c r="S21" i="5"/>
  <c r="T21" i="5" s="1"/>
  <c r="Y21" i="5" s="1"/>
  <c r="E35" i="5"/>
  <c r="S35" i="5"/>
  <c r="T35" i="5" s="1"/>
  <c r="Y35" i="5" s="1"/>
  <c r="U61" i="5"/>
  <c r="E26" i="5"/>
  <c r="S26" i="5"/>
  <c r="T26" i="5" s="1"/>
  <c r="Y26" i="5" s="1"/>
  <c r="E33" i="5"/>
  <c r="S33" i="5"/>
  <c r="T33" i="5" s="1"/>
  <c r="Y33" i="5" s="1"/>
  <c r="V40" i="5"/>
  <c r="V56" i="5"/>
  <c r="X41" i="5"/>
  <c r="X45" i="5"/>
  <c r="X61" i="5"/>
  <c r="U49" i="5"/>
  <c r="U58" i="5"/>
  <c r="E31" i="5"/>
  <c r="J31" i="5" s="1"/>
  <c r="S31" i="5"/>
  <c r="T31" i="5" s="1"/>
  <c r="Y31" i="5" s="1"/>
  <c r="E28" i="5"/>
  <c r="J28" i="5" s="1"/>
  <c r="S28" i="5"/>
  <c r="T28" i="5" s="1"/>
  <c r="Y28" i="5" s="1"/>
  <c r="E24" i="5"/>
  <c r="S24" i="5"/>
  <c r="T24" i="5" s="1"/>
  <c r="Y24" i="5" s="1"/>
  <c r="E20" i="5"/>
  <c r="T20" i="5"/>
  <c r="Y20" i="5" s="1"/>
  <c r="E27" i="5"/>
  <c r="S27" i="5"/>
  <c r="T27" i="5" s="1"/>
  <c r="Y27" i="5" s="1"/>
  <c r="E23" i="5"/>
  <c r="S23" i="5"/>
  <c r="T23" i="5" s="1"/>
  <c r="Y23" i="5" s="1"/>
  <c r="V45" i="5"/>
  <c r="V61" i="5"/>
  <c r="X54" i="5"/>
  <c r="U53" i="5"/>
  <c r="U42" i="5"/>
  <c r="U62" i="5"/>
  <c r="E30" i="5"/>
  <c r="J30" i="5" s="1"/>
  <c r="S30" i="5"/>
  <c r="T30" i="5" s="1"/>
  <c r="Y30" i="5" s="1"/>
  <c r="E22" i="5"/>
  <c r="S22" i="5"/>
  <c r="T22" i="5" s="1"/>
  <c r="Y22" i="5" s="1"/>
  <c r="E32" i="5"/>
  <c r="S32" i="5"/>
  <c r="T32" i="5" s="1"/>
  <c r="Y32" i="5" s="1"/>
  <c r="V42" i="5"/>
  <c r="V54" i="5"/>
  <c r="V62" i="5"/>
  <c r="X39" i="5"/>
  <c r="X59" i="5"/>
  <c r="U57" i="5"/>
  <c r="G66" i="5"/>
  <c r="G69" i="5"/>
  <c r="I69" i="5"/>
  <c r="G65" i="5"/>
  <c r="I65" i="5"/>
  <c r="F67" i="5"/>
  <c r="I67" i="5"/>
  <c r="F68" i="5"/>
  <c r="I68" i="5"/>
  <c r="F64" i="5"/>
  <c r="I64" i="5"/>
  <c r="G67" i="5"/>
  <c r="I66" i="5"/>
  <c r="G38" i="5"/>
  <c r="I38" i="5"/>
  <c r="G37" i="5"/>
  <c r="I37" i="5"/>
  <c r="F36" i="5"/>
  <c r="I36" i="5"/>
  <c r="F38" i="5"/>
  <c r="G68" i="5"/>
  <c r="G64" i="5"/>
  <c r="G36" i="5"/>
  <c r="F23" i="5" l="1"/>
  <c r="J23" i="5"/>
  <c r="F35" i="5"/>
  <c r="J35" i="5"/>
  <c r="F25" i="5"/>
  <c r="J25" i="5"/>
  <c r="F26" i="5"/>
  <c r="J26" i="5"/>
  <c r="F22" i="5"/>
  <c r="J22" i="5"/>
  <c r="G27" i="5"/>
  <c r="J27" i="5"/>
  <c r="G24" i="5"/>
  <c r="J24" i="5"/>
  <c r="F29" i="5"/>
  <c r="J29" i="5"/>
  <c r="G33" i="5"/>
  <c r="J33" i="5"/>
  <c r="F32" i="5"/>
  <c r="J32" i="5"/>
  <c r="F20" i="5"/>
  <c r="J20" i="5"/>
  <c r="F34" i="5"/>
  <c r="J34" i="5"/>
  <c r="G31" i="5"/>
  <c r="G23" i="5"/>
  <c r="F30" i="5"/>
  <c r="I20" i="5"/>
  <c r="G28" i="5"/>
  <c r="I32" i="5"/>
  <c r="I34" i="5"/>
  <c r="F27" i="5"/>
  <c r="G20" i="5"/>
  <c r="I28" i="5"/>
  <c r="I30" i="5"/>
  <c r="F28" i="5"/>
  <c r="G30" i="5"/>
  <c r="I23" i="5"/>
  <c r="G32" i="5"/>
  <c r="I24" i="5"/>
  <c r="I22" i="5"/>
  <c r="F31" i="5"/>
  <c r="F24" i="5"/>
  <c r="G22" i="5"/>
  <c r="I27" i="5"/>
  <c r="I31" i="5"/>
  <c r="F21" i="5"/>
  <c r="I33" i="5"/>
  <c r="G29" i="5"/>
  <c r="F33" i="5"/>
  <c r="I21" i="5"/>
  <c r="G25" i="5"/>
  <c r="I26" i="5"/>
  <c r="G35" i="5"/>
  <c r="C15" i="4"/>
  <c r="C4" i="4"/>
  <c r="C24" i="4"/>
  <c r="E24" i="4" s="1"/>
  <c r="G21" i="5"/>
  <c r="I25" i="5"/>
  <c r="I29" i="5"/>
  <c r="G26" i="5"/>
  <c r="G34" i="5"/>
  <c r="I35" i="5"/>
  <c r="U33" i="5"/>
  <c r="V33" i="5"/>
  <c r="X33" i="5"/>
  <c r="X21" i="5"/>
  <c r="U21" i="5"/>
  <c r="V21" i="5"/>
  <c r="U29" i="5"/>
  <c r="V29" i="5"/>
  <c r="X29" i="5"/>
  <c r="C6" i="4"/>
  <c r="E6" i="4" s="1"/>
  <c r="C16" i="4"/>
  <c r="E16" i="4" s="1"/>
  <c r="C8" i="4"/>
  <c r="E8" i="4" s="1"/>
  <c r="C23" i="4"/>
  <c r="E23" i="4" s="1"/>
  <c r="U32" i="5"/>
  <c r="V32" i="5"/>
  <c r="X32" i="5"/>
  <c r="U30" i="5"/>
  <c r="V30" i="5"/>
  <c r="X30" i="5"/>
  <c r="V23" i="5"/>
  <c r="X23" i="5"/>
  <c r="U23" i="5"/>
  <c r="X20" i="5"/>
  <c r="U20" i="5"/>
  <c r="V20" i="5"/>
  <c r="U28" i="5"/>
  <c r="V28" i="5"/>
  <c r="X28" i="5"/>
  <c r="C11" i="4"/>
  <c r="C12" i="4"/>
  <c r="E12" i="4" s="1"/>
  <c r="C9" i="4"/>
  <c r="E9" i="4" s="1"/>
  <c r="C5" i="4"/>
  <c r="E5" i="4" s="1"/>
  <c r="C26" i="4"/>
  <c r="E26" i="4" s="1"/>
  <c r="C7" i="4"/>
  <c r="E7" i="4" s="1"/>
  <c r="X26" i="5"/>
  <c r="V26" i="5"/>
  <c r="U26" i="5"/>
  <c r="U35" i="5"/>
  <c r="X35" i="5"/>
  <c r="V35" i="5"/>
  <c r="V25" i="5"/>
  <c r="U25" i="5"/>
  <c r="X25" i="5"/>
  <c r="U34" i="5"/>
  <c r="V34" i="5"/>
  <c r="X34" i="5"/>
  <c r="C13" i="4"/>
  <c r="E13" i="4" s="1"/>
  <c r="C17" i="4"/>
  <c r="E17" i="4" s="1"/>
  <c r="C22" i="4"/>
  <c r="C25" i="4"/>
  <c r="E25" i="4" s="1"/>
  <c r="V22" i="5"/>
  <c r="X22" i="5"/>
  <c r="U22" i="5"/>
  <c r="V27" i="5"/>
  <c r="X27" i="5"/>
  <c r="U27" i="5"/>
  <c r="V24" i="5"/>
  <c r="X24" i="5"/>
  <c r="U24" i="5"/>
  <c r="U31" i="5"/>
  <c r="X31" i="5"/>
  <c r="V31" i="5"/>
  <c r="E15" i="4" l="1"/>
  <c r="C14" i="4"/>
  <c r="E14" i="4" s="1"/>
  <c r="E22" i="4"/>
  <c r="C21" i="4"/>
  <c r="E21" i="4" s="1"/>
  <c r="E11" i="4"/>
  <c r="C10" i="4"/>
  <c r="E10" i="4" s="1"/>
  <c r="C3" i="4"/>
  <c r="E4" i="4"/>
  <c r="G3" i="4" l="1"/>
  <c r="E3" i="4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<sst xmlns="http://schemas.openxmlformats.org/spreadsheetml/2006/main" count="14191" uniqueCount="593">
  <si>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</si>
  <si>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</si>
  <si>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</si>
  <si>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</si>
  <si>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</si>
  <si>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</si>
  <si>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</si>
  <si>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</si>
  <si>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</si>
  <si>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</si>
  <si>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</si>
  <si>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</si>
  <si>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</si>
  <si>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</si>
  <si>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</si>
  <si>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</si>
  <si>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</si>
  <si>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</si>
  <si>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</si>
  <si>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</si>
  <si>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</si>
  <si>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</si>
  <si>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</si>
  <si>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</si>
  <si>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</si>
  <si>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</si>
  <si>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</si>
  <si>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</si>
  <si>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</si>
  <si>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Group 1</t>
  </si>
  <si>
    <t>ESTUARY</t>
  </si>
  <si>
    <t>2</t>
  </si>
  <si>
    <t>-</t>
  </si>
  <si>
    <t>3161</t>
  </si>
  <si>
    <t>1623B</t>
  </si>
  <si>
    <t>1857</t>
  </si>
  <si>
    <t>1893</t>
  </si>
  <si>
    <t>1932</t>
  </si>
  <si>
    <t>1932M</t>
  </si>
  <si>
    <t>1939</t>
  </si>
  <si>
    <t>1962</t>
  </si>
  <si>
    <t>1981</t>
  </si>
  <si>
    <t>1981C</t>
  </si>
  <si>
    <t>1995</t>
  </si>
  <si>
    <t>1997</t>
  </si>
  <si>
    <t>2001</t>
  </si>
  <si>
    <t>2009B</t>
  </si>
  <si>
    <t>2028</t>
  </si>
  <si>
    <t>2030A</t>
  </si>
  <si>
    <t>2033</t>
  </si>
  <si>
    <t>2040</t>
  </si>
  <si>
    <t>2041</t>
  </si>
  <si>
    <t>2043</t>
  </si>
  <si>
    <t>2045</t>
  </si>
  <si>
    <t>2046</t>
  </si>
  <si>
    <t>2053</t>
  </si>
  <si>
    <t>2056C2</t>
  </si>
  <si>
    <t>2059</t>
  </si>
  <si>
    <t>2060A1</t>
  </si>
  <si>
    <t>2071</t>
  </si>
  <si>
    <t>2074</t>
  </si>
  <si>
    <t>ENRD8</t>
  </si>
  <si>
    <t>ENRD7</t>
  </si>
  <si>
    <t>2078B</t>
  </si>
  <si>
    <t>2079</t>
  </si>
  <si>
    <t>ENRD4</t>
  </si>
  <si>
    <t>3235E</t>
  </si>
  <si>
    <t>3235N</t>
  </si>
  <si>
    <t>3235O</t>
  </si>
  <si>
    <t>3237A</t>
  </si>
  <si>
    <t>3237C</t>
  </si>
  <si>
    <t>3237D</t>
  </si>
  <si>
    <t>3237E</t>
  </si>
  <si>
    <t>3258F</t>
  </si>
  <si>
    <t>3259A</t>
  </si>
  <si>
    <t>3259B1</t>
  </si>
  <si>
    <t>3259M</t>
  </si>
  <si>
    <t>3278E</t>
  </si>
  <si>
    <t>3289A</t>
  </si>
  <si>
    <t>3289C</t>
  </si>
  <si>
    <t>8063</t>
  </si>
  <si>
    <t>8064</t>
  </si>
  <si>
    <t>8065</t>
  </si>
  <si>
    <t>8067</t>
  </si>
  <si>
    <t>8068</t>
  </si>
  <si>
    <t>8069</t>
  </si>
  <si>
    <t>8070</t>
  </si>
  <si>
    <t>8073</t>
  </si>
  <si>
    <t>8079</t>
  </si>
  <si>
    <t>8080</t>
  </si>
  <si>
    <t>ENRE8</t>
  </si>
  <si>
    <t>ENRE9</t>
  </si>
  <si>
    <t>ENRE10</t>
  </si>
  <si>
    <t>ENRE11</t>
  </si>
  <si>
    <t>ENRE2</t>
  </si>
  <si>
    <t>ENRE6</t>
  </si>
  <si>
    <t>ENRE5</t>
  </si>
  <si>
    <t>ENRE13</t>
  </si>
  <si>
    <t>ENRG1</t>
  </si>
  <si>
    <t>ENRG2</t>
  </si>
  <si>
    <t>ENRG3</t>
  </si>
  <si>
    <t>ENRG4</t>
  </si>
  <si>
    <t>ENRG6</t>
  </si>
  <si>
    <t>3266A</t>
  </si>
  <si>
    <t>1758G</t>
  </si>
  <si>
    <t>1813E</t>
  </si>
  <si>
    <t>1813G</t>
  </si>
  <si>
    <t>1953A</t>
  </si>
  <si>
    <t>1966</t>
  </si>
  <si>
    <t>Nutrients</t>
  </si>
  <si>
    <t>LAKE</t>
  </si>
  <si>
    <t>3F</t>
  </si>
  <si>
    <t>STREAM</t>
  </si>
  <si>
    <t>3M</t>
  </si>
  <si>
    <t>1</t>
  </si>
  <si>
    <t>Metals</t>
  </si>
  <si>
    <t>3154</t>
  </si>
  <si>
    <t>1761C</t>
  </si>
  <si>
    <t>1944</t>
  </si>
  <si>
    <t>1958</t>
  </si>
  <si>
    <t>1984AB</t>
  </si>
  <si>
    <t>2010A</t>
  </si>
  <si>
    <t>2050</t>
  </si>
  <si>
    <t>2082A</t>
  </si>
  <si>
    <t>3235C</t>
  </si>
  <si>
    <t>3235F</t>
  </si>
  <si>
    <t>3240E</t>
  </si>
  <si>
    <t>3240F</t>
  </si>
  <si>
    <t>3240M</t>
  </si>
  <si>
    <t>3240Q</t>
  </si>
  <si>
    <t>3240V</t>
  </si>
  <si>
    <t>SCI Kit</t>
  </si>
  <si>
    <t>SCI</t>
  </si>
  <si>
    <t>RPS</t>
  </si>
  <si>
    <t>LVS</t>
  </si>
  <si>
    <t>HA</t>
  </si>
  <si>
    <t>LVI</t>
  </si>
  <si>
    <t>1936A</t>
  </si>
  <si>
    <t>1982</t>
  </si>
  <si>
    <t>2015A</t>
  </si>
  <si>
    <t>E. coli</t>
  </si>
  <si>
    <t>1984A</t>
  </si>
  <si>
    <t>1991E</t>
  </si>
  <si>
    <t>2042</t>
  </si>
  <si>
    <t>2049</t>
  </si>
  <si>
    <t>2078A</t>
  </si>
  <si>
    <t>2092G1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</si>
  <si>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</si>
  <si>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</si>
  <si>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</si>
  <si>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</si>
  <si>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</si>
  <si>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</si>
  <si>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</si>
  <si>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</si>
  <si>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3 ENRs, 2 Sites Each</t>
  </si>
  <si>
    <t>Group 4</t>
  </si>
  <si>
    <t>Kissimmee River</t>
  </si>
  <si>
    <t>Group 3</t>
  </si>
  <si>
    <t>Sarasota Bay - Peace - Myakka</t>
  </si>
  <si>
    <t>Group 2</t>
  </si>
  <si>
    <t>Group 5</t>
  </si>
  <si>
    <t>ALLIGATOR CREEK</t>
  </si>
  <si>
    <t>UNNAMED DITCH</t>
  </si>
  <si>
    <t>OAK CREEK</t>
  </si>
  <si>
    <t>PEACE RIVER ABOVE HORSE CREEK</t>
  </si>
  <si>
    <t>DeSoto</t>
  </si>
  <si>
    <t>SD</t>
  </si>
  <si>
    <t>LITTLE CHARLIE BOWLEGS</t>
  </si>
  <si>
    <t>Highlands</t>
  </si>
  <si>
    <t>HUCKLEBERRY LAKE</t>
  </si>
  <si>
    <t>GRASSY CREEK</t>
  </si>
  <si>
    <t>BLUE LAKE</t>
  </si>
  <si>
    <t>Manatee</t>
  </si>
  <si>
    <t>BRANDY BRANCH</t>
  </si>
  <si>
    <t>Hardee, DeSoto</t>
  </si>
  <si>
    <t>PRAIRIE CREEK</t>
  </si>
  <si>
    <t>LAKE MYAKKA (LOWER SEGMENT)</t>
  </si>
  <si>
    <t>Sarasota</t>
  </si>
  <si>
    <t>LAKE MYAKKA (UPPER SEGMENT)</t>
  </si>
  <si>
    <t>MYRTLE SLOUGH</t>
  </si>
  <si>
    <t>HAWTHORNE CREEK</t>
  </si>
  <si>
    <t>HOG BAY</t>
  </si>
  <si>
    <t>CURRY CREEK (TIDAL PORTION)</t>
  </si>
  <si>
    <t>RUNOFF TO PEACE RIVER</t>
  </si>
  <si>
    <t>Charlotte Harbor</t>
  </si>
  <si>
    <t>BOBCAT CREEK</t>
  </si>
  <si>
    <t>Charlotte</t>
  </si>
  <si>
    <t>SHELL CREEK</t>
  </si>
  <si>
    <t>APOLLO WATERWAY</t>
  </si>
  <si>
    <t>ROCK CREEK</t>
  </si>
  <si>
    <t>LITTLE ALLIGATOR CREEK</t>
  </si>
  <si>
    <t>TRAILER PARK CANAL</t>
  </si>
  <si>
    <t>PEACE RIVER ESTUARY(UPPER SEGMENT SOUTH)</t>
  </si>
  <si>
    <t>CLEVELAND CEMETERY DITCH</t>
  </si>
  <si>
    <t>MYAKKA CUTOFF (WESTERN PORTION)</t>
  </si>
  <si>
    <t>ALLIGATOR CREEK (NORTH PRONG)</t>
  </si>
  <si>
    <t>CORAL CREEK (EAST BRANCH)</t>
  </si>
  <si>
    <t>WHIDDEN CREEK</t>
  </si>
  <si>
    <t>Caloosahatchee</t>
  </si>
  <si>
    <t>BEE BRANCH</t>
  </si>
  <si>
    <t>Glades</t>
  </si>
  <si>
    <t>ROBERTS CANAL</t>
  </si>
  <si>
    <t>Hendry</t>
  </si>
  <si>
    <t>OKALOACOOCHEE BRANCH</t>
  </si>
  <si>
    <t>CALOOSAHATCHEE RIVER ABOVE S-78</t>
  </si>
  <si>
    <t>LAKE HICPOCHEE</t>
  </si>
  <si>
    <t>NINEMILE CANAL</t>
  </si>
  <si>
    <t>C-19 CANAL</t>
  </si>
  <si>
    <t>Everglades West Coast</t>
  </si>
  <si>
    <t>Collier, Lee</t>
  </si>
  <si>
    <t>COCOHATCHEE RIVER</t>
  </si>
  <si>
    <t>Collier</t>
  </si>
  <si>
    <t>DRAINAGE TO CORKSCREW SWAMP</t>
  </si>
  <si>
    <t>Lee</t>
  </si>
  <si>
    <t>TEN THOUSAND ISLANDS</t>
  </si>
  <si>
    <t>COW SLOUGH</t>
  </si>
  <si>
    <t>Everglades</t>
  </si>
  <si>
    <t>OYSTER BAY</t>
  </si>
  <si>
    <t>Monroe</t>
  </si>
  <si>
    <t>LAST HUSTON BAY</t>
  </si>
  <si>
    <t>GULF OF MEXICO (COLLIER COUNTY; ROOKERY BAY-NAPLES)</t>
  </si>
  <si>
    <t>GULF OF MEXICO (COLLIER COUNTY; MARCO ISLAND)</t>
  </si>
  <si>
    <t>GULF OF MEXICO (MONROE COUNTY; COLLIER COUNTY)</t>
  </si>
  <si>
    <t>Collier, Monroe</t>
  </si>
  <si>
    <t>GULF OF MEXICO (EVERGLADES NATIONAL PARK)</t>
  </si>
  <si>
    <t>GULF OF MEXICO (EVERGLADES NATIONAL PARK; CAPE SABLE)</t>
  </si>
  <si>
    <t>Florida Keys</t>
  </si>
  <si>
    <t>KEY WEST AND OUTLYING ISLANDS</t>
  </si>
  <si>
    <t>ATLANTIC OCEAN (MONROE COUNTY; CUDJOE KEY-KEY WEST)</t>
  </si>
  <si>
    <t>ATLANTIC OCEAN (MONROE COUNTY; BAHIA HONDA-CUDJOE KEY)</t>
  </si>
  <si>
    <t>C-139 ANNEX BASIN (L3 CANAL)</t>
  </si>
  <si>
    <t>LAKE PYTHIAS</t>
  </si>
  <si>
    <t>BONNET LAKE</t>
  </si>
  <si>
    <t>LITTLE BONNET LAKE</t>
  </si>
  <si>
    <t>DRAIN TO HUDSON BAYOU</t>
  </si>
  <si>
    <t>PHILIPPE CREEK TRIBUTARY</t>
  </si>
  <si>
    <t>ARBUCKLE BRANCH</t>
  </si>
  <si>
    <t>BUZZARD ROOST BRANCH</t>
  </si>
  <si>
    <t>MUD LAKE SLOUGH</t>
  </si>
  <si>
    <t>NORTH CREEK</t>
  </si>
  <si>
    <t>EAST COCOPLUM WATERWAY</t>
  </si>
  <si>
    <t>PIRATE CANAL</t>
  </si>
  <si>
    <t>CYPRESS CREEK</t>
  </si>
  <si>
    <t>Charlotte, Lee</t>
  </si>
  <si>
    <t>POLLYWOG CREEK</t>
  </si>
  <si>
    <t>YELLOW FEVER CREEK</t>
  </si>
  <si>
    <t>DAUGHTREY CREEK</t>
  </si>
  <si>
    <t>STROUD CREEK</t>
  </si>
  <si>
    <t>POPASH CREEK</t>
  </si>
  <si>
    <t>MANUEL BRANCH</t>
  </si>
  <si>
    <t>WALKER CREEK</t>
  </si>
  <si>
    <t>SOUTH CREEK</t>
  </si>
  <si>
    <t>HATCHETT CREEK</t>
  </si>
  <si>
    <t>NORTH CREEK (TIDAL)</t>
  </si>
  <si>
    <t>MYAKKA RIVER (TIDAL SEGMENT)</t>
  </si>
  <si>
    <t>WOODMERE CREEK</t>
  </si>
  <si>
    <t>GOTTFRIED CREEK</t>
  </si>
  <si>
    <t>CORAL CREEK (WEST BRANCH)</t>
  </si>
  <si>
    <t>CLAM BAYOU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</si>
  <si>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</si>
  <si>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</si>
  <si>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</si>
  <si>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</si>
  <si>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</si>
  <si>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</si>
  <si>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</si>
  <si>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</si>
  <si>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</si>
  <si>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n=10, Weeks=4</t>
  </si>
  <si>
    <t>n=10, Weeks=5, Season 1 ≥ 2, Season 2 ≥ 2</t>
  </si>
  <si>
    <t>n=6, Weeks= 4</t>
  </si>
  <si>
    <t>n=4, Weeks=4</t>
  </si>
  <si>
    <t>Days ≥ 20, Events = 5, Quarters =  4. Kit with Sond Pickup</t>
  </si>
  <si>
    <t>n=3, Weeks=3</t>
  </si>
  <si>
    <t>n=5, Weeks=4</t>
  </si>
  <si>
    <t>n=7, Weeks=4</t>
  </si>
  <si>
    <t>n=2, Weeks=2</t>
  </si>
  <si>
    <t>n=2, Weeks=2 (&gt; 3 Months Apart)</t>
  </si>
  <si>
    <t>n=10, Weeks=5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</si>
  <si>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</si>
  <si>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</si>
  <si>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</si>
  <si>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</si>
  <si>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</si>
  <si>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</si>
  <si>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</si>
  <si>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</si>
  <si>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</si>
  <si>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</si>
  <si>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</si>
  <si>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</si>
  <si>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</si>
  <si>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</si>
  <si>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</si>
  <si>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</si>
  <si>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</si>
  <si>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</si>
  <si>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</si>
  <si>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</si>
  <si>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</si>
  <si>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</si>
  <si>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</si>
  <si>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</si>
  <si>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</si>
  <si>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</si>
  <si>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</si>
  <si>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</si>
  <si>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</si>
  <si>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</si>
  <si>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</si>
  <si>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</si>
  <si>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</si>
  <si>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</si>
  <si>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</si>
  <si>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</si>
  <si>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</si>
  <si>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</si>
  <si>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</si>
  <si>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</si>
  <si>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</si>
  <si>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</si>
  <si>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</si>
  <si>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</si>
  <si>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</si>
  <si>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</si>
  <si>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</si>
  <si>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</si>
  <si>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</si>
  <si>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</si>
  <si>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</si>
  <si>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</si>
  <si>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</si>
  <si>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</si>
  <si>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</si>
  <si>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</si>
  <si>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</si>
  <si>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</si>
  <si>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</si>
  <si>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</si>
  <si>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</si>
  <si>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</si>
  <si>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</si>
  <si>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</si>
  <si>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</si>
  <si>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</si>
  <si>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</si>
  <si>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</si>
  <si>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</si>
  <si>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</si>
  <si>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</si>
  <si>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</si>
  <si>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</si>
  <si>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</si>
  <si>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</si>
  <si>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</si>
  <si>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</si>
  <si>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</si>
  <si>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</si>
  <si>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</si>
  <si>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</si>
  <si>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</si>
  <si>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</si>
  <si>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% Total of Samples Collected Excluding 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</si>
  <si>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</si>
  <si>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</si>
  <si>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</si>
  <si>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</si>
  <si>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</si>
  <si>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</si>
  <si>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</si>
  <si>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</si>
  <si>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</si>
  <si>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</si>
  <si>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</si>
  <si>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</si>
  <si>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</si>
  <si>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</si>
  <si>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</si>
  <si>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</si>
  <si>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</si>
  <si>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</si>
  <si>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</si>
  <si>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</si>
  <si>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</si>
  <si>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</si>
  <si>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</si>
  <si>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</si>
  <si>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</si>
  <si>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</si>
  <si>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</si>
  <si>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</si>
  <si>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</si>
  <si>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</si>
  <si>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</si>
  <si>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</si>
  <si>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</si>
  <si>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</si>
  <si>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</si>
  <si>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</si>
  <si>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</si>
  <si>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</si>
  <si>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</si>
  <si>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</si>
  <si>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</si>
  <si>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</si>
  <si>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</si>
  <si>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</si>
  <si>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</si>
  <si>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</si>
  <si>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</si>
  <si>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</si>
  <si>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</si>
  <si>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</si>
  <si>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</si>
  <si>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</si>
  <si>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</si>
  <si>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</si>
  <si>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</si>
  <si>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</si>
  <si>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</si>
  <si>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</si>
  <si>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</si>
  <si>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</si>
  <si>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COASTAL</t>
  </si>
  <si>
    <t>n=1; Kit With Biology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</si>
  <si>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</si>
  <si>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</si>
  <si>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</si>
  <si>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</si>
  <si>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</si>
  <si>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</si>
  <si>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</si>
  <si>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</si>
  <si>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</si>
  <si>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</si>
  <si>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</si>
  <si>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</si>
  <si>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</si>
  <si>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</si>
  <si>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</si>
  <si>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</si>
  <si>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</si>
  <si>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</si>
  <si>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</si>
  <si>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</si>
  <si>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</si>
  <si>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</si>
  <si>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</si>
  <si>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</si>
  <si>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</si>
  <si>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</si>
  <si>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</si>
  <si>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</si>
  <si>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</si>
  <si>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</si>
  <si>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</si>
  <si>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</si>
  <si>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</si>
  <si>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</si>
  <si>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</si>
  <si>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</si>
  <si>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</si>
  <si>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</si>
  <si>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</si>
  <si>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</si>
  <si>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</si>
  <si>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</si>
  <si>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</si>
  <si>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</si>
  <si>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</si>
  <si>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</si>
  <si>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</si>
  <si>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</si>
  <si>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</si>
  <si>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</si>
  <si>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</si>
  <si>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</si>
  <si>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</si>
  <si>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</si>
  <si>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</si>
  <si>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</si>
  <si>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</si>
  <si>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 xml:space="preserve">February </t>
  </si>
  <si>
    <t>July / August</t>
  </si>
  <si>
    <t>Month</t>
  </si>
  <si>
    <t>Date</t>
  </si>
  <si>
    <t>Run Name</t>
  </si>
  <si>
    <t>Station</t>
  </si>
  <si>
    <t>Bottles</t>
  </si>
  <si>
    <t>Date
WBID(s)</t>
  </si>
  <si>
    <t>Example Entry</t>
  </si>
  <si>
    <t>RQ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</si>
  <si>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</si>
  <si>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</si>
  <si>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</si>
  <si>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</si>
  <si>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</si>
  <si>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</si>
  <si>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</si>
  <si>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</si>
  <si>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</si>
  <si>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</si>
  <si>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</si>
  <si>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Taco Run</t>
  </si>
  <si>
    <t>Fort Drum Creek @ 441</t>
  </si>
  <si>
    <t>SCI, SCI Kit, Bacteria, RPS/LVS</t>
  </si>
  <si>
    <t>Sweetwater Branch @ 441</t>
  </si>
  <si>
    <t>MICCO WEIR OFF DOTTIE</t>
  </si>
  <si>
    <t>3121</t>
  </si>
  <si>
    <t>Bact, Tracers, Markers</t>
  </si>
  <si>
    <t>Jonh, Sandy</t>
  </si>
  <si>
    <t>Micco Weit gate access code, 2027. Canoe</t>
  </si>
  <si>
    <t># On Calendar</t>
  </si>
  <si>
    <t>NNC Season</t>
  </si>
  <si>
    <t>LAKE DAMON</t>
  </si>
  <si>
    <t>1758</t>
  </si>
  <si>
    <t>LITTLE RED WATER LAKE</t>
  </si>
  <si>
    <t>1842A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</si>
  <si>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</si>
  <si>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</si>
  <si>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</si>
  <si>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</si>
  <si>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>Station 28020237, Nickname: CYPCKUNK</t>
  </si>
  <si>
    <t>Sample Here</t>
  </si>
  <si>
    <t>Collier County</t>
  </si>
  <si>
    <t>Enterococci, Fecal Coliform (membrane filtration)</t>
  </si>
  <si>
    <t>Field Blanks Samples Collected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</si>
  <si>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</si>
  <si>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Removed</t>
  </si>
  <si>
    <t>x</t>
  </si>
  <si>
    <t>Resample, FEB sample qualifed. CM 3/5</t>
  </si>
  <si>
    <t>X</t>
  </si>
  <si>
    <t>Fisheating Creek</t>
  </si>
  <si>
    <t>C-41A</t>
  </si>
  <si>
    <t>Glades, Highlands</t>
  </si>
  <si>
    <t>3198</t>
  </si>
  <si>
    <t>n=10, Months=10, Weeks=10, Season 1 ≥ 2, Season 2 ≥ 2. Monthly</t>
  </si>
  <si>
    <t>C-41A at SR70</t>
  </si>
  <si>
    <t>HARNEY POND CANAL</t>
  </si>
  <si>
    <t>3204</t>
  </si>
  <si>
    <t>C 41 Canal at SR 70</t>
  </si>
  <si>
    <t>INDIAN PRAIRIE CANAL</t>
  </si>
  <si>
    <t>3206</t>
  </si>
  <si>
    <t>INDIAN PRAIRIE CANAL AT 721</t>
  </si>
  <si>
    <t>n=4</t>
  </si>
  <si>
    <t>n=2</t>
  </si>
  <si>
    <t>n=5</t>
  </si>
  <si>
    <t>Resample, FEB sample qualifed. CM 4/5</t>
  </si>
  <si>
    <t>removed</t>
  </si>
  <si>
    <t>n</t>
  </si>
  <si>
    <t>No overflow lab</t>
  </si>
  <si>
    <t>Removed. No overflow lab. Cm 5/9</t>
  </si>
  <si>
    <t>April, May no e.coli Sanders issue (MD, CM)</t>
  </si>
  <si>
    <t>no e.coli taken--sanders issue</t>
  </si>
  <si>
    <t>03/12/2019 dry MD</t>
  </si>
  <si>
    <t>1860A</t>
  </si>
  <si>
    <t>JOSEPHINE CREEK</t>
  </si>
  <si>
    <t>n=4, Weeks=4, Season 1 ≥ 2, Season 2 ≥ 2</t>
  </si>
  <si>
    <t>Added: 5/31/19 per KOD, TMDL. CM</t>
  </si>
  <si>
    <t>Sanders Issue</t>
  </si>
  <si>
    <t>Sanders issue (MD)</t>
  </si>
  <si>
    <t>Qualified 05/21--late cooler (MD)</t>
  </si>
  <si>
    <t>ENTRO analyzed 1/16, 3/18 CM</t>
  </si>
  <si>
    <t>6/10 - Pooled (MD)</t>
  </si>
  <si>
    <t>06/13 : not flowing</t>
  </si>
  <si>
    <t>Bottle leaked in shipment (NR); Reduecr CM 7/1/19</t>
  </si>
  <si>
    <t>n=7, Weeks=5</t>
  </si>
  <si>
    <r>
      <t xml:space="preserve">Days ≥ 20, Events = 5, </t>
    </r>
    <r>
      <rPr>
        <b/>
        <sz val="11"/>
        <color rgb="FF000000"/>
        <rFont val="Calibri"/>
        <family val="2"/>
      </rPr>
      <t>Quarters =  4</t>
    </r>
    <r>
      <rPr>
        <sz val="8"/>
        <color rgb="FF000000"/>
        <rFont val="Calibri"/>
        <family val="2"/>
      </rPr>
      <t>. Kit with Sond Pickup</t>
    </r>
  </si>
  <si>
    <t>Sander Ran April 11 samples as E.col. Cancled</t>
  </si>
  <si>
    <t>Removed: Sufficient Data. CM. MD 7/9</t>
  </si>
  <si>
    <t>SCCF</t>
  </si>
  <si>
    <t>Highlands County</t>
  </si>
  <si>
    <t>Removed: CM 7/23</t>
  </si>
  <si>
    <t>Added: CM 7/23</t>
  </si>
  <si>
    <t>Removed?</t>
  </si>
  <si>
    <t>Reduced e.coli Sanders issue (MD, CM)</t>
  </si>
  <si>
    <t>Removed. CM 8/23</t>
  </si>
  <si>
    <t>Reduced: Sanders Issue CM, MD</t>
  </si>
  <si>
    <t>Reduced: Sanders Issue, MD, CM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</si>
  <si>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</si>
  <si>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8/12 sample broke during transport</t>
  </si>
  <si>
    <t>Qualified 05/21--late cooler (NR); Qualified 08/26</t>
  </si>
  <si>
    <t xml:space="preserve">Removed: Collier County Collects Nutrients monthly. </t>
  </si>
  <si>
    <t>10/14 Did not collect inverts or algal ID (NR)</t>
  </si>
  <si>
    <t>Safety hazard-- &gt;100 large alligators. (NR)</t>
  </si>
  <si>
    <t>Removed: Sufficient Data. CM. 10/25</t>
  </si>
  <si>
    <t>Reduced: Sufficient data in SBIO, CM 10/25</t>
  </si>
  <si>
    <t>Removed: Sufficient data in SBIO. CM 10/25</t>
  </si>
  <si>
    <t>Removed: Sufficient data, CM 10/25</t>
  </si>
  <si>
    <t>Collected by Status. NR, CM 10/28</t>
  </si>
  <si>
    <t>Removed, Collected by Status. NR, CM 10/28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</si>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</sst>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8"/>
      <color theme="1"/>
      <name val="Arial"/>
      <family val="2"/>
    </font>
    <font>
      <b/>
      <sz val="9"/>
      <name val="Calibri"/>
      <family val="2"/>
    </font>
    <font>
      <b/>
      <sz val="11"/>
      <name val="Calibri"/>
      <family val="2"/>
      <scheme val="minor"/>
    </font>
    <font>
      <sz val="9"/>
      <name val="Calibri"/>
      <family val="2"/>
    </font>
    <font>
      <b/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/>
    <xf numFmtId="49" fontId="25" fillId="20" borderId="0" applyBorder="0" applyProtection="0">
      <alignment horizontal="left" vertical="top" wrapText="1"/>
    </xf>
    <xf numFmtId="0" fontId="24" fillId="0" borderId="0"/>
    <xf numFmtId="49" fontId="25" fillId="20" borderId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558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NumberFormat="1" applyBorder="1" applyProtection="1"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4" fillId="0" borderId="34" xfId="2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10" borderId="33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4" fillId="10" borderId="34" xfId="2" applyFont="1" applyFill="1" applyBorder="1" applyAlignment="1">
      <alignment vertical="center" wrapText="1"/>
    </xf>
    <xf numFmtId="0" fontId="13" fillId="10" borderId="37" xfId="0" applyFont="1" applyFill="1" applyBorder="1" applyAlignment="1">
      <alignment horizontal="left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" fillId="9" borderId="26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1" fillId="0" borderId="0" xfId="0" applyFont="1"/>
    <xf numFmtId="0" fontId="1" fillId="9" borderId="27" xfId="0" applyFont="1" applyFill="1" applyBorder="1" applyAlignment="1">
      <alignment horizontal="left" vertical="center"/>
    </xf>
    <xf numFmtId="0" fontId="15" fillId="11" borderId="41" xfId="0" applyFont="1" applyFill="1" applyBorder="1" applyAlignment="1" applyProtection="1">
      <alignment horizontal="center" vertical="center" wrapText="1"/>
    </xf>
    <xf numFmtId="0" fontId="16" fillId="11" borderId="42" xfId="0" applyFont="1" applyFill="1" applyBorder="1" applyAlignment="1" applyProtection="1">
      <alignment horizontal="center" vertical="center" wrapText="1"/>
    </xf>
    <xf numFmtId="0" fontId="16" fillId="11" borderId="43" xfId="0" applyFont="1" applyFill="1" applyBorder="1" applyAlignment="1" applyProtection="1">
      <alignment horizontal="center" vertical="center"/>
    </xf>
    <xf numFmtId="0" fontId="16" fillId="11" borderId="44" xfId="0" applyFont="1" applyFill="1" applyBorder="1" applyAlignment="1" applyProtection="1">
      <alignment horizontal="center" vertical="center" wrapText="1"/>
    </xf>
    <xf numFmtId="0" fontId="1" fillId="12" borderId="45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center" vertical="center"/>
    </xf>
    <xf numFmtId="9" fontId="0" fillId="12" borderId="47" xfId="0" applyNumberFormat="1" applyFill="1" applyBorder="1" applyAlignment="1" applyProtection="1">
      <alignment horizontal="center" vertical="center"/>
    </xf>
    <xf numFmtId="0" fontId="0" fillId="13" borderId="49" xfId="0" applyFill="1" applyBorder="1" applyAlignment="1" applyProtection="1">
      <alignment horizontal="right"/>
    </xf>
    <xf numFmtId="0" fontId="0" fillId="13" borderId="50" xfId="0" applyFill="1" applyBorder="1" applyAlignment="1" applyProtection="1">
      <alignment horizontal="center"/>
    </xf>
    <xf numFmtId="9" fontId="0" fillId="13" borderId="51" xfId="1" applyFont="1" applyFill="1" applyBorder="1" applyAlignment="1" applyProtection="1">
      <alignment horizontal="center"/>
    </xf>
    <xf numFmtId="165" fontId="1" fillId="0" borderId="53" xfId="1" applyNumberFormat="1" applyFont="1" applyBorder="1" applyAlignment="1" applyProtection="1">
      <alignment horizontal="center" vertical="center"/>
    </xf>
    <xf numFmtId="9" fontId="0" fillId="13" borderId="54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3" xfId="0" applyFill="1" applyBorder="1" applyAlignment="1" applyProtection="1">
      <alignment horizontal="right"/>
    </xf>
    <xf numFmtId="9" fontId="0" fillId="13" borderId="35" xfId="1" applyFont="1" applyFill="1" applyBorder="1" applyAlignment="1" applyProtection="1">
      <alignment horizontal="center"/>
    </xf>
    <xf numFmtId="0" fontId="16" fillId="11" borderId="55" xfId="0" applyFont="1" applyFill="1" applyBorder="1" applyAlignment="1" applyProtection="1">
      <alignment horizontal="center" vertical="center" wrapText="1"/>
    </xf>
    <xf numFmtId="0" fontId="16" fillId="11" borderId="56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/>
    </xf>
    <xf numFmtId="9" fontId="0" fillId="5" borderId="57" xfId="1" applyFont="1" applyFill="1" applyBorder="1" applyAlignment="1" applyProtection="1">
      <alignment horizontal="center"/>
    </xf>
    <xf numFmtId="165" fontId="16" fillId="0" borderId="58" xfId="0" applyNumberFormat="1" applyFont="1" applyFill="1" applyBorder="1" applyAlignment="1" applyProtection="1">
      <alignment horizontal="center" vertical="center" wrapText="1"/>
    </xf>
    <xf numFmtId="0" fontId="0" fillId="14" borderId="59" xfId="0" applyFill="1" applyBorder="1" applyAlignment="1" applyProtection="1">
      <alignment horizontal="right" wrapText="1"/>
    </xf>
    <xf numFmtId="0" fontId="0" fillId="14" borderId="60" xfId="0" applyFill="1" applyBorder="1" applyAlignment="1" applyProtection="1">
      <alignment horizontal="center"/>
    </xf>
    <xf numFmtId="9" fontId="0" fillId="14" borderId="54" xfId="1" applyFont="1" applyFill="1" applyBorder="1" applyAlignment="1" applyProtection="1">
      <alignment horizontal="center"/>
    </xf>
    <xf numFmtId="0" fontId="0" fillId="0" borderId="61" xfId="0" applyBorder="1" applyProtection="1"/>
    <xf numFmtId="0" fontId="0" fillId="14" borderId="59" xfId="0" applyFill="1" applyBorder="1" applyAlignment="1" applyProtection="1">
      <alignment horizontal="right"/>
    </xf>
    <xf numFmtId="9" fontId="0" fillId="14" borderId="57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59" xfId="0" applyFont="1" applyFill="1" applyBorder="1" applyAlignment="1" applyProtection="1">
      <alignment horizontal="center" vertical="center"/>
    </xf>
    <xf numFmtId="0" fontId="0" fillId="15" borderId="34" xfId="0" applyFill="1" applyBorder="1" applyAlignment="1" applyProtection="1">
      <alignment horizontal="center" vertical="center"/>
    </xf>
    <xf numFmtId="9" fontId="0" fillId="15" borderId="62" xfId="1" applyFont="1" applyFill="1" applyBorder="1" applyAlignment="1" applyProtection="1">
      <alignment horizontal="center" vertical="center"/>
    </xf>
    <xf numFmtId="0" fontId="0" fillId="16" borderId="33" xfId="0" applyFont="1" applyFill="1" applyBorder="1" applyAlignment="1">
      <alignment horizontal="right" vertical="center"/>
    </xf>
    <xf numFmtId="0" fontId="0" fillId="16" borderId="50" xfId="0" applyFill="1" applyBorder="1" applyAlignment="1">
      <alignment horizontal="center" vertical="center"/>
    </xf>
    <xf numFmtId="9" fontId="0" fillId="16" borderId="54" xfId="1" applyFont="1" applyFill="1" applyBorder="1" applyAlignment="1">
      <alignment horizontal="center" vertical="center"/>
    </xf>
    <xf numFmtId="0" fontId="0" fillId="16" borderId="36" xfId="0" applyFill="1" applyBorder="1" applyAlignment="1">
      <alignment horizontal="center" vertical="center"/>
    </xf>
    <xf numFmtId="9" fontId="0" fillId="0" borderId="0" xfId="1" applyFont="1"/>
    <xf numFmtId="0" fontId="1" fillId="17" borderId="59" xfId="0" applyFont="1" applyFill="1" applyBorder="1" applyAlignment="1" applyProtection="1">
      <alignment horizontal="center" vertical="center"/>
    </xf>
    <xf numFmtId="0" fontId="0" fillId="17" borderId="50" xfId="0" applyFill="1" applyBorder="1" applyAlignment="1" applyProtection="1">
      <alignment horizontal="center"/>
    </xf>
    <xf numFmtId="9" fontId="0" fillId="17" borderId="63" xfId="1" applyFont="1" applyFill="1" applyBorder="1" applyAlignment="1" applyProtection="1">
      <alignment horizontal="center"/>
    </xf>
    <xf numFmtId="0" fontId="0" fillId="7" borderId="59" xfId="0" applyFill="1" applyBorder="1" applyAlignment="1" applyProtection="1">
      <alignment horizontal="right"/>
    </xf>
    <xf numFmtId="0" fontId="0" fillId="7" borderId="50" xfId="0" applyFill="1" applyBorder="1" applyAlignment="1" applyProtection="1">
      <alignment horizontal="center"/>
    </xf>
    <xf numFmtId="9" fontId="0" fillId="7" borderId="63" xfId="1" applyFont="1" applyFill="1" applyBorder="1" applyAlignment="1" applyProtection="1">
      <alignment horizontal="center"/>
    </xf>
    <xf numFmtId="0" fontId="0" fillId="7" borderId="64" xfId="0" applyFill="1" applyBorder="1" applyAlignment="1" applyProtection="1">
      <alignment horizontal="right"/>
    </xf>
    <xf numFmtId="0" fontId="0" fillId="7" borderId="65" xfId="0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67" xfId="0" applyBorder="1"/>
    <xf numFmtId="0" fontId="0" fillId="0" borderId="34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3" fillId="0" borderId="75" xfId="0" applyNumberFormat="1" applyFont="1" applyFill="1" applyBorder="1" applyAlignment="1" applyProtection="1">
      <alignment vertical="center"/>
    </xf>
    <xf numFmtId="0" fontId="3" fillId="0" borderId="75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6" xfId="0" applyFont="1" applyFill="1" applyBorder="1" applyAlignment="1" applyProtection="1">
      <alignment vertical="center" wrapText="1"/>
    </xf>
    <xf numFmtId="0" fontId="17" fillId="15" borderId="76" xfId="0" applyFont="1" applyFill="1" applyBorder="1" applyAlignment="1" applyProtection="1">
      <alignment vertical="center" wrapText="1"/>
    </xf>
    <xf numFmtId="0" fontId="0" fillId="16" borderId="49" xfId="0" applyFill="1" applyBorder="1"/>
    <xf numFmtId="0" fontId="0" fillId="16" borderId="49" xfId="0" applyFill="1" applyBorder="1" applyAlignment="1">
      <alignment horizontal="left" vertical="center" wrapText="1"/>
    </xf>
    <xf numFmtId="0" fontId="0" fillId="0" borderId="33" xfId="0" applyBorder="1"/>
    <xf numFmtId="0" fontId="0" fillId="7" borderId="49" xfId="0" applyFill="1" applyBorder="1"/>
    <xf numFmtId="0" fontId="0" fillId="7" borderId="49" xfId="0" applyFill="1" applyBorder="1" applyAlignment="1">
      <alignment horizontal="left" vertical="center" wrapText="1"/>
    </xf>
    <xf numFmtId="0" fontId="0" fillId="0" borderId="4" xfId="0" applyBorder="1"/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17" fillId="17" borderId="27" xfId="0" applyFont="1" applyFill="1" applyBorder="1" applyAlignment="1" applyProtection="1">
      <alignment horizontal="center" vertical="center" wrapText="1"/>
    </xf>
    <xf numFmtId="0" fontId="17" fillId="15" borderId="26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7" borderId="26" xfId="0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0" fontId="0" fillId="0" borderId="49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7" borderId="37" xfId="0" applyFill="1" applyBorder="1" applyAlignment="1">
      <alignment horizontal="left" vertical="center" wrapText="1"/>
    </xf>
    <xf numFmtId="0" fontId="0" fillId="7" borderId="40" xfId="0" applyFill="1" applyBorder="1" applyAlignment="1">
      <alignment horizontal="center" vertical="center"/>
    </xf>
    <xf numFmtId="1" fontId="0" fillId="7" borderId="40" xfId="0" applyNumberFormat="1" applyFill="1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10" borderId="60" xfId="0" applyFill="1" applyBorder="1" applyProtection="1">
      <protection locked="0"/>
    </xf>
    <xf numFmtId="0" fontId="0" fillId="10" borderId="50" xfId="0" applyFill="1" applyBorder="1" applyProtection="1">
      <protection locked="0"/>
    </xf>
    <xf numFmtId="0" fontId="0" fillId="10" borderId="54" xfId="0" applyFill="1" applyBorder="1" applyProtection="1">
      <protection locked="0"/>
    </xf>
    <xf numFmtId="1" fontId="0" fillId="16" borderId="50" xfId="0" applyNumberFormat="1" applyFill="1" applyBorder="1" applyAlignment="1">
      <alignment horizontal="center" vertical="center"/>
    </xf>
    <xf numFmtId="0" fontId="0" fillId="16" borderId="37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0" xfId="0" applyNumberForma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0" fillId="0" borderId="60" xfId="0" applyFill="1" applyBorder="1" applyProtection="1">
      <protection locked="0"/>
    </xf>
    <xf numFmtId="0" fontId="0" fillId="0" borderId="50" xfId="0" applyFill="1" applyBorder="1" applyProtection="1">
      <protection locked="0"/>
    </xf>
    <xf numFmtId="0" fontId="0" fillId="0" borderId="54" xfId="0" applyFill="1" applyBorder="1" applyProtection="1">
      <protection locked="0"/>
    </xf>
    <xf numFmtId="0" fontId="0" fillId="0" borderId="0" xfId="0" applyFill="1"/>
    <xf numFmtId="0" fontId="0" fillId="0" borderId="37" xfId="0" applyBorder="1" applyProtection="1">
      <protection locked="0"/>
    </xf>
    <xf numFmtId="0" fontId="17" fillId="17" borderId="3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49" fontId="0" fillId="0" borderId="0" xfId="0" applyNumberFormat="1"/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8" xfId="0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0" fillId="0" borderId="97" xfId="0" applyBorder="1" applyAlignment="1">
      <alignment horizontal="center"/>
    </xf>
    <xf numFmtId="0" fontId="22" fillId="0" borderId="98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2" fillId="0" borderId="88" xfId="0" applyFont="1" applyBorder="1" applyAlignment="1">
      <alignment horizontal="center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113" xfId="0" applyBorder="1" applyAlignment="1">
      <alignment vertical="top"/>
    </xf>
    <xf numFmtId="0" fontId="0" fillId="0" borderId="33" xfId="0" applyFont="1" applyFill="1" applyBorder="1"/>
    <xf numFmtId="0" fontId="0" fillId="0" borderId="36" xfId="0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99" xfId="0" applyFill="1" applyBorder="1"/>
    <xf numFmtId="0" fontId="0" fillId="7" borderId="30" xfId="0" applyFill="1" applyBorder="1"/>
    <xf numFmtId="0" fontId="0" fillId="7" borderId="104" xfId="0" applyFill="1" applyBorder="1"/>
    <xf numFmtId="0" fontId="0" fillId="7" borderId="50" xfId="0" applyFill="1" applyBorder="1"/>
    <xf numFmtId="0" fontId="0" fillId="7" borderId="103" xfId="0" applyFill="1" applyBorder="1"/>
    <xf numFmtId="0" fontId="0" fillId="7" borderId="112" xfId="0" applyFill="1" applyBorder="1"/>
    <xf numFmtId="0" fontId="0" fillId="7" borderId="110" xfId="0" applyFill="1" applyBorder="1"/>
    <xf numFmtId="0" fontId="0" fillId="0" borderId="102" xfId="0" applyBorder="1" applyAlignment="1">
      <alignment horizontal="center"/>
    </xf>
    <xf numFmtId="0" fontId="0" fillId="7" borderId="31" xfId="0" applyFill="1" applyBorder="1"/>
    <xf numFmtId="0" fontId="0" fillId="7" borderId="60" xfId="0" applyFill="1" applyBorder="1"/>
    <xf numFmtId="0" fontId="0" fillId="7" borderId="114" xfId="0" applyFill="1" applyBorder="1"/>
    <xf numFmtId="0" fontId="0" fillId="0" borderId="12" xfId="0" applyBorder="1" applyAlignment="1">
      <alignment horizontal="center"/>
    </xf>
    <xf numFmtId="0" fontId="0" fillId="7" borderId="32" xfId="0" applyFill="1" applyBorder="1"/>
    <xf numFmtId="0" fontId="0" fillId="7" borderId="54" xfId="0" applyFill="1" applyBorder="1"/>
    <xf numFmtId="0" fontId="0" fillId="7" borderId="116" xfId="0" applyFill="1" applyBorder="1"/>
    <xf numFmtId="0" fontId="0" fillId="7" borderId="84" xfId="0" applyFill="1" applyBorder="1"/>
    <xf numFmtId="0" fontId="3" fillId="0" borderId="75" xfId="0" applyNumberFormat="1" applyFont="1" applyFill="1" applyBorder="1" applyAlignment="1" applyProtection="1">
      <alignment vertical="center"/>
    </xf>
    <xf numFmtId="0" fontId="0" fillId="0" borderId="75" xfId="0" applyBorder="1"/>
    <xf numFmtId="0" fontId="0" fillId="0" borderId="75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center"/>
    </xf>
    <xf numFmtId="49" fontId="7" fillId="3" borderId="118" xfId="0" applyNumberFormat="1" applyFont="1" applyFill="1" applyBorder="1" applyAlignment="1" applyProtection="1">
      <alignment horizontal="center" vertical="top" wrapText="1"/>
    </xf>
    <xf numFmtId="49" fontId="7" fillId="3" borderId="119" xfId="0" applyNumberFormat="1" applyFont="1" applyFill="1" applyBorder="1" applyAlignment="1" applyProtection="1">
      <alignment horizontal="center" vertical="top" wrapText="1"/>
    </xf>
    <xf numFmtId="49" fontId="9" fillId="6" borderId="118" xfId="0" applyNumberFormat="1" applyFont="1" applyFill="1" applyBorder="1" applyAlignment="1" applyProtection="1">
      <alignment horizontal="center" vertical="top"/>
      <protection locked="0"/>
    </xf>
    <xf numFmtId="49" fontId="9" fillId="7" borderId="118" xfId="0" applyNumberFormat="1" applyFont="1" applyFill="1" applyBorder="1" applyAlignment="1" applyProtection="1">
      <alignment horizontal="center" vertical="top" wrapText="1"/>
      <protection locked="0"/>
    </xf>
    <xf numFmtId="0" fontId="9" fillId="5" borderId="120" xfId="0" applyFont="1" applyFill="1" applyBorder="1" applyAlignment="1">
      <alignment horizontal="center" vertical="top" wrapText="1"/>
    </xf>
    <xf numFmtId="0" fontId="7" fillId="4" borderId="118" xfId="0" applyFont="1" applyFill="1" applyBorder="1" applyAlignment="1" applyProtection="1">
      <alignment horizontal="center" vertical="top" wrapText="1"/>
    </xf>
    <xf numFmtId="0" fontId="0" fillId="18" borderId="118" xfId="0" applyFill="1" applyBorder="1" applyAlignment="1">
      <alignment horizontal="left" vertical="top" wrapText="1"/>
    </xf>
    <xf numFmtId="0" fontId="9" fillId="18" borderId="120" xfId="0" applyFont="1" applyFill="1" applyBorder="1" applyAlignment="1">
      <alignment horizontal="left" vertical="top" wrapText="1"/>
    </xf>
    <xf numFmtId="0" fontId="9" fillId="18" borderId="121" xfId="0" applyFont="1" applyFill="1" applyBorder="1" applyAlignment="1">
      <alignment horizontal="left" vertical="top" wrapText="1"/>
    </xf>
    <xf numFmtId="1" fontId="1" fillId="0" borderId="36" xfId="0" applyNumberFormat="1" applyFont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50" xfId="0" applyNumberFormat="1" applyFont="1" applyFill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1" fontId="1" fillId="16" borderId="40" xfId="0" applyNumberFormat="1" applyFont="1" applyFill="1" applyBorder="1" applyAlignment="1">
      <alignment horizontal="center" vertical="center"/>
    </xf>
    <xf numFmtId="9" fontId="1" fillId="0" borderId="78" xfId="1" applyNumberFormat="1" applyFont="1" applyBorder="1" applyAlignment="1">
      <alignment horizontal="center" vertical="center"/>
    </xf>
    <xf numFmtId="9" fontId="1" fillId="7" borderId="78" xfId="1" applyNumberFormat="1" applyFont="1" applyFill="1" applyBorder="1" applyAlignment="1">
      <alignment horizontal="center" vertical="center"/>
    </xf>
    <xf numFmtId="9" fontId="1" fillId="7" borderId="40" xfId="1" applyNumberFormat="1" applyFont="1" applyFill="1" applyBorder="1" applyAlignment="1">
      <alignment horizontal="center" vertical="center"/>
    </xf>
    <xf numFmtId="9" fontId="1" fillId="0" borderId="36" xfId="1" applyNumberFormat="1" applyFont="1" applyBorder="1" applyAlignment="1">
      <alignment horizontal="center" vertical="center"/>
    </xf>
    <xf numFmtId="9" fontId="1" fillId="16" borderId="50" xfId="1" applyNumberFormat="1" applyFont="1" applyFill="1" applyBorder="1" applyAlignment="1">
      <alignment horizontal="center" vertical="center"/>
    </xf>
    <xf numFmtId="9" fontId="1" fillId="0" borderId="50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7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79" xfId="0" applyFont="1" applyFill="1" applyBorder="1" applyAlignment="1" applyProtection="1">
      <alignment horizontal="center" vertical="center" wrapText="1"/>
    </xf>
    <xf numFmtId="0" fontId="1" fillId="15" borderId="79" xfId="0" applyFont="1" applyFill="1" applyBorder="1" applyAlignment="1" applyProtection="1">
      <alignment horizontal="center" vertical="center" wrapText="1"/>
    </xf>
    <xf numFmtId="0" fontId="0" fillId="14" borderId="31" xfId="0" applyFill="1" applyBorder="1"/>
    <xf numFmtId="0" fontId="0" fillId="14" borderId="30" xfId="0" applyFill="1" applyBorder="1"/>
    <xf numFmtId="0" fontId="0" fillId="14" borderId="32" xfId="0" applyFill="1" applyBorder="1"/>
    <xf numFmtId="0" fontId="0" fillId="14" borderId="60" xfId="0" applyFill="1" applyBorder="1"/>
    <xf numFmtId="0" fontId="0" fillId="14" borderId="50" xfId="0" applyFill="1" applyBorder="1"/>
    <xf numFmtId="0" fontId="0" fillId="14" borderId="54" xfId="0" applyFill="1" applyBorder="1"/>
    <xf numFmtId="0" fontId="0" fillId="14" borderId="114" xfId="0" applyFill="1" applyBorder="1"/>
    <xf numFmtId="0" fontId="0" fillId="14" borderId="110" xfId="0" applyFill="1" applyBorder="1"/>
    <xf numFmtId="0" fontId="0" fillId="14" borderId="10" xfId="0" applyFill="1" applyBorder="1"/>
    <xf numFmtId="0" fontId="0" fillId="14" borderId="60" xfId="0" applyFill="1" applyBorder="1" applyAlignment="1">
      <alignment horizontal="center" vertical="top"/>
    </xf>
    <xf numFmtId="0" fontId="0" fillId="14" borderId="116" xfId="0" applyFill="1" applyBorder="1"/>
    <xf numFmtId="0" fontId="0" fillId="14" borderId="105" xfId="0" applyFill="1" applyBorder="1"/>
    <xf numFmtId="0" fontId="0" fillId="14" borderId="106" xfId="0" applyFill="1" applyBorder="1"/>
    <xf numFmtId="0" fontId="0" fillId="14" borderId="100" xfId="0" applyFill="1" applyBorder="1"/>
    <xf numFmtId="0" fontId="0" fillId="14" borderId="107" xfId="0" applyFill="1" applyBorder="1"/>
    <xf numFmtId="0" fontId="0" fillId="14" borderId="109" xfId="0" applyFill="1" applyBorder="1"/>
    <xf numFmtId="0" fontId="0" fillId="14" borderId="108" xfId="0" applyFill="1" applyBorder="1"/>
    <xf numFmtId="0" fontId="19" fillId="19" borderId="101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23" fillId="0" borderId="5" xfId="0" applyFont="1" applyBorder="1"/>
    <xf numFmtId="49" fontId="29" fillId="14" borderId="135" xfId="7" applyFont="1" applyFill="1" applyBorder="1" applyAlignment="1">
      <alignment horizontal="left" vertical="top" wrapText="1"/>
    </xf>
    <xf numFmtId="49" fontId="29" fillId="14" borderId="136" xfId="7" applyFont="1" applyFill="1" applyBorder="1" applyAlignment="1">
      <alignment horizontal="left" vertical="top" wrapText="1"/>
    </xf>
    <xf numFmtId="49" fontId="29" fillId="14" borderId="15" xfId="7" applyFont="1" applyFill="1" applyBorder="1" applyAlignment="1">
      <alignment horizontal="left" vertical="top" wrapText="1"/>
    </xf>
    <xf numFmtId="49" fontId="29" fillId="14" borderId="16" xfId="7" applyFont="1" applyFill="1" applyBorder="1" applyAlignment="1">
      <alignment horizontal="left" vertical="top" wrapText="1"/>
    </xf>
    <xf numFmtId="49" fontId="29" fillId="14" borderId="141" xfId="7" applyFont="1" applyFill="1" applyBorder="1" applyAlignment="1">
      <alignment horizontal="left" vertical="top" wrapText="1"/>
    </xf>
    <xf numFmtId="49" fontId="29" fillId="14" borderId="12" xfId="7" applyFont="1" applyFill="1" applyBorder="1" applyAlignment="1">
      <alignment horizontal="left" vertical="top" wrapText="1"/>
    </xf>
    <xf numFmtId="49" fontId="29" fillId="14" borderId="13" xfId="7" applyFont="1" applyFill="1" applyBorder="1" applyAlignment="1">
      <alignment horizontal="left" vertical="top" wrapText="1"/>
    </xf>
    <xf numFmtId="49" fontId="30" fillId="20" borderId="0" xfId="6" applyFont="1" applyBorder="1" applyAlignment="1">
      <alignment horizontal="left" vertical="top" wrapText="1"/>
    </xf>
    <xf numFmtId="166" fontId="28" fillId="22" borderId="124" xfId="3" applyNumberFormat="1" applyFont="1" applyFill="1" applyBorder="1" applyAlignment="1">
      <alignment horizontal="left" vertical="top" shrinkToFit="1"/>
    </xf>
    <xf numFmtId="49" fontId="31" fillId="22" borderId="5" xfId="3" applyNumberFormat="1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vertical="top" wrapText="1"/>
    </xf>
    <xf numFmtId="49" fontId="30" fillId="22" borderId="124" xfId="7" applyFont="1" applyFill="1" applyBorder="1" applyAlignment="1">
      <alignment horizontal="left" vertical="top" wrapText="1"/>
    </xf>
    <xf numFmtId="49" fontId="30" fillId="22" borderId="5" xfId="7" applyFont="1" applyFill="1" applyBorder="1" applyAlignment="1">
      <alignment horizontal="left" vertical="top" wrapText="1"/>
    </xf>
    <xf numFmtId="166" fontId="28" fillId="22" borderId="123" xfId="3" applyNumberFormat="1" applyFont="1" applyFill="1" applyBorder="1" applyAlignment="1">
      <alignment horizontal="left" vertical="top" shrinkToFit="1"/>
    </xf>
    <xf numFmtId="49" fontId="31" fillId="22" borderId="130" xfId="3" applyNumberFormat="1" applyFont="1" applyFill="1" applyBorder="1" applyAlignment="1">
      <alignment horizontal="left" vertical="top"/>
    </xf>
    <xf numFmtId="49" fontId="30" fillId="22" borderId="0" xfId="7" applyFont="1" applyFill="1" applyBorder="1" applyAlignment="1">
      <alignment horizontal="left" vertical="top" wrapText="1"/>
    </xf>
    <xf numFmtId="49" fontId="30" fillId="21" borderId="16" xfId="7" applyFont="1" applyFill="1" applyBorder="1" applyAlignment="1">
      <alignment horizontal="left" vertical="top" wrapText="1"/>
    </xf>
    <xf numFmtId="49" fontId="30" fillId="21" borderId="129" xfId="7" applyFont="1" applyFill="1" applyBorder="1" applyAlignment="1">
      <alignment horizontal="left" vertical="top" wrapText="1"/>
    </xf>
    <xf numFmtId="49" fontId="30" fillId="22" borderId="128" xfId="7" applyFont="1" applyFill="1" applyBorder="1" applyAlignment="1">
      <alignment horizontal="left" vertical="top" wrapText="1"/>
    </xf>
    <xf numFmtId="49" fontId="30" fillId="22" borderId="18" xfId="7" applyFont="1" applyFill="1" applyBorder="1" applyAlignment="1">
      <alignment horizontal="left" vertical="top" wrapText="1"/>
    </xf>
    <xf numFmtId="166" fontId="28" fillId="22" borderId="124" xfId="5" applyNumberFormat="1" applyFont="1" applyFill="1" applyBorder="1" applyAlignment="1">
      <alignment horizontal="left" vertical="top" shrinkToFit="1"/>
    </xf>
    <xf numFmtId="49" fontId="31" fillId="22" borderId="5" xfId="5" applyNumberFormat="1" applyFont="1" applyFill="1" applyBorder="1" applyAlignment="1">
      <alignment horizontal="left" vertical="top"/>
    </xf>
    <xf numFmtId="49" fontId="30" fillId="21" borderId="5" xfId="7" applyFont="1" applyFill="1" applyBorder="1" applyAlignment="1">
      <alignment horizontal="left" vertical="top" wrapText="1"/>
    </xf>
    <xf numFmtId="49" fontId="30" fillId="21" borderId="18" xfId="7" applyFont="1" applyFill="1" applyBorder="1" applyAlignment="1">
      <alignment horizontal="left" vertical="top" wrapText="1"/>
    </xf>
    <xf numFmtId="0" fontId="23" fillId="0" borderId="68" xfId="0" applyFont="1" applyBorder="1"/>
    <xf numFmtId="166" fontId="28" fillId="22" borderId="0" xfId="5" applyNumberFormat="1" applyFont="1" applyFill="1" applyBorder="1" applyAlignment="1">
      <alignment horizontal="left" vertical="top" shrinkToFit="1"/>
    </xf>
    <xf numFmtId="166" fontId="28" fillId="22" borderId="123" xfId="5" applyNumberFormat="1" applyFont="1" applyFill="1" applyBorder="1" applyAlignment="1">
      <alignment horizontal="left" vertical="top" shrinkToFit="1"/>
    </xf>
    <xf numFmtId="49" fontId="31" fillId="22" borderId="130" xfId="5" applyNumberFormat="1" applyFont="1" applyFill="1" applyBorder="1" applyAlignment="1">
      <alignment horizontal="left" vertical="top"/>
    </xf>
    <xf numFmtId="0" fontId="23" fillId="0" borderId="18" xfId="0" applyFont="1" applyBorder="1"/>
    <xf numFmtId="49" fontId="30" fillId="21" borderId="134" xfId="7" applyFont="1" applyFill="1" applyBorder="1" applyAlignment="1">
      <alignment horizontal="left" vertical="top" wrapText="1"/>
    </xf>
    <xf numFmtId="49" fontId="30" fillId="21" borderId="132" xfId="7" applyFont="1" applyFill="1" applyBorder="1" applyAlignment="1">
      <alignment horizontal="left" vertical="top" wrapText="1"/>
    </xf>
    <xf numFmtId="49" fontId="30" fillId="21" borderId="133" xfId="7" applyFont="1" applyFill="1" applyBorder="1" applyAlignment="1">
      <alignment horizontal="left" vertical="top" wrapText="1"/>
    </xf>
    <xf numFmtId="49" fontId="30" fillId="21" borderId="125" xfId="7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49" fontId="32" fillId="20" borderId="67" xfId="6" applyFont="1" applyBorder="1" applyAlignment="1">
      <alignment horizontal="left" vertical="top" wrapText="1"/>
    </xf>
    <xf numFmtId="49" fontId="33" fillId="20" borderId="124" xfId="6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49" fontId="23" fillId="0" borderId="0" xfId="0" applyNumberFormat="1" applyFont="1"/>
    <xf numFmtId="166" fontId="23" fillId="0" borderId="0" xfId="0" applyNumberFormat="1" applyFont="1"/>
    <xf numFmtId="49" fontId="34" fillId="20" borderId="0" xfId="6" applyFont="1" applyBorder="1" applyAlignment="1">
      <alignment horizontal="left" vertical="top" wrapText="1"/>
    </xf>
    <xf numFmtId="49" fontId="33" fillId="20" borderId="0" xfId="6" applyFont="1" applyBorder="1" applyAlignment="1">
      <alignment horizontal="left" vertical="top" wrapText="1"/>
    </xf>
    <xf numFmtId="166" fontId="27" fillId="21" borderId="123" xfId="3" applyNumberFormat="1" applyFont="1" applyFill="1" applyBorder="1" applyAlignment="1">
      <alignment horizontal="left" vertical="top" shrinkToFit="1"/>
    </xf>
    <xf numFmtId="49" fontId="33" fillId="21" borderId="122" xfId="3" applyNumberFormat="1" applyFont="1" applyFill="1" applyBorder="1" applyAlignment="1">
      <alignment horizontal="left" vertical="top"/>
    </xf>
    <xf numFmtId="166" fontId="27" fillId="21" borderId="67" xfId="3" applyNumberFormat="1" applyFont="1" applyFill="1" applyBorder="1" applyAlignment="1">
      <alignment horizontal="left" vertical="top" shrinkToFit="1"/>
    </xf>
    <xf numFmtId="49" fontId="33" fillId="21" borderId="0" xfId="3" applyNumberFormat="1" applyFont="1" applyFill="1" applyBorder="1" applyAlignment="1">
      <alignment horizontal="left" vertical="top"/>
    </xf>
    <xf numFmtId="49" fontId="33" fillId="20" borderId="0" xfId="6" applyFont="1" applyBorder="1" applyAlignment="1">
      <alignment horizontal="left" vertical="top"/>
    </xf>
    <xf numFmtId="49" fontId="33" fillId="21" borderId="124" xfId="7" applyFont="1" applyFill="1" applyBorder="1" applyAlignment="1">
      <alignment horizontal="left" vertical="top" wrapText="1"/>
    </xf>
    <xf numFmtId="49" fontId="33" fillId="21" borderId="0" xfId="7" applyFont="1" applyFill="1" applyBorder="1" applyAlignment="1">
      <alignment horizontal="left" vertical="top" wrapText="1"/>
    </xf>
    <xf numFmtId="166" fontId="27" fillId="22" borderId="122" xfId="3" applyNumberFormat="1" applyFont="1" applyFill="1" applyBorder="1" applyAlignment="1">
      <alignment horizontal="left" vertical="top" shrinkToFit="1"/>
    </xf>
    <xf numFmtId="49" fontId="34" fillId="22" borderId="122" xfId="3" applyNumberFormat="1" applyFont="1" applyFill="1" applyBorder="1" applyAlignment="1">
      <alignment horizontal="left" vertical="top"/>
    </xf>
    <xf numFmtId="166" fontId="27" fillId="21" borderId="122" xfId="3" applyNumberFormat="1" applyFont="1" applyFill="1" applyBorder="1" applyAlignment="1">
      <alignment horizontal="left" vertical="top" shrinkToFit="1"/>
    </xf>
    <xf numFmtId="49" fontId="34" fillId="22" borderId="0" xfId="7" applyFont="1" applyFill="1" applyBorder="1" applyAlignment="1">
      <alignment horizontal="left" vertical="top" wrapText="1"/>
    </xf>
    <xf numFmtId="49" fontId="33" fillId="21" borderId="128" xfId="7" applyFont="1" applyFill="1" applyBorder="1" applyAlignment="1">
      <alignment horizontal="left" vertical="top" wrapText="1"/>
    </xf>
    <xf numFmtId="49" fontId="33" fillId="21" borderId="16" xfId="7" applyFont="1" applyFill="1" applyBorder="1" applyAlignment="1">
      <alignment horizontal="left" vertical="top" wrapText="1"/>
    </xf>
    <xf numFmtId="49" fontId="33" fillId="21" borderId="129" xfId="7" applyFont="1" applyFill="1" applyBorder="1" applyAlignment="1">
      <alignment horizontal="left" vertical="top" wrapText="1"/>
    </xf>
    <xf numFmtId="166" fontId="27" fillId="21" borderId="0" xfId="5" applyNumberFormat="1" applyFont="1" applyFill="1" applyBorder="1" applyAlignment="1">
      <alignment horizontal="left" vertical="top" shrinkToFit="1"/>
    </xf>
    <xf numFmtId="49" fontId="33" fillId="21" borderId="134" xfId="5" applyNumberFormat="1" applyFont="1" applyFill="1" applyBorder="1" applyAlignment="1">
      <alignment horizontal="left" vertical="top"/>
    </xf>
    <xf numFmtId="49" fontId="33" fillId="21" borderId="5" xfId="7" applyFont="1" applyFill="1" applyBorder="1" applyAlignment="1">
      <alignment horizontal="left" vertical="top" wrapText="1"/>
    </xf>
    <xf numFmtId="49" fontId="34" fillId="22" borderId="16" xfId="7" applyFont="1" applyFill="1" applyBorder="1" applyAlignment="1">
      <alignment horizontal="left" vertical="top" wrapText="1"/>
    </xf>
    <xf numFmtId="166" fontId="27" fillId="22" borderId="0" xfId="5" applyNumberFormat="1" applyFont="1" applyFill="1" applyBorder="1" applyAlignment="1">
      <alignment horizontal="left" vertical="top" shrinkToFit="1"/>
    </xf>
    <xf numFmtId="49" fontId="34" fillId="22" borderId="0" xfId="5" applyNumberFormat="1" applyFont="1" applyFill="1" applyBorder="1" applyAlignment="1">
      <alignment horizontal="left" vertical="top"/>
    </xf>
    <xf numFmtId="166" fontId="27" fillId="21" borderId="124" xfId="5" applyNumberFormat="1" applyFont="1" applyFill="1" applyBorder="1" applyAlignment="1">
      <alignment horizontal="left" vertical="top" shrinkToFit="1"/>
    </xf>
    <xf numFmtId="166" fontId="27" fillId="21" borderId="123" xfId="5" applyNumberFormat="1" applyFont="1" applyFill="1" applyBorder="1" applyAlignment="1">
      <alignment horizontal="left" vertical="top" shrinkToFit="1"/>
    </xf>
    <xf numFmtId="166" fontId="27" fillId="21" borderId="122" xfId="5" applyNumberFormat="1" applyFont="1" applyFill="1" applyBorder="1" applyAlignment="1">
      <alignment horizontal="left" vertical="top" shrinkToFit="1"/>
    </xf>
    <xf numFmtId="49" fontId="33" fillId="21" borderId="122" xfId="5" applyNumberFormat="1" applyFont="1" applyFill="1" applyBorder="1" applyAlignment="1">
      <alignment horizontal="left" vertical="top"/>
    </xf>
    <xf numFmtId="166" fontId="27" fillId="22" borderId="122" xfId="5" applyNumberFormat="1" applyFont="1" applyFill="1" applyBorder="1" applyAlignment="1">
      <alignment horizontal="left" vertical="top" shrinkToFit="1"/>
    </xf>
    <xf numFmtId="49" fontId="34" fillId="22" borderId="122" xfId="5" applyNumberFormat="1" applyFont="1" applyFill="1" applyBorder="1" applyAlignment="1">
      <alignment horizontal="left" vertical="top"/>
    </xf>
    <xf numFmtId="49" fontId="33" fillId="21" borderId="0" xfId="5" applyNumberFormat="1" applyFont="1" applyFill="1" applyBorder="1" applyAlignment="1">
      <alignment horizontal="left" vertical="top"/>
    </xf>
    <xf numFmtId="49" fontId="34" fillId="22" borderId="129" xfId="7" applyFont="1" applyFill="1" applyBorder="1" applyAlignment="1">
      <alignment horizontal="left" vertical="top" wrapText="1"/>
    </xf>
    <xf numFmtId="166" fontId="27" fillId="22" borderId="61" xfId="5" applyNumberFormat="1" applyFont="1" applyFill="1" applyBorder="1" applyAlignment="1">
      <alignment horizontal="left" vertical="top" shrinkToFit="1"/>
    </xf>
    <xf numFmtId="49" fontId="33" fillId="21" borderId="130" xfId="5" applyNumberFormat="1" applyFont="1" applyFill="1" applyBorder="1" applyAlignment="1">
      <alignment horizontal="left" vertical="top"/>
    </xf>
    <xf numFmtId="166" fontId="27" fillId="22" borderId="67" xfId="5" applyNumberFormat="1" applyFont="1" applyFill="1" applyBorder="1" applyAlignment="1">
      <alignment horizontal="left" vertical="top" shrinkToFit="1"/>
    </xf>
    <xf numFmtId="49" fontId="34" fillId="22" borderId="67" xfId="5" applyNumberFormat="1" applyFont="1" applyFill="1" applyBorder="1" applyAlignment="1">
      <alignment horizontal="left" vertical="top"/>
    </xf>
    <xf numFmtId="166" fontId="27" fillId="21" borderId="127" xfId="5" applyNumberFormat="1" applyFont="1" applyFill="1" applyBorder="1" applyAlignment="1">
      <alignment horizontal="left" vertical="top" shrinkToFit="1"/>
    </xf>
    <xf numFmtId="166" fontId="27" fillId="21" borderId="67" xfId="5" applyNumberFormat="1" applyFont="1" applyFill="1" applyBorder="1" applyAlignment="1">
      <alignment horizontal="left" vertical="top" shrinkToFit="1"/>
    </xf>
    <xf numFmtId="49" fontId="33" fillId="21" borderId="131" xfId="5" applyNumberFormat="1" applyFont="1" applyFill="1" applyBorder="1" applyAlignment="1">
      <alignment horizontal="left" vertical="top"/>
    </xf>
    <xf numFmtId="49" fontId="33" fillId="21" borderId="125" xfId="7" applyFont="1" applyFill="1" applyBorder="1" applyAlignment="1">
      <alignment horizontal="left" vertical="top" wrapText="1"/>
    </xf>
    <xf numFmtId="49" fontId="33" fillId="21" borderId="126" xfId="7" applyFont="1" applyFill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49" fontId="36" fillId="14" borderId="16" xfId="7" applyFont="1" applyFill="1" applyBorder="1" applyAlignment="1">
      <alignment horizontal="left" vertical="top" wrapText="1"/>
    </xf>
    <xf numFmtId="49" fontId="36" fillId="14" borderId="139" xfId="7" applyFont="1" applyFill="1" applyBorder="1" applyAlignment="1">
      <alignment horizontal="left" vertical="top" wrapText="1"/>
    </xf>
    <xf numFmtId="49" fontId="32" fillId="20" borderId="122" xfId="3" applyNumberFormat="1" applyFont="1" applyFill="1" applyBorder="1" applyAlignment="1">
      <alignment horizontal="left" vertical="top"/>
    </xf>
    <xf numFmtId="166" fontId="37" fillId="21" borderId="122" xfId="3" applyNumberFormat="1" applyFont="1" applyFill="1" applyBorder="1" applyAlignment="1">
      <alignment horizontal="left" vertical="top" shrinkToFit="1"/>
    </xf>
    <xf numFmtId="49" fontId="32" fillId="21" borderId="122" xfId="3" applyNumberFormat="1" applyFont="1" applyFill="1" applyBorder="1" applyAlignment="1">
      <alignment horizontal="left" vertical="top"/>
    </xf>
    <xf numFmtId="166" fontId="37" fillId="21" borderId="122" xfId="5" applyNumberFormat="1" applyFont="1" applyFill="1" applyBorder="1" applyAlignment="1">
      <alignment horizontal="left" vertical="top" shrinkToFit="1"/>
    </xf>
    <xf numFmtId="49" fontId="32" fillId="21" borderId="122" xfId="5" applyNumberFormat="1" applyFont="1" applyFill="1" applyBorder="1" applyAlignment="1">
      <alignment horizontal="left" vertical="top"/>
    </xf>
    <xf numFmtId="166" fontId="37" fillId="21" borderId="67" xfId="5" applyNumberFormat="1" applyFont="1" applyFill="1" applyBorder="1" applyAlignment="1">
      <alignment horizontal="left" vertical="top" shrinkToFit="1"/>
    </xf>
    <xf numFmtId="49" fontId="32" fillId="21" borderId="67" xfId="5" applyNumberFormat="1" applyFont="1" applyFill="1" applyBorder="1" applyAlignment="1">
      <alignment horizontal="left" vertical="top"/>
    </xf>
    <xf numFmtId="0" fontId="39" fillId="0" borderId="0" xfId="0" applyFont="1"/>
    <xf numFmtId="0" fontId="37" fillId="21" borderId="67" xfId="3" applyNumberFormat="1" applyFont="1" applyFill="1" applyBorder="1" applyAlignment="1">
      <alignment horizontal="left" vertical="top" shrinkToFit="1"/>
    </xf>
    <xf numFmtId="49" fontId="36" fillId="14" borderId="12" xfId="7" applyFont="1" applyFill="1" applyBorder="1" applyAlignment="1">
      <alignment horizontal="left" vertical="top" wrapText="1"/>
    </xf>
    <xf numFmtId="166" fontId="37" fillId="21" borderId="67" xfId="3" applyNumberFormat="1" applyFont="1" applyFill="1" applyBorder="1" applyAlignment="1">
      <alignment horizontal="left" vertical="top" shrinkToFit="1"/>
    </xf>
    <xf numFmtId="0" fontId="38" fillId="0" borderId="0" xfId="0" applyFont="1" applyAlignment="1">
      <alignment horizontal="left"/>
    </xf>
    <xf numFmtId="49" fontId="36" fillId="14" borderId="140" xfId="7" applyFont="1" applyFill="1" applyBorder="1" applyAlignment="1">
      <alignment horizontal="left" vertical="top" wrapText="1"/>
    </xf>
    <xf numFmtId="166" fontId="37" fillId="21" borderId="0" xfId="3" applyNumberFormat="1" applyFont="1" applyFill="1" applyBorder="1" applyAlignment="1">
      <alignment horizontal="left" vertical="top" shrinkToFit="1"/>
    </xf>
    <xf numFmtId="49" fontId="30" fillId="20" borderId="0" xfId="6" applyFont="1" applyBorder="1" applyAlignment="1">
      <alignment horizontal="left" vertical="top"/>
    </xf>
    <xf numFmtId="0" fontId="39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2" fillId="21" borderId="0" xfId="3" applyNumberFormat="1" applyFont="1" applyFill="1" applyBorder="1" applyAlignment="1">
      <alignment horizontal="left" vertical="top"/>
    </xf>
    <xf numFmtId="166" fontId="27" fillId="20" borderId="123" xfId="5" applyNumberFormat="1" applyFont="1" applyFill="1" applyBorder="1" applyAlignment="1">
      <alignment horizontal="left" vertical="top" shrinkToFit="1"/>
    </xf>
    <xf numFmtId="166" fontId="37" fillId="20" borderId="122" xfId="3" applyNumberFormat="1" applyFont="1" applyFill="1" applyBorder="1" applyAlignment="1">
      <alignment horizontal="left" vertical="top" shrinkToFit="1"/>
    </xf>
    <xf numFmtId="49" fontId="33" fillId="20" borderId="122" xfId="5" applyNumberFormat="1" applyFont="1" applyFill="1" applyBorder="1" applyAlignment="1">
      <alignment horizontal="left" vertical="top"/>
    </xf>
    <xf numFmtId="166" fontId="28" fillId="20" borderId="123" xfId="5" applyNumberFormat="1" applyFont="1" applyFill="1" applyBorder="1" applyAlignment="1">
      <alignment horizontal="left" vertical="top" shrinkToFit="1"/>
    </xf>
    <xf numFmtId="49" fontId="31" fillId="20" borderId="130" xfId="5" applyNumberFormat="1" applyFont="1" applyFill="1" applyBorder="1" applyAlignment="1">
      <alignment horizontal="left" vertical="top"/>
    </xf>
    <xf numFmtId="49" fontId="33" fillId="20" borderId="124" xfId="7" applyFont="1" applyFill="1" applyBorder="1" applyAlignment="1">
      <alignment horizontal="left" vertical="top" wrapText="1"/>
    </xf>
    <xf numFmtId="49" fontId="30" fillId="20" borderId="0" xfId="7" applyFont="1" applyFill="1" applyBorder="1" applyAlignment="1">
      <alignment horizontal="left" vertical="top" wrapText="1"/>
    </xf>
    <xf numFmtId="49" fontId="33" fillId="20" borderId="0" xfId="7" applyFont="1" applyFill="1" applyBorder="1" applyAlignment="1">
      <alignment horizontal="left" vertical="top" wrapText="1"/>
    </xf>
    <xf numFmtId="49" fontId="30" fillId="20" borderId="124" xfId="7" applyFont="1" applyFill="1" applyBorder="1" applyAlignment="1">
      <alignment horizontal="left" vertical="top" wrapText="1"/>
    </xf>
    <xf numFmtId="49" fontId="30" fillId="20" borderId="5" xfId="7" applyFont="1" applyFill="1" applyBorder="1" applyAlignment="1">
      <alignment horizontal="left" vertical="top" wrapText="1"/>
    </xf>
    <xf numFmtId="49" fontId="33" fillId="20" borderId="128" xfId="7" applyFont="1" applyFill="1" applyBorder="1" applyAlignment="1">
      <alignment horizontal="left" vertical="top" wrapText="1"/>
    </xf>
    <xf numFmtId="49" fontId="30" fillId="20" borderId="16" xfId="7" applyFont="1" applyFill="1" applyBorder="1" applyAlignment="1">
      <alignment horizontal="left" vertical="top" wrapText="1"/>
    </xf>
    <xf numFmtId="49" fontId="33" fillId="20" borderId="16" xfId="7" applyFont="1" applyFill="1" applyBorder="1" applyAlignment="1">
      <alignment horizontal="left" vertical="top" wrapText="1"/>
    </xf>
    <xf numFmtId="49" fontId="30" fillId="20" borderId="128" xfId="7" applyFont="1" applyFill="1" applyBorder="1" applyAlignment="1">
      <alignment horizontal="left" vertical="top" wrapText="1"/>
    </xf>
    <xf numFmtId="49" fontId="30" fillId="20" borderId="18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166" fontId="37" fillId="20" borderId="122" xfId="5" applyNumberFormat="1" applyFont="1" applyFill="1" applyBorder="1" applyAlignment="1">
      <alignment horizontal="left" vertical="top" shrinkToFit="1"/>
    </xf>
    <xf numFmtId="49" fontId="32" fillId="20" borderId="122" xfId="5" applyNumberFormat="1" applyFont="1" applyFill="1" applyBorder="1" applyAlignment="1">
      <alignment horizontal="left" vertical="top"/>
    </xf>
    <xf numFmtId="166" fontId="27" fillId="20" borderId="122" xfId="5" applyNumberFormat="1" applyFont="1" applyFill="1" applyBorder="1" applyAlignment="1">
      <alignment horizontal="left" vertical="top" shrinkToFit="1"/>
    </xf>
    <xf numFmtId="49" fontId="30" fillId="20" borderId="129" xfId="7" applyFont="1" applyFill="1" applyBorder="1" applyAlignment="1">
      <alignment horizontal="left" vertical="top" wrapText="1"/>
    </xf>
    <xf numFmtId="49" fontId="33" fillId="20" borderId="129" xfId="7" applyFont="1" applyFill="1" applyBorder="1" applyAlignment="1">
      <alignment horizontal="left" vertical="top" wrapText="1"/>
    </xf>
    <xf numFmtId="166" fontId="27" fillId="21" borderId="61" xfId="5" applyNumberFormat="1" applyFont="1" applyFill="1" applyBorder="1" applyAlignment="1">
      <alignment horizontal="left" vertical="top" shrinkToFit="1"/>
    </xf>
    <xf numFmtId="0" fontId="35" fillId="0" borderId="61" xfId="0" applyFont="1" applyBorder="1" applyAlignment="1">
      <alignment horizontal="left"/>
    </xf>
    <xf numFmtId="0" fontId="41" fillId="0" borderId="0" xfId="0" applyFont="1" applyBorder="1"/>
    <xf numFmtId="0" fontId="41" fillId="0" borderId="15" xfId="0" applyFont="1" applyBorder="1"/>
    <xf numFmtId="0" fontId="41" fillId="0" borderId="61" xfId="0" applyFont="1" applyBorder="1"/>
    <xf numFmtId="0" fontId="41" fillId="0" borderId="16" xfId="0" applyFont="1" applyBorder="1"/>
    <xf numFmtId="0" fontId="41" fillId="0" borderId="0" xfId="0" applyFont="1"/>
    <xf numFmtId="49" fontId="9" fillId="6" borderId="117" xfId="0" applyNumberFormat="1" applyFont="1" applyFill="1" applyBorder="1" applyAlignment="1" applyProtection="1">
      <alignment horizontal="center" vertical="top"/>
      <protection locked="0"/>
    </xf>
    <xf numFmtId="49" fontId="9" fillId="7" borderId="117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1" xfId="0" applyFont="1" applyFill="1" applyBorder="1" applyAlignment="1">
      <alignment horizontal="center" vertical="top" wrapText="1"/>
    </xf>
    <xf numFmtId="0" fontId="7" fillId="4" borderId="117" xfId="0" applyFont="1" applyFill="1" applyBorder="1" applyAlignment="1" applyProtection="1">
      <alignment horizontal="center" vertical="top" wrapText="1"/>
    </xf>
    <xf numFmtId="0" fontId="0" fillId="18" borderId="117" xfId="0" applyFill="1" applyBorder="1" applyAlignment="1">
      <alignment horizontal="left" vertical="top" wrapText="1"/>
    </xf>
    <xf numFmtId="0" fontId="9" fillId="18" borderId="117" xfId="0" applyFont="1" applyFill="1" applyBorder="1" applyAlignment="1">
      <alignment horizontal="left" vertical="top" wrapText="1"/>
    </xf>
    <xf numFmtId="0" fontId="9" fillId="18" borderId="142" xfId="0" applyFont="1" applyFill="1" applyBorder="1" applyAlignment="1">
      <alignment horizontal="left" vertical="top" wrapText="1"/>
    </xf>
    <xf numFmtId="0" fontId="40" fillId="0" borderId="75" xfId="0" applyFont="1" applyBorder="1"/>
    <xf numFmtId="0" fontId="12" fillId="0" borderId="20" xfId="2" applyFill="1" applyBorder="1" applyAlignment="1" applyProtection="1">
      <alignment horizontal="left" vertical="center" wrapText="1"/>
    </xf>
    <xf numFmtId="0" fontId="13" fillId="10" borderId="143" xfId="0" applyFont="1" applyFill="1" applyBorder="1" applyAlignment="1">
      <alignment horizontal="left" vertical="center" wrapText="1"/>
    </xf>
    <xf numFmtId="0" fontId="6" fillId="0" borderId="22" xfId="0" applyNumberFormat="1" applyFont="1" applyBorder="1" applyProtection="1">
      <protection locked="0"/>
    </xf>
    <xf numFmtId="0" fontId="5" fillId="0" borderId="22" xfId="0" applyNumberFormat="1" applyFont="1" applyBorder="1" applyProtection="1">
      <protection locked="0"/>
    </xf>
    <xf numFmtId="0" fontId="42" fillId="23" borderId="19" xfId="0" applyFont="1" applyFill="1" applyBorder="1" applyAlignment="1" applyProtection="1">
      <alignment horizontal="left" vertical="center"/>
    </xf>
    <xf numFmtId="0" fontId="42" fillId="23" borderId="22" xfId="0" applyFont="1" applyFill="1" applyBorder="1" applyAlignment="1" applyProtection="1">
      <alignment horizontal="center" vertical="center"/>
    </xf>
    <xf numFmtId="0" fontId="7" fillId="23" borderId="22" xfId="0" applyFont="1" applyFill="1" applyBorder="1" applyAlignment="1" applyProtection="1">
      <alignment horizontal="center" vertical="center"/>
    </xf>
    <xf numFmtId="0" fontId="8" fillId="23" borderId="19" xfId="0" applyFont="1" applyFill="1" applyBorder="1" applyAlignment="1" applyProtection="1">
      <alignment horizontal="left" vertical="center"/>
    </xf>
    <xf numFmtId="0" fontId="23" fillId="5" borderId="0" xfId="0" applyFont="1" applyFill="1" applyBorder="1" applyAlignment="1" applyProtection="1">
      <alignment vertical="center"/>
    </xf>
    <xf numFmtId="0" fontId="44" fillId="0" borderId="15" xfId="0" applyFont="1" applyFill="1" applyBorder="1" applyAlignment="1" applyProtection="1">
      <alignment horizontal="center" vertical="center"/>
    </xf>
    <xf numFmtId="0" fontId="45" fillId="0" borderId="16" xfId="0" applyFont="1" applyBorder="1" applyAlignment="1" applyProtection="1">
      <alignment horizontal="center" vertical="center"/>
    </xf>
    <xf numFmtId="0" fontId="45" fillId="0" borderId="14" xfId="0" applyFont="1" applyBorder="1" applyAlignment="1" applyProtection="1">
      <alignment horizontal="center" vertical="center"/>
    </xf>
    <xf numFmtId="0" fontId="44" fillId="0" borderId="17" xfId="0" applyFont="1" applyFill="1" applyBorder="1" applyAlignment="1" applyProtection="1">
      <alignment horizontal="center" vertical="center"/>
    </xf>
    <xf numFmtId="0" fontId="44" fillId="7" borderId="17" xfId="0" applyFont="1" applyFill="1" applyBorder="1" applyAlignment="1" applyProtection="1">
      <alignment horizontal="center" vertical="center"/>
    </xf>
    <xf numFmtId="0" fontId="45" fillId="7" borderId="16" xfId="0" applyFont="1" applyFill="1" applyBorder="1" applyAlignment="1" applyProtection="1">
      <alignment horizontal="center" vertical="center"/>
    </xf>
    <xf numFmtId="0" fontId="45" fillId="7" borderId="14" xfId="0" applyFont="1" applyFill="1" applyBorder="1" applyAlignment="1" applyProtection="1">
      <alignment horizontal="center" vertical="center"/>
    </xf>
    <xf numFmtId="0" fontId="45" fillId="0" borderId="18" xfId="0" applyFont="1" applyBorder="1" applyAlignment="1" applyProtection="1">
      <alignment horizontal="center" vertical="center"/>
    </xf>
    <xf numFmtId="164" fontId="46" fillId="0" borderId="19" xfId="0" applyNumberFormat="1" applyFont="1" applyFill="1" applyBorder="1" applyAlignment="1" applyProtection="1">
      <alignment horizontal="center"/>
      <protection locked="0"/>
    </xf>
    <xf numFmtId="164" fontId="46" fillId="0" borderId="20" xfId="0" applyNumberFormat="1" applyFont="1" applyFill="1" applyBorder="1" applyAlignment="1" applyProtection="1">
      <alignment horizontal="center"/>
      <protection locked="0"/>
    </xf>
    <xf numFmtId="164" fontId="46" fillId="0" borderId="23" xfId="0" applyNumberFormat="1" applyFont="1" applyFill="1" applyBorder="1" applyAlignment="1" applyProtection="1">
      <alignment horizontal="center"/>
      <protection locked="0"/>
    </xf>
    <xf numFmtId="164" fontId="46" fillId="0" borderId="24" xfId="0" applyNumberFormat="1" applyFont="1" applyFill="1" applyBorder="1" applyAlignment="1" applyProtection="1">
      <alignment horizontal="center"/>
      <protection locked="0"/>
    </xf>
    <xf numFmtId="164" fontId="46" fillId="0" borderId="25" xfId="0" applyNumberFormat="1" applyFont="1" applyFill="1" applyBorder="1" applyAlignment="1" applyProtection="1">
      <alignment horizontal="center"/>
      <protection locked="0"/>
    </xf>
    <xf numFmtId="164" fontId="46" fillId="7" borderId="24" xfId="0" applyNumberFormat="1" applyFont="1" applyFill="1" applyBorder="1" applyAlignment="1" applyProtection="1">
      <alignment horizontal="center"/>
      <protection locked="0"/>
    </xf>
    <xf numFmtId="164" fontId="46" fillId="7" borderId="20" xfId="0" applyNumberFormat="1" applyFont="1" applyFill="1" applyBorder="1" applyAlignment="1" applyProtection="1">
      <alignment horizontal="center"/>
      <protection locked="0"/>
    </xf>
    <xf numFmtId="164" fontId="46" fillId="7" borderId="25" xfId="0" applyNumberFormat="1" applyFont="1" applyFill="1" applyBorder="1" applyAlignment="1" applyProtection="1">
      <alignment horizontal="center"/>
      <protection locked="0"/>
    </xf>
    <xf numFmtId="164" fontId="46" fillId="0" borderId="22" xfId="0" applyNumberFormat="1" applyFont="1" applyFill="1" applyBorder="1" applyAlignment="1" applyProtection="1">
      <alignment horizontal="center"/>
      <protection locked="0"/>
    </xf>
    <xf numFmtId="0" fontId="43" fillId="0" borderId="75" xfId="0" applyNumberFormat="1" applyFont="1" applyFill="1" applyBorder="1" applyAlignment="1">
      <alignment horizontal="left" vertical="center" wrapText="1"/>
    </xf>
    <xf numFmtId="0" fontId="3" fillId="0" borderId="144" xfId="0" applyFont="1" applyFill="1" applyBorder="1" applyAlignment="1" applyProtection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44" fillId="0" borderId="9" xfId="0" applyFont="1" applyFill="1" applyBorder="1" applyAlignment="1" applyProtection="1">
      <alignment horizontal="center"/>
    </xf>
    <xf numFmtId="0" fontId="45" fillId="0" borderId="9" xfId="0" applyFont="1" applyBorder="1" applyAlignment="1" applyProtection="1">
      <alignment horizontal="center"/>
    </xf>
    <xf numFmtId="0" fontId="45" fillId="0" borderId="10" xfId="0" applyFont="1" applyBorder="1" applyAlignment="1" applyProtection="1">
      <alignment horizontal="center"/>
    </xf>
    <xf numFmtId="0" fontId="44" fillId="0" borderId="8" xfId="0" applyFont="1" applyFill="1" applyBorder="1" applyAlignment="1" applyProtection="1">
      <alignment horizontal="center"/>
    </xf>
    <xf numFmtId="0" fontId="44" fillId="7" borderId="9" xfId="0" applyFont="1" applyFill="1" applyBorder="1" applyAlignment="1" applyProtection="1">
      <alignment horizontal="center"/>
    </xf>
    <xf numFmtId="165" fontId="1" fillId="0" borderId="48" xfId="1" applyNumberFormat="1" applyFont="1" applyBorder="1" applyAlignment="1" applyProtection="1">
      <alignment horizontal="center" vertical="center"/>
    </xf>
    <xf numFmtId="165" fontId="1" fillId="0" borderId="52" xfId="1" applyNumberFormat="1" applyFont="1" applyBorder="1" applyAlignment="1" applyProtection="1">
      <alignment horizontal="center" vertical="center"/>
    </xf>
    <xf numFmtId="0" fontId="0" fillId="0" borderId="71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7" xfId="0" applyFont="1" applyFill="1" applyBorder="1" applyAlignment="1">
      <alignment horizontal="left"/>
    </xf>
    <xf numFmtId="0" fontId="0" fillId="0" borderId="36" xfId="0" applyFont="1" applyFill="1" applyBorder="1" applyAlignment="1">
      <alignment horizontal="left"/>
    </xf>
    <xf numFmtId="0" fontId="0" fillId="16" borderId="71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7" xfId="0" applyFont="1" applyFill="1" applyBorder="1" applyAlignment="1">
      <alignment horizontal="left"/>
    </xf>
    <xf numFmtId="0" fontId="0" fillId="7" borderId="71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0" fillId="0" borderId="71" xfId="0" applyFill="1" applyBorder="1" applyAlignment="1">
      <alignment horizontal="left"/>
    </xf>
    <xf numFmtId="0" fontId="0" fillId="0" borderId="60" xfId="0" applyFill="1" applyBorder="1" applyAlignment="1">
      <alignment horizontal="left"/>
    </xf>
    <xf numFmtId="0" fontId="0" fillId="16" borderId="71" xfId="0" applyFill="1" applyBorder="1" applyAlignment="1">
      <alignment horizontal="left"/>
    </xf>
    <xf numFmtId="0" fontId="0" fillId="16" borderId="60" xfId="0" applyFill="1" applyBorder="1" applyAlignment="1">
      <alignment horizontal="left"/>
    </xf>
    <xf numFmtId="0" fontId="5" fillId="16" borderId="71" xfId="0" applyFont="1" applyFill="1" applyBorder="1" applyAlignment="1">
      <alignment horizontal="left" vertical="top" wrapText="1"/>
    </xf>
    <xf numFmtId="0" fontId="5" fillId="16" borderId="60" xfId="0" applyFont="1" applyFill="1" applyBorder="1" applyAlignment="1">
      <alignment horizontal="left" vertical="top" wrapText="1"/>
    </xf>
    <xf numFmtId="0" fontId="6" fillId="16" borderId="82" xfId="0" applyFont="1" applyFill="1" applyBorder="1" applyAlignment="1">
      <alignment horizontal="left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top" wrapText="1"/>
    </xf>
    <xf numFmtId="0" fontId="6" fillId="16" borderId="60" xfId="0" applyFont="1" applyFill="1" applyBorder="1" applyAlignment="1">
      <alignment horizontal="left" vertical="top" wrapText="1"/>
    </xf>
    <xf numFmtId="0" fontId="18" fillId="0" borderId="71" xfId="0" applyFont="1" applyFill="1" applyBorder="1" applyAlignment="1">
      <alignment horizontal="left" vertical="top" wrapText="1"/>
    </xf>
    <xf numFmtId="0" fontId="18" fillId="0" borderId="60" xfId="0" applyFont="1" applyFill="1" applyBorder="1" applyAlignment="1">
      <alignment horizontal="left" vertical="top" wrapText="1"/>
    </xf>
    <xf numFmtId="0" fontId="0" fillId="16" borderId="71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7" xfId="0" applyFont="1" applyFill="1" applyBorder="1" applyAlignment="1">
      <alignment horizontal="left" vertical="center"/>
    </xf>
    <xf numFmtId="0" fontId="0" fillId="0" borderId="7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7" xfId="0" applyFont="1" applyFill="1" applyBorder="1" applyAlignment="1">
      <alignment horizontal="left" vertical="center"/>
    </xf>
    <xf numFmtId="0" fontId="0" fillId="16" borderId="83" xfId="0" applyFont="1" applyFill="1" applyBorder="1" applyAlignment="1">
      <alignment horizontal="left" vertical="center" wrapText="1"/>
    </xf>
    <xf numFmtId="0" fontId="0" fillId="16" borderId="84" xfId="0" applyFont="1" applyFill="1" applyBorder="1" applyAlignment="1">
      <alignment horizontal="left" vertical="center"/>
    </xf>
    <xf numFmtId="0" fontId="0" fillId="16" borderId="85" xfId="0" applyFont="1" applyFill="1" applyBorder="1" applyAlignment="1">
      <alignment horizontal="left" vertical="center"/>
    </xf>
    <xf numFmtId="0" fontId="0" fillId="16" borderId="82" xfId="0" applyFont="1" applyFill="1" applyBorder="1" applyAlignment="1">
      <alignment horizontal="left" vertical="center" wrapText="1"/>
    </xf>
    <xf numFmtId="0" fontId="0" fillId="16" borderId="86" xfId="0" applyFont="1" applyFill="1" applyBorder="1" applyAlignment="1">
      <alignment horizontal="left" vertical="center"/>
    </xf>
    <xf numFmtId="0" fontId="0" fillId="16" borderId="87" xfId="0" applyFont="1" applyFill="1" applyBorder="1" applyAlignment="1">
      <alignment horizontal="left" vertical="center"/>
    </xf>
    <xf numFmtId="0" fontId="5" fillId="7" borderId="71" xfId="0" applyFont="1" applyFill="1" applyBorder="1" applyAlignment="1">
      <alignment horizontal="left" vertical="top" wrapText="1"/>
    </xf>
    <xf numFmtId="0" fontId="5" fillId="7" borderId="60" xfId="0" applyFont="1" applyFill="1" applyBorder="1" applyAlignment="1">
      <alignment horizontal="left" vertical="top" wrapText="1"/>
    </xf>
    <xf numFmtId="0" fontId="6" fillId="7" borderId="71" xfId="0" applyFont="1" applyFill="1" applyBorder="1" applyAlignment="1">
      <alignment horizontal="left" vertical="top" wrapText="1"/>
    </xf>
    <xf numFmtId="0" fontId="6" fillId="7" borderId="60" xfId="0" applyFont="1" applyFill="1" applyBorder="1" applyAlignment="1">
      <alignment horizontal="left" vertical="top" wrapText="1"/>
    </xf>
    <xf numFmtId="0" fontId="6" fillId="7" borderId="82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left" vertical="center"/>
    </xf>
    <xf numFmtId="0" fontId="0" fillId="7" borderId="71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7" xfId="0" applyFont="1" applyFill="1" applyBorder="1" applyAlignment="1">
      <alignment horizontal="left" vertical="center"/>
    </xf>
    <xf numFmtId="0" fontId="0" fillId="7" borderId="83" xfId="0" applyFont="1" applyFill="1" applyBorder="1" applyAlignment="1">
      <alignment horizontal="left" vertical="center" wrapText="1"/>
    </xf>
    <xf numFmtId="0" fontId="0" fillId="7" borderId="84" xfId="0" applyFont="1" applyFill="1" applyBorder="1" applyAlignment="1">
      <alignment horizontal="left" vertical="center"/>
    </xf>
    <xf numFmtId="0" fontId="0" fillId="7" borderId="85" xfId="0" applyFont="1" applyFill="1" applyBorder="1" applyAlignment="1">
      <alignment horizontal="left" vertical="center"/>
    </xf>
    <xf numFmtId="0" fontId="0" fillId="7" borderId="82" xfId="0" applyFont="1" applyFill="1" applyBorder="1" applyAlignment="1">
      <alignment horizontal="left" vertical="center" wrapText="1"/>
    </xf>
    <xf numFmtId="0" fontId="0" fillId="7" borderId="86" xfId="0" applyFont="1" applyFill="1" applyBorder="1" applyAlignment="1">
      <alignment horizontal="left" vertical="center"/>
    </xf>
    <xf numFmtId="0" fontId="0" fillId="7" borderId="87" xfId="0" applyFont="1" applyFill="1" applyBorder="1" applyAlignment="1">
      <alignment horizontal="left" vertical="center"/>
    </xf>
    <xf numFmtId="0" fontId="0" fillId="7" borderId="71" xfId="0" applyFill="1" applyBorder="1" applyAlignment="1">
      <alignment horizontal="left"/>
    </xf>
    <xf numFmtId="0" fontId="0" fillId="7" borderId="60" xfId="0" applyFill="1" applyBorder="1" applyAlignment="1">
      <alignment horizontal="left"/>
    </xf>
    <xf numFmtId="0" fontId="0" fillId="0" borderId="7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10" borderId="49" xfId="0" applyFill="1" applyBorder="1" applyAlignment="1" applyProtection="1">
      <alignment horizontal="left" vertical="center"/>
      <protection locked="0"/>
    </xf>
    <xf numFmtId="0" fontId="0" fillId="10" borderId="54" xfId="0" applyFill="1" applyBorder="1" applyAlignment="1" applyProtection="1">
      <alignment horizontal="left" vertical="center"/>
      <protection locked="0"/>
    </xf>
    <xf numFmtId="0" fontId="17" fillId="15" borderId="80" xfId="0" applyFont="1" applyFill="1" applyBorder="1" applyAlignment="1" applyProtection="1">
      <alignment horizontal="center" vertical="center" wrapText="1"/>
    </xf>
    <xf numFmtId="0" fontId="17" fillId="15" borderId="81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1" fillId="15" borderId="73" xfId="0" applyFont="1" applyFill="1" applyBorder="1" applyAlignment="1" applyProtection="1">
      <alignment horizontal="center" vertical="center"/>
      <protection locked="0"/>
    </xf>
    <xf numFmtId="0" fontId="1" fillId="15" borderId="74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19" fillId="15" borderId="61" xfId="0" applyFont="1" applyFill="1" applyBorder="1" applyAlignment="1" applyProtection="1">
      <alignment horizontal="center" vertical="center"/>
      <protection locked="0"/>
    </xf>
    <xf numFmtId="0" fontId="19" fillId="15" borderId="68" xfId="0" applyFont="1" applyFill="1" applyBorder="1" applyAlignment="1" applyProtection="1">
      <alignment horizontal="center" vertical="center"/>
      <protection locked="0"/>
    </xf>
    <xf numFmtId="0" fontId="19" fillId="15" borderId="72" xfId="0" applyFont="1" applyFill="1" applyBorder="1" applyAlignment="1" applyProtection="1">
      <alignment horizontal="center" vertical="center"/>
      <protection locked="0"/>
    </xf>
    <xf numFmtId="0" fontId="19" fillId="15" borderId="62" xfId="0" applyFont="1" applyFill="1" applyBorder="1" applyAlignment="1" applyProtection="1">
      <alignment horizontal="center" vertical="center"/>
      <protection locked="0"/>
    </xf>
    <xf numFmtId="0" fontId="17" fillId="15" borderId="80" xfId="0" applyFont="1" applyFill="1" applyBorder="1" applyAlignment="1" applyProtection="1">
      <alignment horizontal="center" vertical="center"/>
    </xf>
    <xf numFmtId="0" fontId="17" fillId="15" borderId="28" xfId="0" applyFont="1" applyFill="1" applyBorder="1" applyAlignment="1" applyProtection="1">
      <alignment horizontal="center" vertical="center"/>
    </xf>
    <xf numFmtId="0" fontId="17" fillId="17" borderId="76" xfId="0" applyFont="1" applyFill="1" applyBorder="1" applyAlignment="1" applyProtection="1">
      <alignment horizontal="center" vertical="center" wrapText="1"/>
    </xf>
    <xf numFmtId="0" fontId="0" fillId="0" borderId="78" xfId="0" applyFont="1" applyBorder="1" applyAlignment="1">
      <alignment horizontal="left"/>
    </xf>
    <xf numFmtId="0" fontId="0" fillId="0" borderId="77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/>
      <protection locked="0"/>
    </xf>
    <xf numFmtId="0" fontId="0" fillId="0" borderId="54" xfId="0" applyFill="1" applyBorder="1" applyAlignment="1" applyProtection="1">
      <alignment horizontal="left" vertical="center"/>
      <protection locked="0"/>
    </xf>
    <xf numFmtId="0" fontId="17" fillId="17" borderId="80" xfId="0" applyFont="1" applyFill="1" applyBorder="1" applyAlignment="1" applyProtection="1">
      <alignment horizontal="center" vertical="center"/>
    </xf>
    <xf numFmtId="0" fontId="17" fillId="17" borderId="28" xfId="0" applyFont="1" applyFill="1" applyBorder="1" applyAlignment="1" applyProtection="1">
      <alignment horizontal="center" vertical="center"/>
    </xf>
    <xf numFmtId="0" fontId="19" fillId="17" borderId="61" xfId="0" applyFont="1" applyFill="1" applyBorder="1" applyAlignment="1" applyProtection="1">
      <alignment horizontal="center" vertical="center" wrapText="1"/>
      <protection locked="0"/>
    </xf>
    <xf numFmtId="0" fontId="19" fillId="17" borderId="67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70" xfId="0" applyFont="1" applyFill="1" applyBorder="1" applyAlignment="1" applyProtection="1">
      <alignment horizontal="center" vertical="center"/>
      <protection locked="0"/>
    </xf>
    <xf numFmtId="0" fontId="1" fillId="17" borderId="73" xfId="0" applyFont="1" applyFill="1" applyBorder="1" applyAlignment="1" applyProtection="1">
      <alignment horizontal="center" vertical="center"/>
      <protection locked="0"/>
    </xf>
    <xf numFmtId="0" fontId="1" fillId="17" borderId="74" xfId="0" applyFont="1" applyFill="1" applyBorder="1" applyAlignment="1" applyProtection="1">
      <alignment horizontal="center" vertical="center"/>
      <protection locked="0"/>
    </xf>
    <xf numFmtId="0" fontId="1" fillId="14" borderId="92" xfId="0" applyFont="1" applyFill="1" applyBorder="1" applyAlignment="1">
      <alignment horizontal="center"/>
    </xf>
    <xf numFmtId="0" fontId="1" fillId="14" borderId="93" xfId="0" applyFont="1" applyFill="1" applyBorder="1" applyAlignment="1">
      <alignment horizontal="center"/>
    </xf>
    <xf numFmtId="0" fontId="1" fillId="14" borderId="94" xfId="0" applyFont="1" applyFill="1" applyBorder="1" applyAlignment="1">
      <alignment horizontal="center"/>
    </xf>
    <xf numFmtId="0" fontId="1" fillId="14" borderId="96" xfId="0" applyFont="1" applyFill="1" applyBorder="1" applyAlignment="1">
      <alignment horizontal="center"/>
    </xf>
    <xf numFmtId="0" fontId="1" fillId="7" borderId="89" xfId="0" applyFont="1" applyFill="1" applyBorder="1" applyAlignment="1">
      <alignment horizontal="center"/>
    </xf>
    <xf numFmtId="0" fontId="1" fillId="7" borderId="90" xfId="0" applyFont="1" applyFill="1" applyBorder="1" applyAlignment="1">
      <alignment horizontal="center"/>
    </xf>
    <xf numFmtId="0" fontId="1" fillId="7" borderId="91" xfId="0" applyFont="1" applyFill="1" applyBorder="1" applyAlignment="1">
      <alignment horizontal="center"/>
    </xf>
    <xf numFmtId="0" fontId="1" fillId="14" borderId="115" xfId="0" applyFont="1" applyFill="1" applyBorder="1" applyAlignment="1">
      <alignment horizontal="center"/>
    </xf>
    <xf numFmtId="0" fontId="1" fillId="14" borderId="95" xfId="0" applyFont="1" applyFill="1" applyBorder="1" applyAlignment="1">
      <alignment horizontal="center"/>
    </xf>
    <xf numFmtId="0" fontId="1" fillId="7" borderId="115" xfId="0" applyFont="1" applyFill="1" applyBorder="1" applyAlignment="1">
      <alignment horizontal="center"/>
    </xf>
    <xf numFmtId="0" fontId="1" fillId="7" borderId="93" xfId="0" applyFont="1" applyFill="1" applyBorder="1" applyAlignment="1">
      <alignment horizontal="center"/>
    </xf>
    <xf numFmtId="0" fontId="1" fillId="7" borderId="95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49" fontId="29" fillId="14" borderId="70" xfId="7" applyFont="1" applyFill="1" applyBorder="1" applyAlignment="1">
      <alignment horizontal="center" vertical="top" wrapText="1"/>
    </xf>
    <xf numFmtId="49" fontId="29" fillId="14" borderId="138" xfId="7" applyFont="1" applyFill="1" applyBorder="1" applyAlignment="1">
      <alignment horizontal="center" vertical="top" wrapText="1"/>
    </xf>
    <xf numFmtId="49" fontId="29" fillId="14" borderId="61" xfId="7" applyFont="1" applyFill="1" applyBorder="1" applyAlignment="1">
      <alignment horizontal="center" vertical="top" wrapText="1"/>
    </xf>
    <xf numFmtId="49" fontId="29" fillId="14" borderId="68" xfId="7" applyFont="1" applyFill="1" applyBorder="1" applyAlignment="1">
      <alignment horizontal="center" vertical="top" wrapText="1"/>
    </xf>
    <xf numFmtId="49" fontId="29" fillId="14" borderId="70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/>
    </xf>
    <xf numFmtId="49" fontId="29" fillId="14" borderId="138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 wrapText="1"/>
    </xf>
    <xf numFmtId="49" fontId="29" fillId="14" borderId="67" xfId="7" applyFont="1" applyFill="1" applyBorder="1" applyAlignment="1">
      <alignment horizontal="center" vertical="top" wrapText="1"/>
    </xf>
  </cellXfs>
  <cellStyles count="8"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0.97979797979797978</c:v>
                </c:pt>
                <c:pt idx="1">
                  <c:v>0.98383838383838385</c:v>
                </c:pt>
                <c:pt idx="2">
                  <c:v>1</c:v>
                </c:pt>
                <c:pt idx="3">
                  <c:v>0.60799999999999998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(Summary!$B$4,Summary!$B$5,Summary!$B$6,Summary!$B$7,Summary!$B$8,Summary!$B$9,Summary!$B$11,Summary!$B$12,Summary!$B$13,Summary!$B$15,Summary!$B$16,Summary!$B$17,Summary!$B$22,Summary!$B$23,Summary!$B$24,Summary!$B$25,Summary!$B$26)</c:f>
              <c:strCache>
                <c:ptCount val="17"/>
                <c:pt idx="0">
                  <c:v>Nutrients</c:v>
                </c:pt>
                <c:pt idx="1">
                  <c:v>Metals</c:v>
                </c:pt>
                <c:pt idx="2">
                  <c:v>Continuous Monitoring Days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E. coli</c:v>
                </c:pt>
                <c:pt idx="7">
                  <c:v>Enterococci</c:v>
                </c:pt>
                <c:pt idx="8">
                  <c:v>Fecal Coliforms</c:v>
                </c:pt>
                <c:pt idx="9">
                  <c:v>PCR-FILTER</c:v>
                </c:pt>
                <c:pt idx="10">
                  <c:v>PCR-HF183</c:v>
                </c:pt>
                <c:pt idx="11">
                  <c:v>PCR-BacR</c:v>
                </c:pt>
                <c:pt idx="12">
                  <c:v>LVI</c:v>
                </c:pt>
                <c:pt idx="13">
                  <c:v>SCI</c:v>
                </c:pt>
                <c:pt idx="14">
                  <c:v>HA</c:v>
                </c:pt>
                <c:pt idx="15">
                  <c:v>RPS</c:v>
                </c:pt>
                <c:pt idx="16">
                  <c:v>LVS</c:v>
                </c:pt>
              </c:strCache>
            </c:strRef>
          </c:cat>
          <c:val>
            <c:numRef>
              <c:f>(Summary!$E$4,Summary!$E$5,Summary!$E$6,Summary!$E$7,Summary!$E$8,Summary!$E$9,Summary!$E$11,Summary!$E$12,Summary!$E$13,Summary!$E$15,Summary!$E$16,Summary!$E$17,Summary!$E$22,Summary!$E$23,Summary!$E$24,Summary!$E$25,Summary!$E$26)</c:f>
              <c:numCache>
                <c:formatCode>0%</c:formatCode>
                <c:ptCount val="17"/>
                <c:pt idx="0">
                  <c:v>0.99356223175965663</c:v>
                </c:pt>
                <c:pt idx="1">
                  <c:v>1</c:v>
                </c:pt>
                <c:pt idx="2">
                  <c:v>1</c:v>
                </c:pt>
                <c:pt idx="3">
                  <c:v>0.52173913043478259</c:v>
                </c:pt>
                <c:pt idx="4">
                  <c:v>1</c:v>
                </c:pt>
                <c:pt idx="5">
                  <c:v>1</c:v>
                </c:pt>
                <c:pt idx="6">
                  <c:v>0.97515527950310554</c:v>
                </c:pt>
                <c:pt idx="7">
                  <c:v>0.98222222222222222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0.66666666666666663</c:v>
                </c:pt>
                <c:pt idx="13">
                  <c:v>0.39130434782608697</c:v>
                </c:pt>
                <c:pt idx="14">
                  <c:v>0.65625</c:v>
                </c:pt>
                <c:pt idx="15">
                  <c:v>0.65625</c:v>
                </c:pt>
                <c:pt idx="16">
                  <c:v>0.65625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</xdr:row>
      <xdr:rowOff>33337</xdr:rowOff>
    </xdr:from>
    <xdr:to>
      <xdr:col>14</xdr:col>
      <xdr:colOff>514350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161925</xdr:colOff>
      <xdr:row>1</xdr:row>
      <xdr:rowOff>4762</xdr:rowOff>
    </xdr:from>
    <xdr:to>
      <xdr:col>26</xdr:col>
      <xdr:colOff>9525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SSAC_Sites\SSAC_SCI_Station_Request_011119.docx" TargetMode="External"/><Relationship Id="rId2" Type="http://schemas.openxmlformats.org/officeDocument/2006/relationships/hyperlink" Target="..\SSAC_Sites\SSAC_SCI_Station_Request_011119.docx" TargetMode="External"/><Relationship Id="rId1" Type="http://schemas.openxmlformats.org/officeDocument/2006/relationships/hyperlink" Target="..\SSAC_Sites\SSAC_SCI_Station_Request_011119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\SSAC_Sites\SSAC_SCI_Station_Request_011119.doc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490"/>
  <sheetViews>
    <sheetView tabSelected="1" topLeftCell="E1" zoomScale="80" zoomScaleNormal="80" workbookViewId="0">
      <pane ySplit="3" topLeftCell="A4" activePane="bottomLeft" state="frozen"/>
      <selection pane="bottomLeft" activeCell="AM502" sqref="AM502"/>
    </sheetView>
  </sheetViews>
  <sheetFormatPr defaultRowHeight="15" x14ac:dyDescent="0.25"/>
  <cols>
    <col min="1" max="1" width="9.85546875" bestFit="1" customWidth="1"/>
    <col min="2" max="2" width="18.140625" customWidth="1"/>
    <col min="3" max="3" width="60.42578125" customWidth="1"/>
    <col min="4" max="4" width="11.140625" customWidth="1"/>
    <col min="5" max="5" width="9.42578125" customWidth="1"/>
    <col min="6" max="7" width="8.85546875" customWidth="1"/>
    <col min="8" max="8" width="9.85546875" customWidth="1"/>
    <col min="9" max="9" width="6.85546875" style="131" customWidth="1"/>
    <col min="10" max="10" width="21.85546875" customWidth="1"/>
    <col min="11" max="12" width="7.28515625" customWidth="1"/>
    <col min="13" max="13" width="29.7109375" customWidth="1"/>
    <col min="14" max="14" width="19.140625" style="35" customWidth="1"/>
    <col min="15" max="62" width="2.5703125" style="274" customWidth="1"/>
    <col min="63" max="64" width="8.7109375" customWidth="1"/>
    <col min="65" max="65" width="48.42578125" customWidth="1"/>
    <col min="66" max="66" width="11.5703125" customWidth="1"/>
  </cols>
  <sheetData>
    <row r="1" spans="1:66" s="12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30"/>
      <c r="J1" s="6"/>
      <c r="K1" s="7"/>
      <c r="L1" s="7"/>
      <c r="M1" s="8"/>
      <c r="N1" s="33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  <c r="AX1" s="419"/>
      <c r="AY1" s="419"/>
      <c r="AZ1" s="419"/>
      <c r="BA1" s="419"/>
      <c r="BB1" s="419"/>
      <c r="BC1" s="419"/>
      <c r="BD1" s="419"/>
      <c r="BE1" s="419"/>
      <c r="BF1" s="419"/>
      <c r="BG1" s="419"/>
      <c r="BH1" s="419"/>
      <c r="BI1" s="419"/>
      <c r="BJ1" s="419"/>
      <c r="BK1" s="9"/>
      <c r="BL1" s="10"/>
      <c r="BM1" s="11"/>
      <c r="BN1" s="11"/>
    </row>
    <row r="2" spans="1:66" s="12" customFormat="1" x14ac:dyDescent="0.25">
      <c r="A2" s="1" t="s">
        <v>0</v>
      </c>
      <c r="B2" s="2"/>
      <c r="C2" s="2"/>
      <c r="D2" s="2"/>
      <c r="E2" s="2"/>
      <c r="F2" s="3"/>
      <c r="G2" s="4"/>
      <c r="H2" s="5"/>
      <c r="I2" s="130"/>
      <c r="J2" s="13"/>
      <c r="K2" s="14"/>
      <c r="L2" s="14"/>
      <c r="M2" s="15"/>
      <c r="N2" s="34"/>
      <c r="O2" s="445" t="s">
        <v>1</v>
      </c>
      <c r="P2" s="443"/>
      <c r="Q2" s="443"/>
      <c r="R2" s="443"/>
      <c r="S2" s="442" t="s">
        <v>2</v>
      </c>
      <c r="T2" s="443"/>
      <c r="U2" s="443"/>
      <c r="V2" s="443"/>
      <c r="W2" s="442" t="s">
        <v>3</v>
      </c>
      <c r="X2" s="443"/>
      <c r="Y2" s="443"/>
      <c r="Z2" s="443"/>
      <c r="AA2" s="442" t="s">
        <v>4</v>
      </c>
      <c r="AB2" s="443"/>
      <c r="AC2" s="443"/>
      <c r="AD2" s="443"/>
      <c r="AE2" s="446" t="s">
        <v>5</v>
      </c>
      <c r="AF2" s="443"/>
      <c r="AG2" s="443"/>
      <c r="AH2" s="443"/>
      <c r="AI2" s="446" t="s">
        <v>6</v>
      </c>
      <c r="AJ2" s="443"/>
      <c r="AK2" s="443"/>
      <c r="AL2" s="443"/>
      <c r="AM2" s="446" t="s">
        <v>7</v>
      </c>
      <c r="AN2" s="443"/>
      <c r="AO2" s="443"/>
      <c r="AP2" s="443"/>
      <c r="AQ2" s="446" t="s">
        <v>8</v>
      </c>
      <c r="AR2" s="443"/>
      <c r="AS2" s="443"/>
      <c r="AT2" s="443"/>
      <c r="AU2" s="446" t="s">
        <v>9</v>
      </c>
      <c r="AV2" s="443"/>
      <c r="AW2" s="443"/>
      <c r="AX2" s="443"/>
      <c r="AY2" s="442" t="s">
        <v>10</v>
      </c>
      <c r="AZ2" s="443"/>
      <c r="BA2" s="443"/>
      <c r="BB2" s="443"/>
      <c r="BC2" s="442" t="s">
        <v>11</v>
      </c>
      <c r="BD2" s="443"/>
      <c r="BE2" s="443"/>
      <c r="BF2" s="443"/>
      <c r="BG2" s="442" t="s">
        <v>12</v>
      </c>
      <c r="BH2" s="443"/>
      <c r="BI2" s="443"/>
      <c r="BJ2" s="444"/>
      <c r="BK2" s="16"/>
      <c r="BL2" s="17"/>
      <c r="BM2" s="11"/>
      <c r="BN2" s="11"/>
    </row>
    <row r="3" spans="1:66" s="12" customFormat="1" ht="53.25" customHeight="1" thickBot="1" x14ac:dyDescent="0.3">
      <c r="A3" s="18" t="s">
        <v>13</v>
      </c>
      <c r="B3" s="19" t="s">
        <v>14</v>
      </c>
      <c r="C3" s="19" t="s">
        <v>15</v>
      </c>
      <c r="D3" s="19" t="s">
        <v>16</v>
      </c>
      <c r="E3" s="19" t="s">
        <v>17</v>
      </c>
      <c r="F3" s="134" t="s">
        <v>18</v>
      </c>
      <c r="G3" s="135" t="s">
        <v>19</v>
      </c>
      <c r="H3" s="135" t="s">
        <v>20</v>
      </c>
      <c r="I3" s="19" t="s">
        <v>21</v>
      </c>
      <c r="J3" s="20" t="s">
        <v>22</v>
      </c>
      <c r="K3" s="21" t="s">
        <v>23</v>
      </c>
      <c r="L3" s="22" t="s">
        <v>24</v>
      </c>
      <c r="M3" s="20" t="s">
        <v>265</v>
      </c>
      <c r="N3" s="23" t="s">
        <v>25</v>
      </c>
      <c r="O3" s="420"/>
      <c r="P3" s="421"/>
      <c r="Q3" s="421"/>
      <c r="R3" s="422"/>
      <c r="S3" s="423"/>
      <c r="T3" s="421"/>
      <c r="U3" s="421"/>
      <c r="V3" s="422"/>
      <c r="W3" s="423"/>
      <c r="X3" s="421"/>
      <c r="Y3" s="421"/>
      <c r="Z3" s="422"/>
      <c r="AA3" s="423"/>
      <c r="AB3" s="421"/>
      <c r="AC3" s="421"/>
      <c r="AD3" s="422"/>
      <c r="AE3" s="424"/>
      <c r="AF3" s="425"/>
      <c r="AG3" s="425"/>
      <c r="AH3" s="426"/>
      <c r="AI3" s="424"/>
      <c r="AJ3" s="425"/>
      <c r="AK3" s="425"/>
      <c r="AL3" s="426"/>
      <c r="AM3" s="424"/>
      <c r="AN3" s="425"/>
      <c r="AO3" s="425"/>
      <c r="AP3" s="426"/>
      <c r="AQ3" s="424"/>
      <c r="AR3" s="425"/>
      <c r="AS3" s="425"/>
      <c r="AT3" s="426"/>
      <c r="AU3" s="424"/>
      <c r="AV3" s="425"/>
      <c r="AW3" s="425"/>
      <c r="AX3" s="426"/>
      <c r="AY3" s="423"/>
      <c r="AZ3" s="421"/>
      <c r="BA3" s="421"/>
      <c r="BB3" s="422"/>
      <c r="BC3" s="423"/>
      <c r="BD3" s="421"/>
      <c r="BE3" s="421"/>
      <c r="BF3" s="422"/>
      <c r="BG3" s="423"/>
      <c r="BH3" s="421"/>
      <c r="BI3" s="421"/>
      <c r="BJ3" s="427"/>
      <c r="BK3" s="24" t="s">
        <v>26</v>
      </c>
      <c r="BL3" s="22" t="s">
        <v>27</v>
      </c>
      <c r="BM3" s="25" t="s">
        <v>28</v>
      </c>
      <c r="BN3" s="25" t="s">
        <v>281</v>
      </c>
    </row>
    <row r="4" spans="1:66" x14ac:dyDescent="0.25">
      <c r="A4" s="36" t="s">
        <v>29</v>
      </c>
      <c r="B4" s="37" t="s">
        <v>209</v>
      </c>
      <c r="C4" s="29" t="s">
        <v>164</v>
      </c>
      <c r="D4" s="29" t="s">
        <v>210</v>
      </c>
      <c r="E4" s="30" t="s">
        <v>167</v>
      </c>
      <c r="F4" s="132" t="s">
        <v>73</v>
      </c>
      <c r="G4" s="133" t="s">
        <v>32</v>
      </c>
      <c r="H4" s="133" t="s">
        <v>112</v>
      </c>
      <c r="I4" s="28" t="s">
        <v>111</v>
      </c>
      <c r="J4" s="38" t="s">
        <v>140</v>
      </c>
      <c r="K4" s="27">
        <v>5</v>
      </c>
      <c r="L4" s="28">
        <v>4</v>
      </c>
      <c r="M4" s="31" t="s">
        <v>268</v>
      </c>
      <c r="N4" s="32" t="s">
        <v>32</v>
      </c>
      <c r="O4" s="428"/>
      <c r="P4" s="429"/>
      <c r="Q4" s="429"/>
      <c r="R4" s="430"/>
      <c r="S4" s="431"/>
      <c r="T4" s="429">
        <v>1</v>
      </c>
      <c r="U4" s="429"/>
      <c r="V4" s="432"/>
      <c r="W4" s="431"/>
      <c r="X4" s="429">
        <v>1</v>
      </c>
      <c r="Y4" s="429"/>
      <c r="Z4" s="432"/>
      <c r="AA4" s="431" t="s">
        <v>550</v>
      </c>
      <c r="AB4" s="429"/>
      <c r="AC4" s="429"/>
      <c r="AD4" s="432"/>
      <c r="AE4" s="433" t="s">
        <v>550</v>
      </c>
      <c r="AF4" s="434"/>
      <c r="AG4" s="434"/>
      <c r="AH4" s="435"/>
      <c r="AI4" s="433"/>
      <c r="AJ4" s="434"/>
      <c r="AK4" s="434"/>
      <c r="AL4" s="435"/>
      <c r="AM4" s="433">
        <v>1</v>
      </c>
      <c r="AN4" s="434"/>
      <c r="AO4" s="434"/>
      <c r="AP4" s="435">
        <v>1</v>
      </c>
      <c r="AQ4" s="433"/>
      <c r="AR4" s="434"/>
      <c r="AS4" s="434"/>
      <c r="AT4" s="435"/>
      <c r="AU4" s="433"/>
      <c r="AV4" s="434"/>
      <c r="AW4" s="434"/>
      <c r="AX4" s="435"/>
      <c r="AY4" s="431"/>
      <c r="AZ4" s="429"/>
      <c r="BA4" s="429"/>
      <c r="BB4" s="432"/>
      <c r="BC4" s="431"/>
      <c r="BD4" s="429"/>
      <c r="BE4" s="429"/>
      <c r="BF4" s="432"/>
      <c r="BG4" s="431"/>
      <c r="BH4" s="429"/>
      <c r="BI4" s="429"/>
      <c r="BJ4" s="436"/>
      <c r="BK4" s="181">
        <f t="shared" ref="BK4:BK67" si="0">SUM(O4:BJ4)</f>
        <v>4</v>
      </c>
      <c r="BL4" s="182">
        <f t="shared" ref="BL4:BL67" si="1">(L4-BK4)</f>
        <v>0</v>
      </c>
      <c r="BM4" s="26" t="s">
        <v>561</v>
      </c>
      <c r="BN4" s="200" t="s">
        <v>32</v>
      </c>
    </row>
    <row r="5" spans="1:66" x14ac:dyDescent="0.25">
      <c r="A5" s="36" t="s">
        <v>29</v>
      </c>
      <c r="B5" s="37" t="s">
        <v>209</v>
      </c>
      <c r="C5" s="29" t="s">
        <v>164</v>
      </c>
      <c r="D5" s="29" t="s">
        <v>210</v>
      </c>
      <c r="E5" s="30" t="s">
        <v>167</v>
      </c>
      <c r="F5" s="132" t="s">
        <v>73</v>
      </c>
      <c r="G5" s="133" t="s">
        <v>32</v>
      </c>
      <c r="H5" s="133" t="s">
        <v>112</v>
      </c>
      <c r="I5" s="28" t="s">
        <v>111</v>
      </c>
      <c r="J5" s="39" t="s">
        <v>260</v>
      </c>
      <c r="K5" s="27">
        <v>6</v>
      </c>
      <c r="L5" s="28">
        <v>6</v>
      </c>
      <c r="M5" s="31" t="s">
        <v>264</v>
      </c>
      <c r="N5" s="40" t="s">
        <v>262</v>
      </c>
      <c r="O5" s="428" t="s">
        <v>280</v>
      </c>
      <c r="P5" s="429"/>
      <c r="Q5" s="429"/>
      <c r="R5" s="430"/>
      <c r="S5" s="431"/>
      <c r="T5" s="429"/>
      <c r="U5" s="429"/>
      <c r="V5" s="432"/>
      <c r="W5" s="431"/>
      <c r="X5" s="429"/>
      <c r="Y5" s="429"/>
      <c r="Z5" s="432"/>
      <c r="AA5" s="431"/>
      <c r="AB5" s="429"/>
      <c r="AC5" s="429"/>
      <c r="AD5" s="432"/>
      <c r="AE5" s="433"/>
      <c r="AF5" s="434"/>
      <c r="AG5" s="434"/>
      <c r="AH5" s="435"/>
      <c r="AI5" s="433"/>
      <c r="AJ5" s="434"/>
      <c r="AK5" s="434"/>
      <c r="AL5" s="435"/>
      <c r="AM5" s="433"/>
      <c r="AN5" s="434"/>
      <c r="AO5" s="434"/>
      <c r="AP5" s="435">
        <v>6</v>
      </c>
      <c r="AQ5" s="433"/>
      <c r="AR5" s="434"/>
      <c r="AS5" s="434"/>
      <c r="AT5" s="435"/>
      <c r="AU5" s="433"/>
      <c r="AV5" s="434"/>
      <c r="AW5" s="434"/>
      <c r="AX5" s="435"/>
      <c r="AY5" s="431"/>
      <c r="AZ5" s="429"/>
      <c r="BA5" s="429"/>
      <c r="BB5" s="432"/>
      <c r="BC5" s="431"/>
      <c r="BD5" s="429"/>
      <c r="BE5" s="429"/>
      <c r="BF5" s="432"/>
      <c r="BG5" s="431"/>
      <c r="BH5" s="429"/>
      <c r="BI5" s="429"/>
      <c r="BJ5" s="436"/>
      <c r="BK5" s="181">
        <f t="shared" si="0"/>
        <v>6</v>
      </c>
      <c r="BL5" s="182">
        <f t="shared" si="1"/>
        <v>0</v>
      </c>
      <c r="BM5" s="26"/>
      <c r="BN5" s="200" t="s">
        <v>32</v>
      </c>
    </row>
    <row r="6" spans="1:66" x14ac:dyDescent="0.25">
      <c r="A6" s="36" t="s">
        <v>29</v>
      </c>
      <c r="B6" s="37" t="s">
        <v>209</v>
      </c>
      <c r="C6" s="29" t="s">
        <v>211</v>
      </c>
      <c r="D6" s="29" t="s">
        <v>212</v>
      </c>
      <c r="E6" s="30" t="s">
        <v>167</v>
      </c>
      <c r="F6" s="132" t="s">
        <v>74</v>
      </c>
      <c r="G6" s="133" t="s">
        <v>32</v>
      </c>
      <c r="H6" s="133" t="s">
        <v>30</v>
      </c>
      <c r="I6" s="28" t="s">
        <v>31</v>
      </c>
      <c r="J6" s="38" t="s">
        <v>147</v>
      </c>
      <c r="K6" s="27">
        <v>5</v>
      </c>
      <c r="L6" s="416">
        <v>0</v>
      </c>
      <c r="M6" s="415" t="s">
        <v>529</v>
      </c>
      <c r="N6" s="32" t="s">
        <v>32</v>
      </c>
      <c r="O6" s="428"/>
      <c r="P6" s="429"/>
      <c r="Q6" s="429"/>
      <c r="R6" s="430"/>
      <c r="S6" s="431"/>
      <c r="T6" s="429"/>
      <c r="U6" s="429"/>
      <c r="V6" s="432"/>
      <c r="W6" s="431"/>
      <c r="X6" s="429"/>
      <c r="Y6" s="429"/>
      <c r="Z6" s="432"/>
      <c r="AA6" s="431"/>
      <c r="AB6" s="429"/>
      <c r="AC6" s="429"/>
      <c r="AD6" s="432"/>
      <c r="AE6" s="433"/>
      <c r="AF6" s="434"/>
      <c r="AG6" s="434"/>
      <c r="AH6" s="435"/>
      <c r="AI6" s="433"/>
      <c r="AJ6" s="434"/>
      <c r="AK6" s="434"/>
      <c r="AL6" s="435"/>
      <c r="AM6" s="433"/>
      <c r="AN6" s="434"/>
      <c r="AO6" s="434"/>
      <c r="AP6" s="435"/>
      <c r="AQ6" s="433"/>
      <c r="AR6" s="434"/>
      <c r="AS6" s="434"/>
      <c r="AT6" s="435"/>
      <c r="AU6" s="433"/>
      <c r="AV6" s="434"/>
      <c r="AW6" s="434"/>
      <c r="AX6" s="435"/>
      <c r="AY6" s="431"/>
      <c r="AZ6" s="429"/>
      <c r="BA6" s="429"/>
      <c r="BB6" s="432"/>
      <c r="BC6" s="431"/>
      <c r="BD6" s="429"/>
      <c r="BE6" s="429"/>
      <c r="BF6" s="432"/>
      <c r="BG6" s="431"/>
      <c r="BH6" s="429"/>
      <c r="BI6" s="429"/>
      <c r="BJ6" s="436"/>
      <c r="BK6" s="181">
        <f t="shared" si="0"/>
        <v>0</v>
      </c>
      <c r="BL6" s="182">
        <f t="shared" si="1"/>
        <v>0</v>
      </c>
      <c r="BM6" s="26" t="s">
        <v>570</v>
      </c>
      <c r="BN6" s="200" t="s">
        <v>529</v>
      </c>
    </row>
    <row r="7" spans="1:66" x14ac:dyDescent="0.25">
      <c r="A7" s="36" t="s">
        <v>29</v>
      </c>
      <c r="B7" s="37" t="s">
        <v>209</v>
      </c>
      <c r="C7" s="29" t="s">
        <v>211</v>
      </c>
      <c r="D7" s="29" t="s">
        <v>212</v>
      </c>
      <c r="E7" s="30" t="s">
        <v>167</v>
      </c>
      <c r="F7" s="132" t="s">
        <v>74</v>
      </c>
      <c r="G7" s="133" t="s">
        <v>32</v>
      </c>
      <c r="H7" s="133" t="s">
        <v>30</v>
      </c>
      <c r="I7" s="28" t="s">
        <v>31</v>
      </c>
      <c r="J7" s="38" t="s">
        <v>147</v>
      </c>
      <c r="K7" s="27">
        <v>5</v>
      </c>
      <c r="L7" s="416">
        <v>0</v>
      </c>
      <c r="M7" s="415" t="s">
        <v>529</v>
      </c>
      <c r="N7" s="32" t="s">
        <v>32</v>
      </c>
      <c r="O7" s="428"/>
      <c r="P7" s="429"/>
      <c r="Q7" s="429"/>
      <c r="R7" s="430"/>
      <c r="S7" s="431"/>
      <c r="T7" s="429"/>
      <c r="U7" s="429"/>
      <c r="V7" s="432"/>
      <c r="W7" s="431"/>
      <c r="X7" s="429"/>
      <c r="Y7" s="429"/>
      <c r="Z7" s="432"/>
      <c r="AA7" s="431"/>
      <c r="AB7" s="429"/>
      <c r="AC7" s="429"/>
      <c r="AD7" s="432"/>
      <c r="AE7" s="433"/>
      <c r="AF7" s="434"/>
      <c r="AG7" s="434"/>
      <c r="AH7" s="435"/>
      <c r="AI7" s="433"/>
      <c r="AJ7" s="434"/>
      <c r="AK7" s="434"/>
      <c r="AL7" s="435"/>
      <c r="AM7" s="433"/>
      <c r="AN7" s="434"/>
      <c r="AO7" s="434"/>
      <c r="AP7" s="435"/>
      <c r="AQ7" s="433"/>
      <c r="AR7" s="434"/>
      <c r="AS7" s="434"/>
      <c r="AT7" s="435"/>
      <c r="AU7" s="433"/>
      <c r="AV7" s="434"/>
      <c r="AW7" s="434"/>
      <c r="AX7" s="435"/>
      <c r="AY7" s="431"/>
      <c r="AZ7" s="429"/>
      <c r="BA7" s="429"/>
      <c r="BB7" s="432"/>
      <c r="BC7" s="431"/>
      <c r="BD7" s="429"/>
      <c r="BE7" s="429"/>
      <c r="BF7" s="432"/>
      <c r="BG7" s="431"/>
      <c r="BH7" s="429"/>
      <c r="BI7" s="429"/>
      <c r="BJ7" s="436"/>
      <c r="BK7" s="181">
        <f t="shared" si="0"/>
        <v>0</v>
      </c>
      <c r="BL7" s="182">
        <f t="shared" si="1"/>
        <v>0</v>
      </c>
      <c r="BM7" s="26" t="s">
        <v>570</v>
      </c>
      <c r="BN7" s="200" t="s">
        <v>529</v>
      </c>
    </row>
    <row r="8" spans="1:66" x14ac:dyDescent="0.25">
      <c r="A8" s="36" t="s">
        <v>29</v>
      </c>
      <c r="B8" s="37" t="s">
        <v>209</v>
      </c>
      <c r="C8" s="29" t="s">
        <v>211</v>
      </c>
      <c r="D8" s="29" t="s">
        <v>212</v>
      </c>
      <c r="E8" s="30" t="s">
        <v>167</v>
      </c>
      <c r="F8" s="132" t="s">
        <v>74</v>
      </c>
      <c r="G8" s="133" t="s">
        <v>32</v>
      </c>
      <c r="H8" s="133" t="s">
        <v>30</v>
      </c>
      <c r="I8" s="28" t="s">
        <v>31</v>
      </c>
      <c r="J8" s="38" t="s">
        <v>148</v>
      </c>
      <c r="K8" s="27">
        <v>5</v>
      </c>
      <c r="L8" s="416">
        <v>0</v>
      </c>
      <c r="M8" s="415" t="s">
        <v>529</v>
      </c>
      <c r="N8" s="32" t="s">
        <v>32</v>
      </c>
      <c r="O8" s="428"/>
      <c r="P8" s="429"/>
      <c r="Q8" s="429"/>
      <c r="R8" s="430"/>
      <c r="S8" s="431"/>
      <c r="T8" s="429"/>
      <c r="U8" s="429"/>
      <c r="V8" s="432"/>
      <c r="W8" s="431"/>
      <c r="X8" s="429"/>
      <c r="Y8" s="429"/>
      <c r="Z8" s="432"/>
      <c r="AA8" s="431"/>
      <c r="AB8" s="429"/>
      <c r="AC8" s="429"/>
      <c r="AD8" s="432"/>
      <c r="AE8" s="433"/>
      <c r="AF8" s="434"/>
      <c r="AG8" s="434"/>
      <c r="AH8" s="435"/>
      <c r="AI8" s="433"/>
      <c r="AJ8" s="434"/>
      <c r="AK8" s="434"/>
      <c r="AL8" s="435"/>
      <c r="AM8" s="433"/>
      <c r="AN8" s="434"/>
      <c r="AO8" s="434"/>
      <c r="AP8" s="435"/>
      <c r="AQ8" s="433"/>
      <c r="AR8" s="434"/>
      <c r="AS8" s="434"/>
      <c r="AT8" s="435"/>
      <c r="AU8" s="433"/>
      <c r="AV8" s="434"/>
      <c r="AW8" s="434"/>
      <c r="AX8" s="435"/>
      <c r="AY8" s="431"/>
      <c r="AZ8" s="429"/>
      <c r="BA8" s="429"/>
      <c r="BB8" s="432"/>
      <c r="BC8" s="431"/>
      <c r="BD8" s="429"/>
      <c r="BE8" s="429"/>
      <c r="BF8" s="432"/>
      <c r="BG8" s="431"/>
      <c r="BH8" s="429"/>
      <c r="BI8" s="429"/>
      <c r="BJ8" s="436"/>
      <c r="BK8" s="181">
        <f t="shared" si="0"/>
        <v>0</v>
      </c>
      <c r="BL8" s="182">
        <f t="shared" si="1"/>
        <v>0</v>
      </c>
      <c r="BM8" s="26" t="s">
        <v>570</v>
      </c>
      <c r="BN8" s="200" t="s">
        <v>529</v>
      </c>
    </row>
    <row r="9" spans="1:66" x14ac:dyDescent="0.25">
      <c r="A9" s="36" t="s">
        <v>29</v>
      </c>
      <c r="B9" s="37" t="s">
        <v>209</v>
      </c>
      <c r="C9" s="29" t="s">
        <v>211</v>
      </c>
      <c r="D9" s="29" t="s">
        <v>212</v>
      </c>
      <c r="E9" s="30" t="s">
        <v>167</v>
      </c>
      <c r="F9" s="132" t="s">
        <v>74</v>
      </c>
      <c r="G9" s="133" t="s">
        <v>32</v>
      </c>
      <c r="H9" s="133" t="s">
        <v>30</v>
      </c>
      <c r="I9" s="28" t="s">
        <v>31</v>
      </c>
      <c r="J9" s="38" t="s">
        <v>148</v>
      </c>
      <c r="K9" s="27">
        <v>5</v>
      </c>
      <c r="L9" s="416">
        <v>0</v>
      </c>
      <c r="M9" s="415" t="s">
        <v>529</v>
      </c>
      <c r="N9" s="32" t="s">
        <v>32</v>
      </c>
      <c r="O9" s="428"/>
      <c r="P9" s="429"/>
      <c r="Q9" s="429"/>
      <c r="R9" s="430"/>
      <c r="S9" s="431"/>
      <c r="T9" s="429"/>
      <c r="U9" s="429"/>
      <c r="V9" s="432"/>
      <c r="W9" s="431"/>
      <c r="X9" s="429"/>
      <c r="Y9" s="429"/>
      <c r="Z9" s="432"/>
      <c r="AA9" s="431"/>
      <c r="AB9" s="429"/>
      <c r="AC9" s="429"/>
      <c r="AD9" s="432"/>
      <c r="AE9" s="433"/>
      <c r="AF9" s="434"/>
      <c r="AG9" s="434"/>
      <c r="AH9" s="435"/>
      <c r="AI9" s="433"/>
      <c r="AJ9" s="434"/>
      <c r="AK9" s="434"/>
      <c r="AL9" s="435"/>
      <c r="AM9" s="433"/>
      <c r="AN9" s="434"/>
      <c r="AO9" s="434"/>
      <c r="AP9" s="435"/>
      <c r="AQ9" s="433"/>
      <c r="AR9" s="434"/>
      <c r="AS9" s="434"/>
      <c r="AT9" s="435"/>
      <c r="AU9" s="433"/>
      <c r="AV9" s="434"/>
      <c r="AW9" s="434"/>
      <c r="AX9" s="435"/>
      <c r="AY9" s="431"/>
      <c r="AZ9" s="429"/>
      <c r="BA9" s="429"/>
      <c r="BB9" s="432"/>
      <c r="BC9" s="431"/>
      <c r="BD9" s="429"/>
      <c r="BE9" s="429"/>
      <c r="BF9" s="432"/>
      <c r="BG9" s="431"/>
      <c r="BH9" s="429"/>
      <c r="BI9" s="429"/>
      <c r="BJ9" s="436"/>
      <c r="BK9" s="181">
        <f t="shared" si="0"/>
        <v>0</v>
      </c>
      <c r="BL9" s="182">
        <f t="shared" si="1"/>
        <v>0</v>
      </c>
      <c r="BM9" s="26" t="s">
        <v>570</v>
      </c>
      <c r="BN9" s="200" t="s">
        <v>529</v>
      </c>
    </row>
    <row r="10" spans="1:66" x14ac:dyDescent="0.25">
      <c r="A10" s="36" t="s">
        <v>29</v>
      </c>
      <c r="B10" s="37" t="s">
        <v>209</v>
      </c>
      <c r="C10" s="29" t="s">
        <v>211</v>
      </c>
      <c r="D10" s="29" t="s">
        <v>212</v>
      </c>
      <c r="E10" s="30" t="s">
        <v>167</v>
      </c>
      <c r="F10" s="132" t="s">
        <v>74</v>
      </c>
      <c r="G10" s="133" t="s">
        <v>32</v>
      </c>
      <c r="H10" s="133" t="s">
        <v>30</v>
      </c>
      <c r="I10" s="28" t="s">
        <v>31</v>
      </c>
      <c r="J10" s="38" t="s">
        <v>109</v>
      </c>
      <c r="K10" s="27">
        <v>5</v>
      </c>
      <c r="L10" s="416">
        <v>0</v>
      </c>
      <c r="M10" s="415" t="s">
        <v>529</v>
      </c>
      <c r="N10" s="32" t="s">
        <v>32</v>
      </c>
      <c r="O10" s="428"/>
      <c r="P10" s="429"/>
      <c r="Q10" s="429"/>
      <c r="R10" s="430"/>
      <c r="S10" s="431"/>
      <c r="T10" s="429"/>
      <c r="U10" s="429"/>
      <c r="V10" s="432"/>
      <c r="W10" s="431"/>
      <c r="X10" s="429"/>
      <c r="Y10" s="429"/>
      <c r="Z10" s="432"/>
      <c r="AA10" s="431"/>
      <c r="AB10" s="429"/>
      <c r="AC10" s="429"/>
      <c r="AD10" s="432"/>
      <c r="AE10" s="433"/>
      <c r="AF10" s="434"/>
      <c r="AG10" s="434"/>
      <c r="AH10" s="435"/>
      <c r="AI10" s="433"/>
      <c r="AJ10" s="434"/>
      <c r="AK10" s="434"/>
      <c r="AL10" s="435"/>
      <c r="AM10" s="433"/>
      <c r="AN10" s="434"/>
      <c r="AO10" s="434"/>
      <c r="AP10" s="435"/>
      <c r="AQ10" s="433"/>
      <c r="AR10" s="434"/>
      <c r="AS10" s="434"/>
      <c r="AT10" s="435"/>
      <c r="AU10" s="433"/>
      <c r="AV10" s="434"/>
      <c r="AW10" s="434"/>
      <c r="AX10" s="435"/>
      <c r="AY10" s="431"/>
      <c r="AZ10" s="429"/>
      <c r="BA10" s="429"/>
      <c r="BB10" s="432"/>
      <c r="BC10" s="431"/>
      <c r="BD10" s="429"/>
      <c r="BE10" s="429"/>
      <c r="BF10" s="432"/>
      <c r="BG10" s="431"/>
      <c r="BH10" s="429"/>
      <c r="BI10" s="429"/>
      <c r="BJ10" s="436"/>
      <c r="BK10" s="181">
        <f t="shared" si="0"/>
        <v>0</v>
      </c>
      <c r="BL10" s="182">
        <f t="shared" si="1"/>
        <v>0</v>
      </c>
      <c r="BM10" s="26" t="s">
        <v>570</v>
      </c>
      <c r="BN10" s="200" t="s">
        <v>529</v>
      </c>
    </row>
    <row r="11" spans="1:66" x14ac:dyDescent="0.25">
      <c r="A11" s="36" t="s">
        <v>29</v>
      </c>
      <c r="B11" s="37" t="s">
        <v>209</v>
      </c>
      <c r="C11" s="29" t="s">
        <v>211</v>
      </c>
      <c r="D11" s="29" t="s">
        <v>212</v>
      </c>
      <c r="E11" s="30" t="s">
        <v>167</v>
      </c>
      <c r="F11" s="132" t="s">
        <v>74</v>
      </c>
      <c r="G11" s="133" t="s">
        <v>32</v>
      </c>
      <c r="H11" s="133" t="s">
        <v>30</v>
      </c>
      <c r="I11" s="28" t="s">
        <v>31</v>
      </c>
      <c r="J11" s="38" t="s">
        <v>109</v>
      </c>
      <c r="K11" s="27">
        <v>5</v>
      </c>
      <c r="L11" s="416">
        <v>0</v>
      </c>
      <c r="M11" s="415" t="s">
        <v>529</v>
      </c>
      <c r="N11" s="32" t="s">
        <v>32</v>
      </c>
      <c r="O11" s="428"/>
      <c r="P11" s="429"/>
      <c r="Q11" s="429"/>
      <c r="R11" s="430"/>
      <c r="S11" s="431"/>
      <c r="T11" s="429"/>
      <c r="U11" s="429"/>
      <c r="V11" s="432"/>
      <c r="W11" s="431"/>
      <c r="X11" s="429"/>
      <c r="Y11" s="429"/>
      <c r="Z11" s="432"/>
      <c r="AA11" s="431"/>
      <c r="AB11" s="429"/>
      <c r="AC11" s="429"/>
      <c r="AD11" s="432"/>
      <c r="AE11" s="433"/>
      <c r="AF11" s="434"/>
      <c r="AG11" s="434"/>
      <c r="AH11" s="435"/>
      <c r="AI11" s="433"/>
      <c r="AJ11" s="434"/>
      <c r="AK11" s="434"/>
      <c r="AL11" s="435"/>
      <c r="AM11" s="433"/>
      <c r="AN11" s="434"/>
      <c r="AO11" s="434"/>
      <c r="AP11" s="435"/>
      <c r="AQ11" s="433"/>
      <c r="AR11" s="434"/>
      <c r="AS11" s="434"/>
      <c r="AT11" s="435"/>
      <c r="AU11" s="433"/>
      <c r="AV11" s="434"/>
      <c r="AW11" s="434"/>
      <c r="AX11" s="435"/>
      <c r="AY11" s="431"/>
      <c r="AZ11" s="429"/>
      <c r="BA11" s="429"/>
      <c r="BB11" s="432"/>
      <c r="BC11" s="431"/>
      <c r="BD11" s="429"/>
      <c r="BE11" s="429"/>
      <c r="BF11" s="432"/>
      <c r="BG11" s="431"/>
      <c r="BH11" s="429"/>
      <c r="BI11" s="429"/>
      <c r="BJ11" s="436"/>
      <c r="BK11" s="181">
        <f t="shared" si="0"/>
        <v>0</v>
      </c>
      <c r="BL11" s="182">
        <f t="shared" si="1"/>
        <v>0</v>
      </c>
      <c r="BM11" s="26" t="s">
        <v>570</v>
      </c>
      <c r="BN11" s="200" t="s">
        <v>529</v>
      </c>
    </row>
    <row r="12" spans="1:66" x14ac:dyDescent="0.25">
      <c r="A12" s="36" t="s">
        <v>29</v>
      </c>
      <c r="B12" s="37" t="s">
        <v>209</v>
      </c>
      <c r="C12" s="29" t="s">
        <v>211</v>
      </c>
      <c r="D12" s="29" t="s">
        <v>212</v>
      </c>
      <c r="E12" s="30" t="s">
        <v>167</v>
      </c>
      <c r="F12" s="132" t="s">
        <v>74</v>
      </c>
      <c r="G12" s="133" t="s">
        <v>32</v>
      </c>
      <c r="H12" s="133" t="s">
        <v>30</v>
      </c>
      <c r="I12" s="28" t="s">
        <v>31</v>
      </c>
      <c r="J12" s="39" t="s">
        <v>260</v>
      </c>
      <c r="K12" s="27">
        <v>4</v>
      </c>
      <c r="L12" s="416">
        <v>0</v>
      </c>
      <c r="M12" s="415" t="s">
        <v>529</v>
      </c>
      <c r="N12" s="32" t="s">
        <v>32</v>
      </c>
      <c r="O12" s="428" t="s">
        <v>280</v>
      </c>
      <c r="P12" s="429"/>
      <c r="Q12" s="429"/>
      <c r="R12" s="430"/>
      <c r="S12" s="431"/>
      <c r="T12" s="429"/>
      <c r="U12" s="429"/>
      <c r="V12" s="432"/>
      <c r="W12" s="431"/>
      <c r="X12" s="429"/>
      <c r="Y12" s="429"/>
      <c r="Z12" s="432"/>
      <c r="AA12" s="431"/>
      <c r="AB12" s="429"/>
      <c r="AC12" s="429"/>
      <c r="AD12" s="432"/>
      <c r="AE12" s="433"/>
      <c r="AF12" s="434"/>
      <c r="AG12" s="434"/>
      <c r="AH12" s="435"/>
      <c r="AI12" s="433"/>
      <c r="AJ12" s="434"/>
      <c r="AK12" s="434"/>
      <c r="AL12" s="435"/>
      <c r="AM12" s="433"/>
      <c r="AN12" s="434"/>
      <c r="AO12" s="434"/>
      <c r="AP12" s="435"/>
      <c r="AQ12" s="433"/>
      <c r="AR12" s="434"/>
      <c r="AS12" s="434"/>
      <c r="AT12" s="435"/>
      <c r="AU12" s="433"/>
      <c r="AV12" s="434"/>
      <c r="AW12" s="434"/>
      <c r="AX12" s="435"/>
      <c r="AY12" s="431"/>
      <c r="AZ12" s="429"/>
      <c r="BA12" s="429"/>
      <c r="BB12" s="432"/>
      <c r="BC12" s="431"/>
      <c r="BD12" s="429"/>
      <c r="BE12" s="429"/>
      <c r="BF12" s="432"/>
      <c r="BG12" s="431"/>
      <c r="BH12" s="429"/>
      <c r="BI12" s="429"/>
      <c r="BJ12" s="436"/>
      <c r="BK12" s="181">
        <f t="shared" si="0"/>
        <v>0</v>
      </c>
      <c r="BL12" s="182">
        <f t="shared" si="1"/>
        <v>0</v>
      </c>
      <c r="BM12" s="26" t="s">
        <v>570</v>
      </c>
      <c r="BN12" s="200" t="s">
        <v>529</v>
      </c>
    </row>
    <row r="13" spans="1:66" x14ac:dyDescent="0.25">
      <c r="A13" s="36" t="s">
        <v>29</v>
      </c>
      <c r="B13" s="37" t="s">
        <v>209</v>
      </c>
      <c r="C13" s="29" t="s">
        <v>213</v>
      </c>
      <c r="D13" s="29" t="s">
        <v>214</v>
      </c>
      <c r="E13" s="30" t="s">
        <v>167</v>
      </c>
      <c r="F13" s="132" t="s">
        <v>75</v>
      </c>
      <c r="G13" s="133" t="s">
        <v>32</v>
      </c>
      <c r="H13" s="133" t="s">
        <v>112</v>
      </c>
      <c r="I13" s="28" t="s">
        <v>111</v>
      </c>
      <c r="J13" s="38" t="s">
        <v>140</v>
      </c>
      <c r="K13" s="27">
        <v>5</v>
      </c>
      <c r="L13" s="28">
        <v>3</v>
      </c>
      <c r="M13" s="31" t="s">
        <v>268</v>
      </c>
      <c r="N13" s="32" t="s">
        <v>32</v>
      </c>
      <c r="O13" s="428"/>
      <c r="P13" s="429"/>
      <c r="Q13" s="429"/>
      <c r="R13" s="430"/>
      <c r="S13" s="431"/>
      <c r="T13" s="429">
        <v>1</v>
      </c>
      <c r="U13" s="429"/>
      <c r="V13" s="432"/>
      <c r="W13" s="431"/>
      <c r="X13" s="429">
        <v>1</v>
      </c>
      <c r="Y13" s="429"/>
      <c r="Z13" s="432"/>
      <c r="AA13" s="431" t="s">
        <v>550</v>
      </c>
      <c r="AB13" s="429"/>
      <c r="AC13" s="429"/>
      <c r="AD13" s="432"/>
      <c r="AE13" s="433" t="s">
        <v>550</v>
      </c>
      <c r="AF13" s="434"/>
      <c r="AG13" s="434"/>
      <c r="AH13" s="435"/>
      <c r="AI13" s="433"/>
      <c r="AJ13" s="434"/>
      <c r="AK13" s="434"/>
      <c r="AL13" s="435"/>
      <c r="AM13" s="433"/>
      <c r="AN13" s="434"/>
      <c r="AO13" s="434"/>
      <c r="AP13" s="435">
        <v>1</v>
      </c>
      <c r="AQ13" s="433"/>
      <c r="AR13" s="434"/>
      <c r="AS13" s="434"/>
      <c r="AT13" s="435"/>
      <c r="AU13" s="433"/>
      <c r="AV13" s="434"/>
      <c r="AW13" s="434"/>
      <c r="AX13" s="435"/>
      <c r="AY13" s="431"/>
      <c r="AZ13" s="429"/>
      <c r="BA13" s="429"/>
      <c r="BB13" s="432"/>
      <c r="BC13" s="431"/>
      <c r="BD13" s="429"/>
      <c r="BE13" s="429"/>
      <c r="BF13" s="432"/>
      <c r="BG13" s="431"/>
      <c r="BH13" s="429"/>
      <c r="BI13" s="429"/>
      <c r="BJ13" s="436"/>
      <c r="BK13" s="181">
        <f t="shared" si="0"/>
        <v>3</v>
      </c>
      <c r="BL13" s="182">
        <f t="shared" si="1"/>
        <v>0</v>
      </c>
      <c r="BM13" s="26" t="s">
        <v>553</v>
      </c>
      <c r="BN13" s="200" t="s">
        <v>32</v>
      </c>
    </row>
    <row r="14" spans="1:66" x14ac:dyDescent="0.25">
      <c r="A14" s="36" t="s">
        <v>29</v>
      </c>
      <c r="B14" s="37" t="s">
        <v>209</v>
      </c>
      <c r="C14" s="29" t="s">
        <v>213</v>
      </c>
      <c r="D14" s="29" t="s">
        <v>214</v>
      </c>
      <c r="E14" s="30" t="s">
        <v>167</v>
      </c>
      <c r="F14" s="132" t="s">
        <v>75</v>
      </c>
      <c r="G14" s="133" t="s">
        <v>32</v>
      </c>
      <c r="H14" s="133" t="s">
        <v>112</v>
      </c>
      <c r="I14" s="28" t="s">
        <v>111</v>
      </c>
      <c r="J14" s="38" t="s">
        <v>109</v>
      </c>
      <c r="K14" s="27">
        <v>5</v>
      </c>
      <c r="L14" s="28">
        <v>5</v>
      </c>
      <c r="M14" s="31" t="s">
        <v>266</v>
      </c>
      <c r="N14" s="32" t="s">
        <v>32</v>
      </c>
      <c r="O14" s="428"/>
      <c r="P14" s="429"/>
      <c r="Q14" s="429"/>
      <c r="R14" s="430"/>
      <c r="S14" s="431"/>
      <c r="T14" s="429">
        <v>1</v>
      </c>
      <c r="U14" s="429"/>
      <c r="V14" s="432"/>
      <c r="W14" s="431"/>
      <c r="X14" s="429">
        <v>1</v>
      </c>
      <c r="Y14" s="429"/>
      <c r="Z14" s="432"/>
      <c r="AA14" s="431">
        <v>1</v>
      </c>
      <c r="AB14" s="429"/>
      <c r="AC14" s="429"/>
      <c r="AD14" s="432"/>
      <c r="AE14" s="433">
        <v>1</v>
      </c>
      <c r="AF14" s="434"/>
      <c r="AG14" s="434"/>
      <c r="AH14" s="435"/>
      <c r="AI14" s="433"/>
      <c r="AJ14" s="434"/>
      <c r="AK14" s="434"/>
      <c r="AL14" s="435"/>
      <c r="AM14" s="433"/>
      <c r="AN14" s="434"/>
      <c r="AO14" s="434"/>
      <c r="AP14" s="435">
        <v>1</v>
      </c>
      <c r="AQ14" s="433"/>
      <c r="AR14" s="434"/>
      <c r="AS14" s="434"/>
      <c r="AT14" s="435"/>
      <c r="AU14" s="433"/>
      <c r="AV14" s="434"/>
      <c r="AW14" s="434"/>
      <c r="AX14" s="435"/>
      <c r="AY14" s="431"/>
      <c r="AZ14" s="429"/>
      <c r="BA14" s="429"/>
      <c r="BB14" s="432"/>
      <c r="BC14" s="431"/>
      <c r="BD14" s="429"/>
      <c r="BE14" s="429"/>
      <c r="BF14" s="432"/>
      <c r="BG14" s="431"/>
      <c r="BH14" s="429"/>
      <c r="BI14" s="429"/>
      <c r="BJ14" s="436"/>
      <c r="BK14" s="181">
        <f t="shared" si="0"/>
        <v>5</v>
      </c>
      <c r="BL14" s="182">
        <f t="shared" si="1"/>
        <v>0</v>
      </c>
      <c r="BM14" s="26"/>
      <c r="BN14" s="200" t="s">
        <v>32</v>
      </c>
    </row>
    <row r="15" spans="1:66" x14ac:dyDescent="0.25">
      <c r="A15" s="36" t="s">
        <v>29</v>
      </c>
      <c r="B15" s="37" t="s">
        <v>209</v>
      </c>
      <c r="C15" s="29" t="s">
        <v>213</v>
      </c>
      <c r="D15" s="29" t="s">
        <v>214</v>
      </c>
      <c r="E15" s="30" t="s">
        <v>167</v>
      </c>
      <c r="F15" s="132" t="s">
        <v>75</v>
      </c>
      <c r="G15" s="133" t="s">
        <v>32</v>
      </c>
      <c r="H15" s="133" t="s">
        <v>112</v>
      </c>
      <c r="I15" s="28" t="s">
        <v>111</v>
      </c>
      <c r="J15" s="39" t="s">
        <v>260</v>
      </c>
      <c r="K15" s="27">
        <v>6</v>
      </c>
      <c r="L15" s="28">
        <v>6</v>
      </c>
      <c r="M15" s="31" t="s">
        <v>264</v>
      </c>
      <c r="N15" s="40" t="s">
        <v>262</v>
      </c>
      <c r="O15" s="428" t="s">
        <v>280</v>
      </c>
      <c r="P15" s="429"/>
      <c r="Q15" s="429"/>
      <c r="R15" s="430"/>
      <c r="S15" s="431"/>
      <c r="T15" s="429"/>
      <c r="U15" s="429"/>
      <c r="V15" s="432"/>
      <c r="W15" s="431"/>
      <c r="X15" s="429"/>
      <c r="Y15" s="429"/>
      <c r="Z15" s="432"/>
      <c r="AA15" s="431"/>
      <c r="AB15" s="429"/>
      <c r="AC15" s="429"/>
      <c r="AD15" s="432"/>
      <c r="AE15" s="433"/>
      <c r="AF15" s="434"/>
      <c r="AG15" s="434"/>
      <c r="AH15" s="435"/>
      <c r="AI15" s="433"/>
      <c r="AJ15" s="434"/>
      <c r="AK15" s="434"/>
      <c r="AL15" s="435"/>
      <c r="AM15" s="433"/>
      <c r="AN15" s="434"/>
      <c r="AO15" s="434"/>
      <c r="AP15" s="435"/>
      <c r="AQ15" s="433"/>
      <c r="AR15" s="434"/>
      <c r="AS15" s="434"/>
      <c r="AT15" s="435"/>
      <c r="AU15" s="433"/>
      <c r="AV15" s="434"/>
      <c r="AW15" s="434"/>
      <c r="AX15" s="435"/>
      <c r="AY15" s="431"/>
      <c r="AZ15" s="429"/>
      <c r="BA15" s="429"/>
      <c r="BB15" s="432"/>
      <c r="BC15" s="431"/>
      <c r="BD15" s="429"/>
      <c r="BE15" s="429"/>
      <c r="BF15" s="432"/>
      <c r="BG15" s="431"/>
      <c r="BH15" s="429"/>
      <c r="BI15" s="429"/>
      <c r="BJ15" s="436"/>
      <c r="BK15" s="181">
        <f t="shared" si="0"/>
        <v>0</v>
      </c>
      <c r="BL15" s="182">
        <f t="shared" si="1"/>
        <v>6</v>
      </c>
      <c r="BM15" s="26"/>
      <c r="BN15" s="200" t="s">
        <v>32</v>
      </c>
    </row>
    <row r="16" spans="1:66" x14ac:dyDescent="0.25">
      <c r="A16" s="36" t="s">
        <v>29</v>
      </c>
      <c r="B16" s="37" t="s">
        <v>209</v>
      </c>
      <c r="C16" s="29" t="s">
        <v>215</v>
      </c>
      <c r="D16" s="29" t="s">
        <v>212</v>
      </c>
      <c r="E16" s="30" t="s">
        <v>167</v>
      </c>
      <c r="F16" s="132" t="s">
        <v>76</v>
      </c>
      <c r="G16" s="133" t="s">
        <v>92</v>
      </c>
      <c r="H16" s="133" t="s">
        <v>30</v>
      </c>
      <c r="I16" s="28" t="s">
        <v>31</v>
      </c>
      <c r="J16" s="38" t="s">
        <v>109</v>
      </c>
      <c r="K16" s="27">
        <v>10</v>
      </c>
      <c r="L16" s="28">
        <v>10</v>
      </c>
      <c r="M16" s="31" t="s">
        <v>270</v>
      </c>
      <c r="N16" s="32" t="s">
        <v>155</v>
      </c>
      <c r="O16" s="428"/>
      <c r="P16" s="429"/>
      <c r="Q16" s="429"/>
      <c r="R16" s="430"/>
      <c r="S16" s="431"/>
      <c r="T16" s="429"/>
      <c r="U16" s="429"/>
      <c r="V16" s="432"/>
      <c r="W16" s="431">
        <v>2</v>
      </c>
      <c r="X16" s="429"/>
      <c r="Y16" s="429"/>
      <c r="Z16" s="432">
        <v>2</v>
      </c>
      <c r="AA16" s="431"/>
      <c r="AB16" s="429"/>
      <c r="AC16" s="429"/>
      <c r="AD16" s="432"/>
      <c r="AE16" s="433"/>
      <c r="AF16" s="434"/>
      <c r="AG16" s="434"/>
      <c r="AH16" s="435">
        <v>2</v>
      </c>
      <c r="AI16" s="433"/>
      <c r="AJ16" s="434" t="s">
        <v>530</v>
      </c>
      <c r="AK16" s="434"/>
      <c r="AL16" s="435"/>
      <c r="AM16" s="433"/>
      <c r="AN16" s="434"/>
      <c r="AO16" s="434"/>
      <c r="AP16" s="435"/>
      <c r="AQ16" s="433">
        <v>2</v>
      </c>
      <c r="AR16" s="434"/>
      <c r="AS16" s="434"/>
      <c r="AT16" s="435"/>
      <c r="AU16" s="433"/>
      <c r="AV16" s="434"/>
      <c r="AW16" s="434"/>
      <c r="AX16" s="435">
        <v>1</v>
      </c>
      <c r="AY16" s="431"/>
      <c r="AZ16" s="429"/>
      <c r="BA16" s="429"/>
      <c r="BB16" s="432">
        <v>1</v>
      </c>
      <c r="BC16" s="431"/>
      <c r="BD16" s="429"/>
      <c r="BE16" s="429"/>
      <c r="BF16" s="432"/>
      <c r="BG16" s="431"/>
      <c r="BH16" s="429"/>
      <c r="BI16" s="429"/>
      <c r="BJ16" s="436"/>
      <c r="BK16" s="181">
        <f t="shared" si="0"/>
        <v>10</v>
      </c>
      <c r="BL16" s="182">
        <f t="shared" si="1"/>
        <v>0</v>
      </c>
      <c r="BM16" s="26"/>
      <c r="BN16" s="200" t="s">
        <v>32</v>
      </c>
    </row>
    <row r="17" spans="1:66" x14ac:dyDescent="0.25">
      <c r="A17" s="36" t="s">
        <v>29</v>
      </c>
      <c r="B17" s="37" t="s">
        <v>209</v>
      </c>
      <c r="C17" s="29" t="s">
        <v>215</v>
      </c>
      <c r="D17" s="29" t="s">
        <v>212</v>
      </c>
      <c r="E17" s="30" t="s">
        <v>167</v>
      </c>
      <c r="F17" s="132" t="s">
        <v>76</v>
      </c>
      <c r="G17" s="133" t="s">
        <v>92</v>
      </c>
      <c r="H17" s="133" t="s">
        <v>30</v>
      </c>
      <c r="I17" s="28" t="s">
        <v>31</v>
      </c>
      <c r="J17" s="39" t="s">
        <v>260</v>
      </c>
      <c r="K17" s="27">
        <v>4</v>
      </c>
      <c r="L17" s="28">
        <v>4</v>
      </c>
      <c r="M17" s="31" t="s">
        <v>263</v>
      </c>
      <c r="N17" s="40" t="s">
        <v>261</v>
      </c>
      <c r="O17" s="428" t="s">
        <v>280</v>
      </c>
      <c r="P17" s="429"/>
      <c r="Q17" s="429"/>
      <c r="R17" s="430"/>
      <c r="S17" s="431"/>
      <c r="T17" s="429"/>
      <c r="U17" s="429"/>
      <c r="V17" s="432"/>
      <c r="W17" s="431"/>
      <c r="X17" s="429"/>
      <c r="Y17" s="429"/>
      <c r="Z17" s="432"/>
      <c r="AA17" s="431"/>
      <c r="AB17" s="429"/>
      <c r="AC17" s="429"/>
      <c r="AD17" s="432"/>
      <c r="AE17" s="433"/>
      <c r="AF17" s="434"/>
      <c r="AG17" s="434"/>
      <c r="AH17" s="435"/>
      <c r="AI17" s="433"/>
      <c r="AJ17" s="434"/>
      <c r="AK17" s="434"/>
      <c r="AL17" s="435"/>
      <c r="AM17" s="433"/>
      <c r="AN17" s="434"/>
      <c r="AO17" s="434"/>
      <c r="AP17" s="435"/>
      <c r="AQ17" s="433"/>
      <c r="AR17" s="434"/>
      <c r="AS17" s="434"/>
      <c r="AT17" s="435"/>
      <c r="AU17" s="433"/>
      <c r="AV17" s="434"/>
      <c r="AW17" s="434"/>
      <c r="AX17" s="435"/>
      <c r="AY17" s="431"/>
      <c r="AZ17" s="429"/>
      <c r="BA17" s="429"/>
      <c r="BB17" s="432"/>
      <c r="BC17" s="431"/>
      <c r="BD17" s="429"/>
      <c r="BE17" s="429"/>
      <c r="BF17" s="432"/>
      <c r="BG17" s="431"/>
      <c r="BH17" s="429"/>
      <c r="BI17" s="429"/>
      <c r="BJ17" s="436"/>
      <c r="BK17" s="181">
        <f t="shared" si="0"/>
        <v>0</v>
      </c>
      <c r="BL17" s="182">
        <f t="shared" si="1"/>
        <v>4</v>
      </c>
      <c r="BM17" s="26"/>
      <c r="BN17" s="200" t="s">
        <v>32</v>
      </c>
    </row>
    <row r="18" spans="1:66" x14ac:dyDescent="0.25">
      <c r="A18" s="36" t="s">
        <v>29</v>
      </c>
      <c r="B18" s="37" t="s">
        <v>209</v>
      </c>
      <c r="C18" s="29" t="s">
        <v>215</v>
      </c>
      <c r="D18" s="29" t="s">
        <v>212</v>
      </c>
      <c r="E18" s="30" t="s">
        <v>167</v>
      </c>
      <c r="F18" s="132" t="s">
        <v>76</v>
      </c>
      <c r="G18" s="133" t="s">
        <v>90</v>
      </c>
      <c r="H18" s="133" t="s">
        <v>30</v>
      </c>
      <c r="I18" s="28" t="s">
        <v>31</v>
      </c>
      <c r="J18" s="38" t="s">
        <v>109</v>
      </c>
      <c r="K18" s="27">
        <v>10</v>
      </c>
      <c r="L18" s="28">
        <v>10</v>
      </c>
      <c r="M18" s="31" t="s">
        <v>270</v>
      </c>
      <c r="N18" s="32" t="s">
        <v>155</v>
      </c>
      <c r="O18" s="428"/>
      <c r="P18" s="429"/>
      <c r="Q18" s="429"/>
      <c r="R18" s="430"/>
      <c r="S18" s="431"/>
      <c r="T18" s="429">
        <v>2</v>
      </c>
      <c r="U18" s="429"/>
      <c r="V18" s="432"/>
      <c r="W18" s="431"/>
      <c r="X18" s="429">
        <v>2</v>
      </c>
      <c r="Y18" s="429"/>
      <c r="Z18" s="432"/>
      <c r="AA18" s="431"/>
      <c r="AB18" s="429"/>
      <c r="AC18" s="429"/>
      <c r="AD18" s="432"/>
      <c r="AE18" s="433"/>
      <c r="AF18" s="434"/>
      <c r="AG18" s="434"/>
      <c r="AH18" s="435" t="s">
        <v>530</v>
      </c>
      <c r="AI18" s="433"/>
      <c r="AJ18" s="434">
        <v>2</v>
      </c>
      <c r="AK18" s="434"/>
      <c r="AL18" s="435"/>
      <c r="AM18" s="433"/>
      <c r="AN18" s="434"/>
      <c r="AO18" s="434"/>
      <c r="AP18" s="435"/>
      <c r="AQ18" s="433">
        <v>2</v>
      </c>
      <c r="AR18" s="434"/>
      <c r="AS18" s="434"/>
      <c r="AT18" s="435"/>
      <c r="AU18" s="433"/>
      <c r="AV18" s="434"/>
      <c r="AW18" s="434"/>
      <c r="AX18" s="435">
        <v>2</v>
      </c>
      <c r="AY18" s="431"/>
      <c r="AZ18" s="429"/>
      <c r="BA18" s="429"/>
      <c r="BB18" s="432"/>
      <c r="BC18" s="431"/>
      <c r="BD18" s="429"/>
      <c r="BE18" s="429"/>
      <c r="BF18" s="432"/>
      <c r="BG18" s="431"/>
      <c r="BH18" s="429"/>
      <c r="BI18" s="429"/>
      <c r="BJ18" s="436"/>
      <c r="BK18" s="181">
        <f t="shared" si="0"/>
        <v>10</v>
      </c>
      <c r="BL18" s="182">
        <f t="shared" si="1"/>
        <v>0</v>
      </c>
      <c r="BM18" s="26"/>
      <c r="BN18" s="200" t="s">
        <v>32</v>
      </c>
    </row>
    <row r="19" spans="1:66" x14ac:dyDescent="0.25">
      <c r="A19" s="36" t="s">
        <v>29</v>
      </c>
      <c r="B19" s="37" t="s">
        <v>209</v>
      </c>
      <c r="C19" s="29" t="s">
        <v>215</v>
      </c>
      <c r="D19" s="29" t="s">
        <v>212</v>
      </c>
      <c r="E19" s="30" t="s">
        <v>167</v>
      </c>
      <c r="F19" s="132" t="s">
        <v>76</v>
      </c>
      <c r="G19" s="133" t="s">
        <v>90</v>
      </c>
      <c r="H19" s="133" t="s">
        <v>30</v>
      </c>
      <c r="I19" s="28" t="s">
        <v>31</v>
      </c>
      <c r="J19" s="39" t="s">
        <v>260</v>
      </c>
      <c r="K19" s="27">
        <v>4</v>
      </c>
      <c r="L19" s="28">
        <v>4</v>
      </c>
      <c r="M19" s="31" t="s">
        <v>263</v>
      </c>
      <c r="N19" s="40" t="s">
        <v>261</v>
      </c>
      <c r="O19" s="428" t="s">
        <v>280</v>
      </c>
      <c r="P19" s="429"/>
      <c r="Q19" s="429"/>
      <c r="R19" s="430"/>
      <c r="S19" s="431"/>
      <c r="T19" s="429">
        <v>4</v>
      </c>
      <c r="U19" s="429"/>
      <c r="V19" s="432"/>
      <c r="W19" s="431"/>
      <c r="X19" s="429"/>
      <c r="Y19" s="429"/>
      <c r="Z19" s="432"/>
      <c r="AA19" s="431"/>
      <c r="AB19" s="429"/>
      <c r="AC19" s="429"/>
      <c r="AD19" s="432"/>
      <c r="AE19" s="433"/>
      <c r="AF19" s="434"/>
      <c r="AG19" s="434"/>
      <c r="AH19" s="435"/>
      <c r="AI19" s="433"/>
      <c r="AJ19" s="434"/>
      <c r="AK19" s="434"/>
      <c r="AL19" s="435"/>
      <c r="AM19" s="433"/>
      <c r="AN19" s="434"/>
      <c r="AO19" s="434"/>
      <c r="AP19" s="435"/>
      <c r="AQ19" s="433"/>
      <c r="AR19" s="434"/>
      <c r="AS19" s="434"/>
      <c r="AT19" s="435"/>
      <c r="AU19" s="433"/>
      <c r="AV19" s="434"/>
      <c r="AW19" s="434"/>
      <c r="AX19" s="435"/>
      <c r="AY19" s="431"/>
      <c r="AZ19" s="429"/>
      <c r="BA19" s="429"/>
      <c r="BB19" s="432"/>
      <c r="BC19" s="431"/>
      <c r="BD19" s="429"/>
      <c r="BE19" s="429"/>
      <c r="BF19" s="432"/>
      <c r="BG19" s="431"/>
      <c r="BH19" s="429"/>
      <c r="BI19" s="429"/>
      <c r="BJ19" s="436"/>
      <c r="BK19" s="181">
        <f t="shared" si="0"/>
        <v>4</v>
      </c>
      <c r="BL19" s="182">
        <f t="shared" si="1"/>
        <v>0</v>
      </c>
      <c r="BM19" s="26"/>
      <c r="BN19" s="200" t="s">
        <v>32</v>
      </c>
    </row>
    <row r="20" spans="1:66" x14ac:dyDescent="0.25">
      <c r="A20" s="36" t="s">
        <v>29</v>
      </c>
      <c r="B20" s="37" t="s">
        <v>209</v>
      </c>
      <c r="C20" s="29" t="s">
        <v>215</v>
      </c>
      <c r="D20" s="29" t="s">
        <v>212</v>
      </c>
      <c r="E20" s="30" t="s">
        <v>167</v>
      </c>
      <c r="F20" s="132" t="s">
        <v>76</v>
      </c>
      <c r="G20" s="133" t="s">
        <v>91</v>
      </c>
      <c r="H20" s="133" t="s">
        <v>30</v>
      </c>
      <c r="I20" s="28" t="s">
        <v>31</v>
      </c>
      <c r="J20" s="38" t="s">
        <v>109</v>
      </c>
      <c r="K20" s="27">
        <v>10</v>
      </c>
      <c r="L20" s="28">
        <v>10</v>
      </c>
      <c r="M20" s="31" t="s">
        <v>270</v>
      </c>
      <c r="N20" s="32" t="s">
        <v>155</v>
      </c>
      <c r="O20" s="428"/>
      <c r="P20" s="429"/>
      <c r="Q20" s="429"/>
      <c r="R20" s="430"/>
      <c r="S20" s="431"/>
      <c r="T20" s="429"/>
      <c r="U20" s="429"/>
      <c r="V20" s="432"/>
      <c r="W20" s="431">
        <v>2</v>
      </c>
      <c r="X20" s="429"/>
      <c r="Y20" s="429"/>
      <c r="Z20" s="432">
        <v>2</v>
      </c>
      <c r="AA20" s="431"/>
      <c r="AB20" s="429"/>
      <c r="AC20" s="429"/>
      <c r="AD20" s="432"/>
      <c r="AE20" s="433"/>
      <c r="AF20" s="434"/>
      <c r="AG20" s="434"/>
      <c r="AH20" s="435">
        <v>2</v>
      </c>
      <c r="AI20" s="433"/>
      <c r="AJ20" s="434" t="s">
        <v>530</v>
      </c>
      <c r="AK20" s="434"/>
      <c r="AL20" s="435"/>
      <c r="AM20" s="433"/>
      <c r="AN20" s="434"/>
      <c r="AO20" s="434"/>
      <c r="AP20" s="435"/>
      <c r="AQ20" s="433">
        <v>2</v>
      </c>
      <c r="AR20" s="434"/>
      <c r="AS20" s="434"/>
      <c r="AT20" s="435"/>
      <c r="AU20" s="433"/>
      <c r="AV20" s="434"/>
      <c r="AW20" s="434"/>
      <c r="AX20" s="435">
        <v>2</v>
      </c>
      <c r="AY20" s="431"/>
      <c r="AZ20" s="429"/>
      <c r="BA20" s="429"/>
      <c r="BB20" s="432"/>
      <c r="BC20" s="431"/>
      <c r="BD20" s="429"/>
      <c r="BE20" s="429"/>
      <c r="BF20" s="432"/>
      <c r="BG20" s="431"/>
      <c r="BH20" s="429"/>
      <c r="BI20" s="429"/>
      <c r="BJ20" s="436"/>
      <c r="BK20" s="181">
        <f t="shared" si="0"/>
        <v>10</v>
      </c>
      <c r="BL20" s="182">
        <f t="shared" si="1"/>
        <v>0</v>
      </c>
      <c r="BM20" s="26"/>
      <c r="BN20" s="200" t="s">
        <v>32</v>
      </c>
    </row>
    <row r="21" spans="1:66" x14ac:dyDescent="0.25">
      <c r="A21" s="36" t="s">
        <v>29</v>
      </c>
      <c r="B21" s="37" t="s">
        <v>209</v>
      </c>
      <c r="C21" s="29" t="s">
        <v>215</v>
      </c>
      <c r="D21" s="29" t="s">
        <v>212</v>
      </c>
      <c r="E21" s="30" t="s">
        <v>167</v>
      </c>
      <c r="F21" s="132" t="s">
        <v>76</v>
      </c>
      <c r="G21" s="133" t="s">
        <v>91</v>
      </c>
      <c r="H21" s="133" t="s">
        <v>30</v>
      </c>
      <c r="I21" s="28" t="s">
        <v>31</v>
      </c>
      <c r="J21" s="39" t="s">
        <v>260</v>
      </c>
      <c r="K21" s="27">
        <v>4</v>
      </c>
      <c r="L21" s="28">
        <v>4</v>
      </c>
      <c r="M21" s="31" t="s">
        <v>263</v>
      </c>
      <c r="N21" s="40" t="s">
        <v>261</v>
      </c>
      <c r="O21" s="428" t="s">
        <v>280</v>
      </c>
      <c r="P21" s="429"/>
      <c r="Q21" s="429"/>
      <c r="R21" s="430"/>
      <c r="S21" s="431"/>
      <c r="T21" s="429"/>
      <c r="U21" s="429"/>
      <c r="V21" s="432"/>
      <c r="W21" s="431"/>
      <c r="X21" s="429"/>
      <c r="Y21" s="429"/>
      <c r="Z21" s="432"/>
      <c r="AA21" s="431"/>
      <c r="AB21" s="429"/>
      <c r="AC21" s="429"/>
      <c r="AD21" s="432"/>
      <c r="AE21" s="433"/>
      <c r="AF21" s="434"/>
      <c r="AG21" s="434"/>
      <c r="AH21" s="435"/>
      <c r="AI21" s="433"/>
      <c r="AJ21" s="434"/>
      <c r="AK21" s="434"/>
      <c r="AL21" s="435"/>
      <c r="AM21" s="433"/>
      <c r="AN21" s="434"/>
      <c r="AO21" s="434"/>
      <c r="AP21" s="435"/>
      <c r="AQ21" s="433"/>
      <c r="AR21" s="434"/>
      <c r="AS21" s="434"/>
      <c r="AT21" s="435"/>
      <c r="AU21" s="433"/>
      <c r="AV21" s="434"/>
      <c r="AW21" s="434"/>
      <c r="AX21" s="435"/>
      <c r="AY21" s="431"/>
      <c r="AZ21" s="429"/>
      <c r="BA21" s="429"/>
      <c r="BB21" s="432"/>
      <c r="BC21" s="431"/>
      <c r="BD21" s="429"/>
      <c r="BE21" s="429"/>
      <c r="BF21" s="432"/>
      <c r="BG21" s="431"/>
      <c r="BH21" s="429"/>
      <c r="BI21" s="429"/>
      <c r="BJ21" s="436"/>
      <c r="BK21" s="181">
        <f t="shared" si="0"/>
        <v>0</v>
      </c>
      <c r="BL21" s="182">
        <f t="shared" si="1"/>
        <v>4</v>
      </c>
      <c r="BM21" s="26"/>
      <c r="BN21" s="200" t="s">
        <v>32</v>
      </c>
    </row>
    <row r="22" spans="1:66" x14ac:dyDescent="0.25">
      <c r="A22" s="36" t="s">
        <v>29</v>
      </c>
      <c r="B22" s="37" t="s">
        <v>209</v>
      </c>
      <c r="C22" s="29" t="s">
        <v>231</v>
      </c>
      <c r="D22" s="29" t="s">
        <v>203</v>
      </c>
      <c r="E22" s="30" t="s">
        <v>167</v>
      </c>
      <c r="F22" s="132" t="s">
        <v>103</v>
      </c>
      <c r="G22" s="133" t="s">
        <v>32</v>
      </c>
      <c r="H22" s="133" t="s">
        <v>112</v>
      </c>
      <c r="I22" s="28" t="s">
        <v>111</v>
      </c>
      <c r="J22" s="38" t="s">
        <v>140</v>
      </c>
      <c r="K22" s="27">
        <v>5</v>
      </c>
      <c r="L22" s="28">
        <v>3</v>
      </c>
      <c r="M22" s="31" t="s">
        <v>268</v>
      </c>
      <c r="N22" s="32" t="s">
        <v>32</v>
      </c>
      <c r="O22" s="428"/>
      <c r="P22" s="429"/>
      <c r="Q22" s="429"/>
      <c r="R22" s="430"/>
      <c r="S22" s="431"/>
      <c r="T22" s="429">
        <v>1</v>
      </c>
      <c r="U22" s="429"/>
      <c r="V22" s="432"/>
      <c r="W22" s="431"/>
      <c r="X22" s="429">
        <v>1</v>
      </c>
      <c r="Y22" s="429"/>
      <c r="Z22" s="432"/>
      <c r="AA22" s="431" t="s">
        <v>550</v>
      </c>
      <c r="AB22" s="429"/>
      <c r="AC22" s="429"/>
      <c r="AD22" s="432"/>
      <c r="AE22" s="433" t="s">
        <v>550</v>
      </c>
      <c r="AF22" s="434"/>
      <c r="AG22" s="434"/>
      <c r="AH22" s="435"/>
      <c r="AI22" s="433"/>
      <c r="AJ22" s="434"/>
      <c r="AK22" s="434"/>
      <c r="AL22" s="435"/>
      <c r="AM22" s="433"/>
      <c r="AN22" s="434"/>
      <c r="AO22" s="434"/>
      <c r="AP22" s="435">
        <v>1</v>
      </c>
      <c r="AQ22" s="433"/>
      <c r="AR22" s="434"/>
      <c r="AS22" s="434"/>
      <c r="AT22" s="435"/>
      <c r="AU22" s="433"/>
      <c r="AV22" s="434"/>
      <c r="AW22" s="434"/>
      <c r="AX22" s="435"/>
      <c r="AY22" s="431"/>
      <c r="AZ22" s="429"/>
      <c r="BA22" s="429"/>
      <c r="BB22" s="432"/>
      <c r="BC22" s="431"/>
      <c r="BD22" s="429"/>
      <c r="BE22" s="429"/>
      <c r="BF22" s="432"/>
      <c r="BG22" s="431"/>
      <c r="BH22" s="429"/>
      <c r="BI22" s="429"/>
      <c r="BJ22" s="436"/>
      <c r="BK22" s="181">
        <f t="shared" si="0"/>
        <v>3</v>
      </c>
      <c r="BL22" s="182">
        <f t="shared" si="1"/>
        <v>0</v>
      </c>
      <c r="BM22" s="26" t="s">
        <v>553</v>
      </c>
      <c r="BN22" s="200" t="s">
        <v>32</v>
      </c>
    </row>
    <row r="23" spans="1:66" x14ac:dyDescent="0.25">
      <c r="A23" s="36" t="s">
        <v>29</v>
      </c>
      <c r="B23" s="37" t="s">
        <v>209</v>
      </c>
      <c r="C23" s="29" t="s">
        <v>231</v>
      </c>
      <c r="D23" s="29" t="s">
        <v>203</v>
      </c>
      <c r="E23" s="30" t="s">
        <v>167</v>
      </c>
      <c r="F23" s="132" t="s">
        <v>103</v>
      </c>
      <c r="G23" s="133" t="s">
        <v>32</v>
      </c>
      <c r="H23" s="133" t="s">
        <v>112</v>
      </c>
      <c r="I23" s="28" t="s">
        <v>111</v>
      </c>
      <c r="J23" s="38" t="s">
        <v>109</v>
      </c>
      <c r="K23" s="27">
        <v>5</v>
      </c>
      <c r="L23" s="28">
        <v>5</v>
      </c>
      <c r="M23" s="31" t="s">
        <v>266</v>
      </c>
      <c r="N23" s="32" t="s">
        <v>32</v>
      </c>
      <c r="O23" s="428"/>
      <c r="P23" s="429"/>
      <c r="Q23" s="429"/>
      <c r="R23" s="430"/>
      <c r="S23" s="431"/>
      <c r="T23" s="429">
        <v>1</v>
      </c>
      <c r="U23" s="429"/>
      <c r="V23" s="432"/>
      <c r="W23" s="431"/>
      <c r="X23" s="429">
        <v>1</v>
      </c>
      <c r="Y23" s="429"/>
      <c r="Z23" s="432"/>
      <c r="AA23" s="431">
        <v>1</v>
      </c>
      <c r="AB23" s="429"/>
      <c r="AC23" s="429"/>
      <c r="AD23" s="432"/>
      <c r="AE23" s="433">
        <v>1</v>
      </c>
      <c r="AF23" s="434"/>
      <c r="AG23" s="434"/>
      <c r="AH23" s="435"/>
      <c r="AI23" s="433"/>
      <c r="AJ23" s="434"/>
      <c r="AK23" s="434"/>
      <c r="AL23" s="435"/>
      <c r="AM23" s="433"/>
      <c r="AN23" s="434"/>
      <c r="AO23" s="434"/>
      <c r="AP23" s="435">
        <v>1</v>
      </c>
      <c r="AQ23" s="433"/>
      <c r="AR23" s="434"/>
      <c r="AS23" s="434"/>
      <c r="AT23" s="435"/>
      <c r="AU23" s="433"/>
      <c r="AV23" s="434"/>
      <c r="AW23" s="434"/>
      <c r="AX23" s="435"/>
      <c r="AY23" s="431"/>
      <c r="AZ23" s="429"/>
      <c r="BA23" s="429"/>
      <c r="BB23" s="432"/>
      <c r="BC23" s="431"/>
      <c r="BD23" s="429"/>
      <c r="BE23" s="429"/>
      <c r="BF23" s="432"/>
      <c r="BG23" s="431"/>
      <c r="BH23" s="429"/>
      <c r="BI23" s="429"/>
      <c r="BJ23" s="436"/>
      <c r="BK23" s="181">
        <f t="shared" si="0"/>
        <v>5</v>
      </c>
      <c r="BL23" s="182">
        <f t="shared" si="1"/>
        <v>0</v>
      </c>
      <c r="BM23" s="26"/>
      <c r="BN23" s="200" t="s">
        <v>32</v>
      </c>
    </row>
    <row r="24" spans="1:66" x14ac:dyDescent="0.25">
      <c r="A24" s="36" t="s">
        <v>29</v>
      </c>
      <c r="B24" s="37" t="s">
        <v>209</v>
      </c>
      <c r="C24" s="29" t="s">
        <v>231</v>
      </c>
      <c r="D24" s="29" t="s">
        <v>203</v>
      </c>
      <c r="E24" s="30" t="s">
        <v>167</v>
      </c>
      <c r="F24" s="132" t="s">
        <v>103</v>
      </c>
      <c r="G24" s="133" t="s">
        <v>32</v>
      </c>
      <c r="H24" s="133" t="s">
        <v>112</v>
      </c>
      <c r="I24" s="28" t="s">
        <v>111</v>
      </c>
      <c r="J24" s="39" t="s">
        <v>260</v>
      </c>
      <c r="K24" s="27">
        <v>6</v>
      </c>
      <c r="L24" s="28">
        <v>6</v>
      </c>
      <c r="M24" s="31" t="s">
        <v>264</v>
      </c>
      <c r="N24" s="40" t="s">
        <v>262</v>
      </c>
      <c r="O24" s="428" t="s">
        <v>280</v>
      </c>
      <c r="P24" s="429"/>
      <c r="Q24" s="429"/>
      <c r="R24" s="430"/>
      <c r="S24" s="431"/>
      <c r="T24" s="429"/>
      <c r="U24" s="429"/>
      <c r="V24" s="432"/>
      <c r="W24" s="431"/>
      <c r="X24" s="429"/>
      <c r="Y24" s="429"/>
      <c r="Z24" s="432"/>
      <c r="AA24" s="431"/>
      <c r="AB24" s="429"/>
      <c r="AC24" s="429"/>
      <c r="AD24" s="432"/>
      <c r="AE24" s="433"/>
      <c r="AF24" s="434"/>
      <c r="AG24" s="434"/>
      <c r="AH24" s="435"/>
      <c r="AI24" s="433"/>
      <c r="AJ24" s="434"/>
      <c r="AK24" s="434"/>
      <c r="AL24" s="435"/>
      <c r="AM24" s="433"/>
      <c r="AN24" s="434"/>
      <c r="AO24" s="434"/>
      <c r="AP24" s="435"/>
      <c r="AQ24" s="433"/>
      <c r="AR24" s="434"/>
      <c r="AS24" s="434"/>
      <c r="AT24" s="435"/>
      <c r="AU24" s="433"/>
      <c r="AV24" s="434"/>
      <c r="AW24" s="434"/>
      <c r="AX24" s="435"/>
      <c r="AY24" s="431"/>
      <c r="AZ24" s="429"/>
      <c r="BA24" s="429"/>
      <c r="BB24" s="432"/>
      <c r="BC24" s="431"/>
      <c r="BD24" s="429"/>
      <c r="BE24" s="429"/>
      <c r="BF24" s="432"/>
      <c r="BG24" s="431"/>
      <c r="BH24" s="429"/>
      <c r="BI24" s="429"/>
      <c r="BJ24" s="436"/>
      <c r="BK24" s="181">
        <f t="shared" si="0"/>
        <v>0</v>
      </c>
      <c r="BL24" s="182">
        <f t="shared" si="1"/>
        <v>6</v>
      </c>
      <c r="BM24" s="26"/>
      <c r="BN24" s="200" t="s">
        <v>32</v>
      </c>
    </row>
    <row r="25" spans="1:66" x14ac:dyDescent="0.25">
      <c r="A25" s="36" t="s">
        <v>29</v>
      </c>
      <c r="B25" s="37" t="s">
        <v>209</v>
      </c>
      <c r="C25" s="29" t="s">
        <v>216</v>
      </c>
      <c r="D25" s="29" t="s">
        <v>212</v>
      </c>
      <c r="E25" s="30" t="s">
        <v>167</v>
      </c>
      <c r="F25" s="132" t="s">
        <v>77</v>
      </c>
      <c r="G25" s="133" t="s">
        <v>32</v>
      </c>
      <c r="H25" s="133" t="s">
        <v>112</v>
      </c>
      <c r="I25" s="28" t="s">
        <v>111</v>
      </c>
      <c r="J25" s="38" t="s">
        <v>115</v>
      </c>
      <c r="K25" s="27">
        <v>5</v>
      </c>
      <c r="L25" s="28">
        <v>5</v>
      </c>
      <c r="M25" s="31" t="s">
        <v>268</v>
      </c>
      <c r="N25" s="32" t="s">
        <v>32</v>
      </c>
      <c r="O25" s="428"/>
      <c r="P25" s="429"/>
      <c r="Q25" s="429"/>
      <c r="R25" s="430"/>
      <c r="S25" s="431"/>
      <c r="T25" s="429"/>
      <c r="U25" s="429"/>
      <c r="V25" s="432"/>
      <c r="W25" s="431"/>
      <c r="X25" s="429"/>
      <c r="Y25" s="429"/>
      <c r="Z25" s="432"/>
      <c r="AA25" s="431">
        <v>1</v>
      </c>
      <c r="AB25" s="429"/>
      <c r="AC25" s="429"/>
      <c r="AD25" s="432"/>
      <c r="AE25" s="433">
        <v>1</v>
      </c>
      <c r="AF25" s="434"/>
      <c r="AG25" s="434"/>
      <c r="AH25" s="435"/>
      <c r="AI25" s="433"/>
      <c r="AJ25" s="434"/>
      <c r="AK25" s="434">
        <v>1</v>
      </c>
      <c r="AL25" s="435"/>
      <c r="AM25" s="433"/>
      <c r="AN25" s="434">
        <v>1</v>
      </c>
      <c r="AO25" s="434"/>
      <c r="AP25" s="435"/>
      <c r="AQ25" s="433"/>
      <c r="AR25" s="434"/>
      <c r="AS25" s="434"/>
      <c r="AT25" s="435"/>
      <c r="AU25" s="433"/>
      <c r="AV25" s="434"/>
      <c r="AW25" s="434">
        <v>1</v>
      </c>
      <c r="AX25" s="435"/>
      <c r="AY25" s="431"/>
      <c r="AZ25" s="429"/>
      <c r="BA25" s="429"/>
      <c r="BB25" s="432"/>
      <c r="BC25" s="431"/>
      <c r="BD25" s="429"/>
      <c r="BE25" s="429"/>
      <c r="BF25" s="432"/>
      <c r="BG25" s="431"/>
      <c r="BH25" s="429"/>
      <c r="BI25" s="429"/>
      <c r="BJ25" s="436"/>
      <c r="BK25" s="181">
        <f t="shared" si="0"/>
        <v>5</v>
      </c>
      <c r="BL25" s="182">
        <f t="shared" si="1"/>
        <v>0</v>
      </c>
      <c r="BM25" s="26" t="s">
        <v>525</v>
      </c>
      <c r="BN25" s="200" t="s">
        <v>32</v>
      </c>
    </row>
    <row r="26" spans="1:66" x14ac:dyDescent="0.25">
      <c r="A26" s="36" t="s">
        <v>29</v>
      </c>
      <c r="B26" s="37" t="s">
        <v>209</v>
      </c>
      <c r="C26" s="29" t="s">
        <v>216</v>
      </c>
      <c r="D26" s="29" t="s">
        <v>212</v>
      </c>
      <c r="E26" s="30" t="s">
        <v>167</v>
      </c>
      <c r="F26" s="132" t="s">
        <v>77</v>
      </c>
      <c r="G26" s="133" t="s">
        <v>32</v>
      </c>
      <c r="H26" s="133" t="s">
        <v>112</v>
      </c>
      <c r="I26" s="28" t="s">
        <v>111</v>
      </c>
      <c r="J26" s="38" t="s">
        <v>109</v>
      </c>
      <c r="K26" s="27">
        <v>5</v>
      </c>
      <c r="L26" s="28">
        <v>0</v>
      </c>
      <c r="M26" s="31" t="s">
        <v>529</v>
      </c>
      <c r="N26" s="32" t="s">
        <v>32</v>
      </c>
      <c r="O26" s="428"/>
      <c r="P26" s="429"/>
      <c r="Q26" s="429"/>
      <c r="R26" s="430"/>
      <c r="S26" s="431"/>
      <c r="T26" s="429"/>
      <c r="U26" s="429"/>
      <c r="V26" s="432"/>
      <c r="W26" s="431"/>
      <c r="X26" s="429"/>
      <c r="Y26" s="429"/>
      <c r="Z26" s="432"/>
      <c r="AA26" s="431" t="s">
        <v>530</v>
      </c>
      <c r="AB26" s="429"/>
      <c r="AC26" s="429"/>
      <c r="AD26" s="432"/>
      <c r="AE26" s="433" t="s">
        <v>530</v>
      </c>
      <c r="AF26" s="434"/>
      <c r="AG26" s="434"/>
      <c r="AH26" s="435"/>
      <c r="AI26" s="433"/>
      <c r="AJ26" s="434"/>
      <c r="AK26" s="434" t="s">
        <v>530</v>
      </c>
      <c r="AL26" s="435"/>
      <c r="AM26" s="433"/>
      <c r="AN26" s="434" t="s">
        <v>530</v>
      </c>
      <c r="AO26" s="434"/>
      <c r="AP26" s="435"/>
      <c r="AQ26" s="433"/>
      <c r="AR26" s="434"/>
      <c r="AS26" s="434"/>
      <c r="AT26" s="435"/>
      <c r="AU26" s="433"/>
      <c r="AV26" s="434"/>
      <c r="AW26" s="434" t="s">
        <v>530</v>
      </c>
      <c r="AX26" s="435"/>
      <c r="AY26" s="431"/>
      <c r="AZ26" s="429"/>
      <c r="BA26" s="429"/>
      <c r="BB26" s="432"/>
      <c r="BC26" s="431"/>
      <c r="BD26" s="429"/>
      <c r="BE26" s="429"/>
      <c r="BF26" s="432"/>
      <c r="BG26" s="431"/>
      <c r="BH26" s="429"/>
      <c r="BI26" s="429"/>
      <c r="BJ26" s="436"/>
      <c r="BK26" s="181">
        <f t="shared" si="0"/>
        <v>0</v>
      </c>
      <c r="BL26" s="182">
        <f t="shared" si="1"/>
        <v>0</v>
      </c>
      <c r="BM26" s="26" t="s">
        <v>583</v>
      </c>
      <c r="BN26" s="200" t="s">
        <v>32</v>
      </c>
    </row>
    <row r="27" spans="1:66" x14ac:dyDescent="0.25">
      <c r="A27" s="36" t="s">
        <v>29</v>
      </c>
      <c r="B27" s="37" t="s">
        <v>209</v>
      </c>
      <c r="C27" s="29" t="s">
        <v>216</v>
      </c>
      <c r="D27" s="29" t="s">
        <v>212</v>
      </c>
      <c r="E27" s="30" t="s">
        <v>167</v>
      </c>
      <c r="F27" s="132" t="s">
        <v>77</v>
      </c>
      <c r="G27" s="133" t="s">
        <v>32</v>
      </c>
      <c r="H27" s="133" t="s">
        <v>112</v>
      </c>
      <c r="I27" s="28" t="s">
        <v>111</v>
      </c>
      <c r="J27" s="38" t="s">
        <v>153</v>
      </c>
      <c r="K27" s="27">
        <v>5</v>
      </c>
      <c r="L27" s="28">
        <v>5</v>
      </c>
      <c r="M27" s="31" t="s">
        <v>268</v>
      </c>
      <c r="N27" s="32" t="s">
        <v>32</v>
      </c>
      <c r="O27" s="428"/>
      <c r="P27" s="429"/>
      <c r="Q27" s="429"/>
      <c r="R27" s="430"/>
      <c r="S27" s="431"/>
      <c r="T27" s="429"/>
      <c r="U27" s="429"/>
      <c r="V27" s="432"/>
      <c r="W27" s="431"/>
      <c r="X27" s="429"/>
      <c r="Y27" s="429"/>
      <c r="Z27" s="432"/>
      <c r="AA27" s="431">
        <v>1</v>
      </c>
      <c r="AB27" s="429"/>
      <c r="AC27" s="429"/>
      <c r="AD27" s="432"/>
      <c r="AE27" s="433">
        <v>1</v>
      </c>
      <c r="AF27" s="434"/>
      <c r="AG27" s="434"/>
      <c r="AH27" s="435"/>
      <c r="AI27" s="433"/>
      <c r="AJ27" s="434"/>
      <c r="AK27" s="434">
        <v>1</v>
      </c>
      <c r="AL27" s="435"/>
      <c r="AM27" s="433"/>
      <c r="AN27" s="434">
        <v>1</v>
      </c>
      <c r="AO27" s="434"/>
      <c r="AP27" s="435"/>
      <c r="AQ27" s="433"/>
      <c r="AR27" s="434"/>
      <c r="AS27" s="434"/>
      <c r="AT27" s="435"/>
      <c r="AU27" s="433"/>
      <c r="AV27" s="434"/>
      <c r="AW27" s="434">
        <v>1</v>
      </c>
      <c r="AX27" s="435"/>
      <c r="AY27" s="431"/>
      <c r="AZ27" s="429"/>
      <c r="BA27" s="429"/>
      <c r="BB27" s="432"/>
      <c r="BC27" s="431"/>
      <c r="BD27" s="429"/>
      <c r="BE27" s="429"/>
      <c r="BF27" s="432"/>
      <c r="BG27" s="431"/>
      <c r="BH27" s="429"/>
      <c r="BI27" s="429"/>
      <c r="BJ27" s="436"/>
      <c r="BK27" s="181">
        <f t="shared" si="0"/>
        <v>5</v>
      </c>
      <c r="BL27" s="182">
        <f t="shared" si="1"/>
        <v>0</v>
      </c>
      <c r="BM27" s="26" t="s">
        <v>525</v>
      </c>
      <c r="BN27" s="200" t="s">
        <v>32</v>
      </c>
    </row>
    <row r="28" spans="1:66" x14ac:dyDescent="0.25">
      <c r="A28" s="36" t="s">
        <v>29</v>
      </c>
      <c r="B28" s="37" t="s">
        <v>209</v>
      </c>
      <c r="C28" s="29" t="s">
        <v>216</v>
      </c>
      <c r="D28" s="29" t="s">
        <v>212</v>
      </c>
      <c r="E28" s="30" t="s">
        <v>167</v>
      </c>
      <c r="F28" s="132" t="s">
        <v>77</v>
      </c>
      <c r="G28" s="133" t="s">
        <v>32</v>
      </c>
      <c r="H28" s="133" t="s">
        <v>112</v>
      </c>
      <c r="I28" s="28" t="s">
        <v>111</v>
      </c>
      <c r="J28" s="39" t="s">
        <v>260</v>
      </c>
      <c r="K28" s="27">
        <v>6</v>
      </c>
      <c r="L28" s="28">
        <v>6</v>
      </c>
      <c r="M28" s="31" t="s">
        <v>264</v>
      </c>
      <c r="N28" s="40" t="s">
        <v>262</v>
      </c>
      <c r="O28" s="428" t="s">
        <v>280</v>
      </c>
      <c r="P28" s="429"/>
      <c r="Q28" s="429"/>
      <c r="R28" s="430"/>
      <c r="S28" s="431"/>
      <c r="T28" s="429"/>
      <c r="U28" s="429"/>
      <c r="V28" s="432"/>
      <c r="W28" s="431"/>
      <c r="X28" s="429"/>
      <c r="Y28" s="429"/>
      <c r="Z28" s="432"/>
      <c r="AA28" s="431"/>
      <c r="AB28" s="429"/>
      <c r="AC28" s="429"/>
      <c r="AD28" s="432"/>
      <c r="AE28" s="433"/>
      <c r="AF28" s="434"/>
      <c r="AG28" s="434"/>
      <c r="AH28" s="435"/>
      <c r="AI28" s="433"/>
      <c r="AJ28" s="434"/>
      <c r="AK28" s="434"/>
      <c r="AL28" s="435"/>
      <c r="AM28" s="433"/>
      <c r="AN28" s="434"/>
      <c r="AO28" s="434"/>
      <c r="AP28" s="435"/>
      <c r="AQ28" s="433"/>
      <c r="AR28" s="434"/>
      <c r="AS28" s="434"/>
      <c r="AT28" s="435"/>
      <c r="AU28" s="433"/>
      <c r="AV28" s="434"/>
      <c r="AW28" s="434"/>
      <c r="AX28" s="435"/>
      <c r="AY28" s="431"/>
      <c r="AZ28" s="429"/>
      <c r="BA28" s="429"/>
      <c r="BB28" s="432"/>
      <c r="BC28" s="431"/>
      <c r="BD28" s="429"/>
      <c r="BE28" s="429"/>
      <c r="BF28" s="432"/>
      <c r="BG28" s="431"/>
      <c r="BH28" s="429"/>
      <c r="BI28" s="429"/>
      <c r="BJ28" s="436"/>
      <c r="BK28" s="181">
        <f t="shared" si="0"/>
        <v>0</v>
      </c>
      <c r="BL28" s="182">
        <f t="shared" si="1"/>
        <v>6</v>
      </c>
      <c r="BM28" s="26" t="s">
        <v>525</v>
      </c>
      <c r="BN28" s="200" t="s">
        <v>32</v>
      </c>
    </row>
    <row r="29" spans="1:66" x14ac:dyDescent="0.25">
      <c r="A29" s="36" t="s">
        <v>29</v>
      </c>
      <c r="B29" s="37" t="s">
        <v>209</v>
      </c>
      <c r="C29" s="29" t="s">
        <v>221</v>
      </c>
      <c r="D29" s="29" t="s">
        <v>212</v>
      </c>
      <c r="E29" s="30" t="s">
        <v>167</v>
      </c>
      <c r="F29" s="132" t="s">
        <v>80</v>
      </c>
      <c r="G29" s="133" t="s">
        <v>94</v>
      </c>
      <c r="H29" s="133" t="s">
        <v>424</v>
      </c>
      <c r="I29" s="28" t="s">
        <v>113</v>
      </c>
      <c r="J29" s="38" t="s">
        <v>109</v>
      </c>
      <c r="K29" s="27">
        <v>10</v>
      </c>
      <c r="L29" s="28">
        <v>10</v>
      </c>
      <c r="M29" s="31" t="s">
        <v>270</v>
      </c>
      <c r="N29" s="32" t="s">
        <v>32</v>
      </c>
      <c r="O29" s="428"/>
      <c r="P29" s="429"/>
      <c r="Q29" s="429"/>
      <c r="R29" s="430"/>
      <c r="S29" s="431"/>
      <c r="T29" s="429">
        <v>2</v>
      </c>
      <c r="U29" s="429"/>
      <c r="V29" s="432"/>
      <c r="W29" s="431"/>
      <c r="X29" s="429">
        <v>2</v>
      </c>
      <c r="Y29" s="429"/>
      <c r="Z29" s="432"/>
      <c r="AA29" s="431"/>
      <c r="AB29" s="429"/>
      <c r="AC29" s="429"/>
      <c r="AD29" s="432"/>
      <c r="AE29" s="433"/>
      <c r="AF29" s="434"/>
      <c r="AG29" s="434"/>
      <c r="AH29" s="435"/>
      <c r="AI29" s="433"/>
      <c r="AJ29" s="434">
        <v>2</v>
      </c>
      <c r="AK29" s="434"/>
      <c r="AL29" s="435"/>
      <c r="AM29" s="433"/>
      <c r="AN29" s="434"/>
      <c r="AO29" s="434"/>
      <c r="AP29" s="435"/>
      <c r="AQ29" s="433">
        <v>2</v>
      </c>
      <c r="AR29" s="434"/>
      <c r="AS29" s="434"/>
      <c r="AT29" s="435"/>
      <c r="AU29" s="433"/>
      <c r="AV29" s="434"/>
      <c r="AW29" s="434"/>
      <c r="AX29" s="435">
        <v>2</v>
      </c>
      <c r="AY29" s="431"/>
      <c r="AZ29" s="429"/>
      <c r="BA29" s="429"/>
      <c r="BB29" s="432"/>
      <c r="BC29" s="431"/>
      <c r="BD29" s="429"/>
      <c r="BE29" s="429"/>
      <c r="BF29" s="432"/>
      <c r="BG29" s="431"/>
      <c r="BH29" s="429"/>
      <c r="BI29" s="429"/>
      <c r="BJ29" s="436"/>
      <c r="BK29" s="181">
        <f t="shared" si="0"/>
        <v>10</v>
      </c>
      <c r="BL29" s="182">
        <f t="shared" si="1"/>
        <v>0</v>
      </c>
      <c r="BM29" s="26"/>
      <c r="BN29" s="200" t="s">
        <v>32</v>
      </c>
    </row>
    <row r="30" spans="1:66" x14ac:dyDescent="0.25">
      <c r="A30" s="36" t="s">
        <v>29</v>
      </c>
      <c r="B30" s="37" t="s">
        <v>209</v>
      </c>
      <c r="C30" s="29" t="s">
        <v>221</v>
      </c>
      <c r="D30" s="29" t="s">
        <v>212</v>
      </c>
      <c r="E30" s="30" t="s">
        <v>167</v>
      </c>
      <c r="F30" s="132" t="s">
        <v>80</v>
      </c>
      <c r="G30" s="133" t="s">
        <v>94</v>
      </c>
      <c r="H30" s="133" t="s">
        <v>424</v>
      </c>
      <c r="I30" s="28" t="s">
        <v>113</v>
      </c>
      <c r="J30" s="39" t="s">
        <v>260</v>
      </c>
      <c r="K30" s="27">
        <v>4</v>
      </c>
      <c r="L30" s="28">
        <v>4</v>
      </c>
      <c r="M30" s="31" t="s">
        <v>263</v>
      </c>
      <c r="N30" s="40" t="s">
        <v>261</v>
      </c>
      <c r="O30" s="428" t="s">
        <v>280</v>
      </c>
      <c r="P30" s="429"/>
      <c r="Q30" s="429"/>
      <c r="R30" s="430"/>
      <c r="S30" s="431"/>
      <c r="T30" s="429">
        <v>4</v>
      </c>
      <c r="U30" s="429"/>
      <c r="V30" s="432"/>
      <c r="W30" s="431"/>
      <c r="X30" s="429"/>
      <c r="Y30" s="429"/>
      <c r="Z30" s="432"/>
      <c r="AA30" s="431"/>
      <c r="AB30" s="429"/>
      <c r="AC30" s="429"/>
      <c r="AD30" s="432"/>
      <c r="AE30" s="433"/>
      <c r="AF30" s="434"/>
      <c r="AG30" s="434"/>
      <c r="AH30" s="435"/>
      <c r="AI30" s="433"/>
      <c r="AJ30" s="434"/>
      <c r="AK30" s="434"/>
      <c r="AL30" s="435"/>
      <c r="AM30" s="433"/>
      <c r="AN30" s="434"/>
      <c r="AO30" s="434"/>
      <c r="AP30" s="435"/>
      <c r="AQ30" s="433"/>
      <c r="AR30" s="434"/>
      <c r="AS30" s="434"/>
      <c r="AT30" s="435"/>
      <c r="AU30" s="433"/>
      <c r="AV30" s="434"/>
      <c r="AW30" s="434"/>
      <c r="AX30" s="435"/>
      <c r="AY30" s="431"/>
      <c r="AZ30" s="429"/>
      <c r="BA30" s="429"/>
      <c r="BB30" s="432"/>
      <c r="BC30" s="431"/>
      <c r="BD30" s="429"/>
      <c r="BE30" s="429"/>
      <c r="BF30" s="432"/>
      <c r="BG30" s="431"/>
      <c r="BH30" s="429"/>
      <c r="BI30" s="429"/>
      <c r="BJ30" s="436"/>
      <c r="BK30" s="181">
        <f t="shared" si="0"/>
        <v>4</v>
      </c>
      <c r="BL30" s="182">
        <f t="shared" si="1"/>
        <v>0</v>
      </c>
      <c r="BM30" s="26"/>
      <c r="BN30" s="200" t="s">
        <v>32</v>
      </c>
    </row>
    <row r="31" spans="1:66" x14ac:dyDescent="0.25">
      <c r="A31" s="36" t="s">
        <v>29</v>
      </c>
      <c r="B31" s="37" t="s">
        <v>209</v>
      </c>
      <c r="C31" s="29" t="s">
        <v>222</v>
      </c>
      <c r="D31" s="29" t="s">
        <v>212</v>
      </c>
      <c r="E31" s="30" t="s">
        <v>167</v>
      </c>
      <c r="F31" s="132" t="s">
        <v>81</v>
      </c>
      <c r="G31" s="133" t="s">
        <v>94</v>
      </c>
      <c r="H31" s="133" t="s">
        <v>424</v>
      </c>
      <c r="I31" s="28" t="s">
        <v>31</v>
      </c>
      <c r="J31" s="38" t="s">
        <v>109</v>
      </c>
      <c r="K31" s="27">
        <v>10</v>
      </c>
      <c r="L31" s="28">
        <v>10</v>
      </c>
      <c r="M31" s="31" t="s">
        <v>270</v>
      </c>
      <c r="N31" s="32" t="s">
        <v>32</v>
      </c>
      <c r="O31" s="428"/>
      <c r="P31" s="429"/>
      <c r="Q31" s="429"/>
      <c r="R31" s="430"/>
      <c r="S31" s="431"/>
      <c r="T31" s="429">
        <v>2</v>
      </c>
      <c r="U31" s="429"/>
      <c r="V31" s="432"/>
      <c r="W31" s="431"/>
      <c r="X31" s="429">
        <v>2</v>
      </c>
      <c r="Y31" s="429"/>
      <c r="Z31" s="432"/>
      <c r="AA31" s="431"/>
      <c r="AB31" s="429"/>
      <c r="AC31" s="429"/>
      <c r="AD31" s="432"/>
      <c r="AE31" s="433"/>
      <c r="AF31" s="434"/>
      <c r="AG31" s="434"/>
      <c r="AH31" s="435"/>
      <c r="AI31" s="433"/>
      <c r="AJ31" s="434">
        <v>2</v>
      </c>
      <c r="AK31" s="434"/>
      <c r="AL31" s="435"/>
      <c r="AM31" s="433"/>
      <c r="AN31" s="434"/>
      <c r="AO31" s="434"/>
      <c r="AP31" s="435"/>
      <c r="AQ31" s="433">
        <v>2</v>
      </c>
      <c r="AR31" s="434"/>
      <c r="AS31" s="434"/>
      <c r="AT31" s="435"/>
      <c r="AU31" s="433"/>
      <c r="AV31" s="434"/>
      <c r="AW31" s="434"/>
      <c r="AX31" s="435">
        <v>2</v>
      </c>
      <c r="AY31" s="431"/>
      <c r="AZ31" s="429"/>
      <c r="BA31" s="429"/>
      <c r="BB31" s="432"/>
      <c r="BC31" s="431"/>
      <c r="BD31" s="429"/>
      <c r="BE31" s="429"/>
      <c r="BF31" s="432"/>
      <c r="BG31" s="431"/>
      <c r="BH31" s="429"/>
      <c r="BI31" s="429"/>
      <c r="BJ31" s="436"/>
      <c r="BK31" s="181">
        <f t="shared" si="0"/>
        <v>10</v>
      </c>
      <c r="BL31" s="182">
        <f t="shared" si="1"/>
        <v>0</v>
      </c>
      <c r="BM31" s="26"/>
      <c r="BN31" s="200" t="s">
        <v>32</v>
      </c>
    </row>
    <row r="32" spans="1:66" x14ac:dyDescent="0.25">
      <c r="A32" s="36" t="s">
        <v>29</v>
      </c>
      <c r="B32" s="37" t="s">
        <v>209</v>
      </c>
      <c r="C32" s="29" t="s">
        <v>222</v>
      </c>
      <c r="D32" s="29" t="s">
        <v>212</v>
      </c>
      <c r="E32" s="30" t="s">
        <v>167</v>
      </c>
      <c r="F32" s="132" t="s">
        <v>81</v>
      </c>
      <c r="G32" s="133" t="s">
        <v>94</v>
      </c>
      <c r="H32" s="133" t="s">
        <v>424</v>
      </c>
      <c r="I32" s="28" t="s">
        <v>31</v>
      </c>
      <c r="J32" s="39" t="s">
        <v>260</v>
      </c>
      <c r="K32" s="27">
        <v>4</v>
      </c>
      <c r="L32" s="28">
        <v>4</v>
      </c>
      <c r="M32" s="31" t="s">
        <v>263</v>
      </c>
      <c r="N32" s="40" t="s">
        <v>261</v>
      </c>
      <c r="O32" s="428" t="s">
        <v>280</v>
      </c>
      <c r="P32" s="429"/>
      <c r="Q32" s="429"/>
      <c r="R32" s="430"/>
      <c r="S32" s="431"/>
      <c r="T32" s="429">
        <v>4</v>
      </c>
      <c r="U32" s="429"/>
      <c r="V32" s="432"/>
      <c r="W32" s="431"/>
      <c r="X32" s="429"/>
      <c r="Y32" s="429"/>
      <c r="Z32" s="432"/>
      <c r="AA32" s="431"/>
      <c r="AB32" s="429"/>
      <c r="AC32" s="429"/>
      <c r="AD32" s="432"/>
      <c r="AE32" s="433"/>
      <c r="AF32" s="434"/>
      <c r="AG32" s="434"/>
      <c r="AH32" s="435"/>
      <c r="AI32" s="433"/>
      <c r="AJ32" s="434"/>
      <c r="AK32" s="434"/>
      <c r="AL32" s="435"/>
      <c r="AM32" s="433"/>
      <c r="AN32" s="434"/>
      <c r="AO32" s="434"/>
      <c r="AP32" s="435"/>
      <c r="AQ32" s="433"/>
      <c r="AR32" s="434"/>
      <c r="AS32" s="434"/>
      <c r="AT32" s="435"/>
      <c r="AU32" s="433"/>
      <c r="AV32" s="434"/>
      <c r="AW32" s="434"/>
      <c r="AX32" s="435"/>
      <c r="AY32" s="431"/>
      <c r="AZ32" s="429"/>
      <c r="BA32" s="429"/>
      <c r="BB32" s="432"/>
      <c r="BC32" s="431"/>
      <c r="BD32" s="429"/>
      <c r="BE32" s="429"/>
      <c r="BF32" s="432"/>
      <c r="BG32" s="431"/>
      <c r="BH32" s="429"/>
      <c r="BI32" s="429"/>
      <c r="BJ32" s="436"/>
      <c r="BK32" s="181">
        <f t="shared" si="0"/>
        <v>4</v>
      </c>
      <c r="BL32" s="182">
        <f t="shared" si="1"/>
        <v>0</v>
      </c>
      <c r="BM32" s="26"/>
      <c r="BN32" s="200" t="s">
        <v>32</v>
      </c>
    </row>
    <row r="33" spans="1:66" x14ac:dyDescent="0.25">
      <c r="A33" s="36" t="s">
        <v>29</v>
      </c>
      <c r="B33" s="37" t="s">
        <v>209</v>
      </c>
      <c r="C33" s="29" t="s">
        <v>223</v>
      </c>
      <c r="D33" s="29" t="s">
        <v>224</v>
      </c>
      <c r="E33" s="30" t="s">
        <v>167</v>
      </c>
      <c r="F33" s="132" t="s">
        <v>82</v>
      </c>
      <c r="G33" s="133" t="s">
        <v>95</v>
      </c>
      <c r="H33" s="133" t="s">
        <v>424</v>
      </c>
      <c r="I33" s="28" t="s">
        <v>31</v>
      </c>
      <c r="J33" s="38" t="s">
        <v>147</v>
      </c>
      <c r="K33" s="27">
        <v>10</v>
      </c>
      <c r="L33" s="28">
        <v>8</v>
      </c>
      <c r="M33" s="31" t="s">
        <v>279</v>
      </c>
      <c r="N33" s="32" t="s">
        <v>32</v>
      </c>
      <c r="O33" s="428"/>
      <c r="P33" s="429"/>
      <c r="Q33" s="429"/>
      <c r="R33" s="430"/>
      <c r="S33" s="431"/>
      <c r="T33" s="429">
        <v>2</v>
      </c>
      <c r="U33" s="429"/>
      <c r="V33" s="432"/>
      <c r="W33" s="431"/>
      <c r="X33" s="429" t="s">
        <v>530</v>
      </c>
      <c r="Y33" s="429"/>
      <c r="Z33" s="432"/>
      <c r="AA33" s="431"/>
      <c r="AB33" s="429"/>
      <c r="AC33" s="429"/>
      <c r="AD33" s="432"/>
      <c r="AE33" s="433"/>
      <c r="AF33" s="434"/>
      <c r="AG33" s="434"/>
      <c r="AH33" s="435"/>
      <c r="AI33" s="433"/>
      <c r="AJ33" s="434">
        <v>2</v>
      </c>
      <c r="AK33" s="434"/>
      <c r="AL33" s="435"/>
      <c r="AM33" s="433"/>
      <c r="AN33" s="434"/>
      <c r="AO33" s="434"/>
      <c r="AP33" s="435"/>
      <c r="AQ33" s="433">
        <v>2</v>
      </c>
      <c r="AR33" s="434"/>
      <c r="AS33" s="434"/>
      <c r="AT33" s="435"/>
      <c r="AU33" s="433"/>
      <c r="AV33" s="434"/>
      <c r="AW33" s="434"/>
      <c r="AX33" s="435">
        <v>2</v>
      </c>
      <c r="AY33" s="431"/>
      <c r="AZ33" s="429"/>
      <c r="BA33" s="429"/>
      <c r="BB33" s="432"/>
      <c r="BC33" s="431"/>
      <c r="BD33" s="429"/>
      <c r="BE33" s="429"/>
      <c r="BF33" s="432"/>
      <c r="BG33" s="431"/>
      <c r="BH33" s="429"/>
      <c r="BI33" s="429"/>
      <c r="BJ33" s="436"/>
      <c r="BK33" s="181">
        <f t="shared" si="0"/>
        <v>8</v>
      </c>
      <c r="BL33" s="182">
        <f t="shared" si="1"/>
        <v>0</v>
      </c>
      <c r="BM33" s="26" t="s">
        <v>569</v>
      </c>
      <c r="BN33" s="200" t="s">
        <v>32</v>
      </c>
    </row>
    <row r="34" spans="1:66" x14ac:dyDescent="0.25">
      <c r="A34" s="36" t="s">
        <v>29</v>
      </c>
      <c r="B34" s="37" t="s">
        <v>209</v>
      </c>
      <c r="C34" s="29" t="s">
        <v>223</v>
      </c>
      <c r="D34" s="29" t="s">
        <v>224</v>
      </c>
      <c r="E34" s="30" t="s">
        <v>167</v>
      </c>
      <c r="F34" s="132" t="s">
        <v>82</v>
      </c>
      <c r="G34" s="133" t="s">
        <v>95</v>
      </c>
      <c r="H34" s="133" t="s">
        <v>424</v>
      </c>
      <c r="I34" s="28" t="s">
        <v>31</v>
      </c>
      <c r="J34" s="38" t="s">
        <v>148</v>
      </c>
      <c r="K34" s="27">
        <v>10</v>
      </c>
      <c r="L34" s="28">
        <v>10</v>
      </c>
      <c r="M34" s="31" t="s">
        <v>279</v>
      </c>
      <c r="N34" s="32" t="s">
        <v>32</v>
      </c>
      <c r="O34" s="428"/>
      <c r="P34" s="429"/>
      <c r="Q34" s="429"/>
      <c r="R34" s="430"/>
      <c r="S34" s="431"/>
      <c r="T34" s="429">
        <v>2</v>
      </c>
      <c r="U34" s="429"/>
      <c r="V34" s="432"/>
      <c r="W34" s="431"/>
      <c r="X34" s="429">
        <v>2</v>
      </c>
      <c r="Y34" s="429"/>
      <c r="Z34" s="432"/>
      <c r="AA34" s="431"/>
      <c r="AB34" s="429"/>
      <c r="AC34" s="429"/>
      <c r="AD34" s="432"/>
      <c r="AE34" s="433"/>
      <c r="AF34" s="434"/>
      <c r="AG34" s="434"/>
      <c r="AH34" s="435"/>
      <c r="AI34" s="433"/>
      <c r="AJ34" s="434">
        <v>2</v>
      </c>
      <c r="AK34" s="434"/>
      <c r="AL34" s="435"/>
      <c r="AM34" s="433"/>
      <c r="AN34" s="434"/>
      <c r="AO34" s="434"/>
      <c r="AP34" s="435"/>
      <c r="AQ34" s="433">
        <v>2</v>
      </c>
      <c r="AR34" s="434"/>
      <c r="AS34" s="434"/>
      <c r="AT34" s="435"/>
      <c r="AU34" s="433"/>
      <c r="AV34" s="434"/>
      <c r="AW34" s="434"/>
      <c r="AX34" s="435">
        <v>2</v>
      </c>
      <c r="AY34" s="431"/>
      <c r="AZ34" s="429"/>
      <c r="BA34" s="429"/>
      <c r="BB34" s="432"/>
      <c r="BC34" s="431"/>
      <c r="BD34" s="429"/>
      <c r="BE34" s="429"/>
      <c r="BF34" s="432"/>
      <c r="BG34" s="431"/>
      <c r="BH34" s="429"/>
      <c r="BI34" s="429"/>
      <c r="BJ34" s="436"/>
      <c r="BK34" s="181">
        <f t="shared" si="0"/>
        <v>10</v>
      </c>
      <c r="BL34" s="182">
        <f t="shared" si="1"/>
        <v>0</v>
      </c>
      <c r="BM34" s="26"/>
      <c r="BN34" s="200" t="s">
        <v>32</v>
      </c>
    </row>
    <row r="35" spans="1:66" x14ac:dyDescent="0.25">
      <c r="A35" s="36" t="s">
        <v>29</v>
      </c>
      <c r="B35" s="37" t="s">
        <v>209</v>
      </c>
      <c r="C35" s="29" t="s">
        <v>223</v>
      </c>
      <c r="D35" s="29" t="s">
        <v>224</v>
      </c>
      <c r="E35" s="30" t="s">
        <v>167</v>
      </c>
      <c r="F35" s="132" t="s">
        <v>82</v>
      </c>
      <c r="G35" s="133" t="s">
        <v>95</v>
      </c>
      <c r="H35" s="133" t="s">
        <v>424</v>
      </c>
      <c r="I35" s="28" t="s">
        <v>31</v>
      </c>
      <c r="J35" s="38" t="s">
        <v>109</v>
      </c>
      <c r="K35" s="27">
        <v>10</v>
      </c>
      <c r="L35" s="28">
        <v>10</v>
      </c>
      <c r="M35" s="31" t="s">
        <v>270</v>
      </c>
      <c r="N35" s="32" t="s">
        <v>32</v>
      </c>
      <c r="O35" s="428"/>
      <c r="P35" s="429"/>
      <c r="Q35" s="429"/>
      <c r="R35" s="430"/>
      <c r="S35" s="431"/>
      <c r="T35" s="429">
        <v>2</v>
      </c>
      <c r="U35" s="429"/>
      <c r="V35" s="432"/>
      <c r="W35" s="431"/>
      <c r="X35" s="429">
        <v>2</v>
      </c>
      <c r="Y35" s="429"/>
      <c r="Z35" s="432"/>
      <c r="AA35" s="431"/>
      <c r="AB35" s="429"/>
      <c r="AC35" s="429"/>
      <c r="AD35" s="432"/>
      <c r="AE35" s="433"/>
      <c r="AF35" s="434"/>
      <c r="AG35" s="434"/>
      <c r="AH35" s="435"/>
      <c r="AI35" s="433"/>
      <c r="AJ35" s="434">
        <v>2</v>
      </c>
      <c r="AK35" s="434"/>
      <c r="AL35" s="435"/>
      <c r="AM35" s="433"/>
      <c r="AN35" s="434"/>
      <c r="AO35" s="434"/>
      <c r="AP35" s="435"/>
      <c r="AQ35" s="433">
        <v>2</v>
      </c>
      <c r="AR35" s="434"/>
      <c r="AS35" s="434"/>
      <c r="AT35" s="435"/>
      <c r="AU35" s="433"/>
      <c r="AV35" s="434"/>
      <c r="AW35" s="434"/>
      <c r="AX35" s="435">
        <v>2</v>
      </c>
      <c r="AY35" s="431"/>
      <c r="AZ35" s="429"/>
      <c r="BA35" s="429"/>
      <c r="BB35" s="432"/>
      <c r="BC35" s="431"/>
      <c r="BD35" s="429"/>
      <c r="BE35" s="429"/>
      <c r="BF35" s="432"/>
      <c r="BG35" s="431"/>
      <c r="BH35" s="429"/>
      <c r="BI35" s="429"/>
      <c r="BJ35" s="436"/>
      <c r="BK35" s="181">
        <f t="shared" si="0"/>
        <v>10</v>
      </c>
      <c r="BL35" s="182">
        <f t="shared" si="1"/>
        <v>0</v>
      </c>
      <c r="BM35" s="26"/>
      <c r="BN35" s="200" t="s">
        <v>32</v>
      </c>
    </row>
    <row r="36" spans="1:66" x14ac:dyDescent="0.25">
      <c r="A36" s="36" t="s">
        <v>29</v>
      </c>
      <c r="B36" s="37" t="s">
        <v>209</v>
      </c>
      <c r="C36" s="29" t="s">
        <v>223</v>
      </c>
      <c r="D36" s="29" t="s">
        <v>224</v>
      </c>
      <c r="E36" s="30" t="s">
        <v>167</v>
      </c>
      <c r="F36" s="132" t="s">
        <v>82</v>
      </c>
      <c r="G36" s="133" t="s">
        <v>95</v>
      </c>
      <c r="H36" s="133" t="s">
        <v>424</v>
      </c>
      <c r="I36" s="28" t="s">
        <v>31</v>
      </c>
      <c r="J36" s="39" t="s">
        <v>260</v>
      </c>
      <c r="K36" s="27">
        <v>4</v>
      </c>
      <c r="L36" s="28">
        <v>4</v>
      </c>
      <c r="M36" s="31" t="s">
        <v>263</v>
      </c>
      <c r="N36" s="40" t="s">
        <v>261</v>
      </c>
      <c r="O36" s="428" t="s">
        <v>280</v>
      </c>
      <c r="P36" s="429"/>
      <c r="Q36" s="429"/>
      <c r="R36" s="430"/>
      <c r="S36" s="431"/>
      <c r="T36" s="429">
        <v>4</v>
      </c>
      <c r="U36" s="429"/>
      <c r="V36" s="432"/>
      <c r="W36" s="431"/>
      <c r="X36" s="429"/>
      <c r="Y36" s="429"/>
      <c r="Z36" s="432"/>
      <c r="AA36" s="431"/>
      <c r="AB36" s="429"/>
      <c r="AC36" s="429"/>
      <c r="AD36" s="432"/>
      <c r="AE36" s="433"/>
      <c r="AF36" s="434"/>
      <c r="AG36" s="434"/>
      <c r="AH36" s="435"/>
      <c r="AI36" s="433"/>
      <c r="AJ36" s="434"/>
      <c r="AK36" s="434"/>
      <c r="AL36" s="435"/>
      <c r="AM36" s="433"/>
      <c r="AN36" s="434"/>
      <c r="AO36" s="434"/>
      <c r="AP36" s="435"/>
      <c r="AQ36" s="433"/>
      <c r="AR36" s="434"/>
      <c r="AS36" s="434"/>
      <c r="AT36" s="435"/>
      <c r="AU36" s="433"/>
      <c r="AV36" s="434"/>
      <c r="AW36" s="434"/>
      <c r="AX36" s="435"/>
      <c r="AY36" s="431"/>
      <c r="AZ36" s="429"/>
      <c r="BA36" s="429"/>
      <c r="BB36" s="432"/>
      <c r="BC36" s="431"/>
      <c r="BD36" s="429"/>
      <c r="BE36" s="429"/>
      <c r="BF36" s="432"/>
      <c r="BG36" s="431"/>
      <c r="BH36" s="429"/>
      <c r="BI36" s="429"/>
      <c r="BJ36" s="436"/>
      <c r="BK36" s="181">
        <f t="shared" si="0"/>
        <v>4</v>
      </c>
      <c r="BL36" s="182">
        <f t="shared" si="1"/>
        <v>0</v>
      </c>
      <c r="BM36" s="26"/>
      <c r="BN36" s="200" t="s">
        <v>32</v>
      </c>
    </row>
    <row r="37" spans="1:66" x14ac:dyDescent="0.25">
      <c r="A37" s="36" t="s">
        <v>160</v>
      </c>
      <c r="B37" s="37" t="s">
        <v>185</v>
      </c>
      <c r="C37" s="29" t="s">
        <v>162</v>
      </c>
      <c r="D37" s="29" t="s">
        <v>178</v>
      </c>
      <c r="E37" s="30" t="s">
        <v>167</v>
      </c>
      <c r="F37" s="132" t="s">
        <v>48</v>
      </c>
      <c r="G37" s="133" t="s">
        <v>32</v>
      </c>
      <c r="H37" s="133" t="s">
        <v>112</v>
      </c>
      <c r="I37" s="28" t="s">
        <v>111</v>
      </c>
      <c r="J37" s="38" t="s">
        <v>140</v>
      </c>
      <c r="K37" s="27">
        <v>5</v>
      </c>
      <c r="L37" s="28">
        <v>5</v>
      </c>
      <c r="M37" s="31" t="s">
        <v>268</v>
      </c>
      <c r="N37" s="32" t="s">
        <v>32</v>
      </c>
      <c r="O37" s="428"/>
      <c r="P37" s="429"/>
      <c r="Q37" s="429"/>
      <c r="R37" s="430">
        <v>1</v>
      </c>
      <c r="S37" s="431"/>
      <c r="T37" s="429"/>
      <c r="U37" s="429"/>
      <c r="V37" s="432"/>
      <c r="W37" s="431"/>
      <c r="X37" s="429"/>
      <c r="Y37" s="429"/>
      <c r="Z37" s="432"/>
      <c r="AA37" s="431"/>
      <c r="AB37" s="429"/>
      <c r="AC37" s="429">
        <v>1</v>
      </c>
      <c r="AD37" s="432"/>
      <c r="AE37" s="433"/>
      <c r="AF37" s="434"/>
      <c r="AG37" s="434"/>
      <c r="AH37" s="435"/>
      <c r="AI37" s="433"/>
      <c r="AJ37" s="434">
        <v>1</v>
      </c>
      <c r="AK37" s="434"/>
      <c r="AL37" s="435"/>
      <c r="AM37" s="433"/>
      <c r="AN37" s="434"/>
      <c r="AO37" s="434"/>
      <c r="AP37" s="435"/>
      <c r="AQ37" s="433"/>
      <c r="AR37" s="434"/>
      <c r="AS37" s="434"/>
      <c r="AT37" s="435">
        <v>1</v>
      </c>
      <c r="AU37" s="433"/>
      <c r="AV37" s="434"/>
      <c r="AW37" s="434"/>
      <c r="AX37" s="435"/>
      <c r="AY37" s="431"/>
      <c r="AZ37" s="429"/>
      <c r="BA37" s="429"/>
      <c r="BB37" s="432">
        <v>1</v>
      </c>
      <c r="BC37" s="431"/>
      <c r="BD37" s="429"/>
      <c r="BE37" s="429"/>
      <c r="BF37" s="432"/>
      <c r="BG37" s="431"/>
      <c r="BH37" s="429"/>
      <c r="BI37" s="429"/>
      <c r="BJ37" s="436"/>
      <c r="BK37" s="181">
        <f t="shared" si="0"/>
        <v>5</v>
      </c>
      <c r="BL37" s="182">
        <f t="shared" si="1"/>
        <v>0</v>
      </c>
      <c r="BM37" s="26"/>
      <c r="BN37" s="200" t="s">
        <v>32</v>
      </c>
    </row>
    <row r="38" spans="1:66" x14ac:dyDescent="0.25">
      <c r="A38" s="36" t="s">
        <v>160</v>
      </c>
      <c r="B38" s="37" t="s">
        <v>185</v>
      </c>
      <c r="C38" s="29" t="s">
        <v>162</v>
      </c>
      <c r="D38" s="29" t="s">
        <v>178</v>
      </c>
      <c r="E38" s="30" t="s">
        <v>167</v>
      </c>
      <c r="F38" s="132" t="s">
        <v>48</v>
      </c>
      <c r="G38" s="133" t="s">
        <v>32</v>
      </c>
      <c r="H38" s="133" t="s">
        <v>112</v>
      </c>
      <c r="I38" s="28" t="s">
        <v>111</v>
      </c>
      <c r="J38" s="38" t="s">
        <v>135</v>
      </c>
      <c r="K38" s="27">
        <v>2</v>
      </c>
      <c r="L38" s="28">
        <v>2</v>
      </c>
      <c r="M38" s="31" t="s">
        <v>278</v>
      </c>
      <c r="N38" s="32" t="s">
        <v>32</v>
      </c>
      <c r="O38" s="428"/>
      <c r="P38" s="429"/>
      <c r="Q38" s="429"/>
      <c r="R38" s="430"/>
      <c r="S38" s="431"/>
      <c r="T38" s="429"/>
      <c r="U38" s="429"/>
      <c r="V38" s="432"/>
      <c r="W38" s="431"/>
      <c r="X38" s="429"/>
      <c r="Y38" s="429"/>
      <c r="Z38" s="432"/>
      <c r="AA38" s="431"/>
      <c r="AB38" s="429"/>
      <c r="AC38" s="429"/>
      <c r="AD38" s="432"/>
      <c r="AE38" s="433"/>
      <c r="AF38" s="434"/>
      <c r="AG38" s="434"/>
      <c r="AH38" s="435"/>
      <c r="AI38" s="433"/>
      <c r="AJ38" s="434"/>
      <c r="AK38" s="434"/>
      <c r="AL38" s="435"/>
      <c r="AM38" s="433"/>
      <c r="AN38" s="434"/>
      <c r="AO38" s="434"/>
      <c r="AP38" s="435"/>
      <c r="AQ38" s="433"/>
      <c r="AR38" s="434"/>
      <c r="AS38" s="434"/>
      <c r="AT38" s="435"/>
      <c r="AU38" s="433"/>
      <c r="AV38" s="434"/>
      <c r="AW38" s="434"/>
      <c r="AX38" s="435"/>
      <c r="AY38" s="431"/>
      <c r="AZ38" s="429"/>
      <c r="BA38" s="429"/>
      <c r="BB38" s="432">
        <v>1</v>
      </c>
      <c r="BC38" s="431"/>
      <c r="BD38" s="429"/>
      <c r="BE38" s="429"/>
      <c r="BF38" s="432"/>
      <c r="BG38" s="431"/>
      <c r="BH38" s="429"/>
      <c r="BI38" s="429"/>
      <c r="BJ38" s="436"/>
      <c r="BK38" s="181">
        <f t="shared" si="0"/>
        <v>1</v>
      </c>
      <c r="BL38" s="182">
        <f t="shared" si="1"/>
        <v>1</v>
      </c>
      <c r="BM38" s="26"/>
      <c r="BN38" s="200" t="s">
        <v>32</v>
      </c>
    </row>
    <row r="39" spans="1:66" x14ac:dyDescent="0.25">
      <c r="A39" s="36" t="s">
        <v>160</v>
      </c>
      <c r="B39" s="37" t="s">
        <v>185</v>
      </c>
      <c r="C39" s="29" t="s">
        <v>162</v>
      </c>
      <c r="D39" s="29" t="s">
        <v>178</v>
      </c>
      <c r="E39" s="30" t="s">
        <v>167</v>
      </c>
      <c r="F39" s="132" t="s">
        <v>48</v>
      </c>
      <c r="G39" s="133" t="s">
        <v>32</v>
      </c>
      <c r="H39" s="133" t="s">
        <v>112</v>
      </c>
      <c r="I39" s="28" t="s">
        <v>111</v>
      </c>
      <c r="J39" s="38" t="s">
        <v>134</v>
      </c>
      <c r="K39" s="27">
        <v>2</v>
      </c>
      <c r="L39" s="28">
        <v>2</v>
      </c>
      <c r="M39" s="31" t="s">
        <v>278</v>
      </c>
      <c r="N39" s="32" t="s">
        <v>32</v>
      </c>
      <c r="O39" s="428"/>
      <c r="P39" s="429"/>
      <c r="Q39" s="429"/>
      <c r="R39" s="430"/>
      <c r="S39" s="431"/>
      <c r="T39" s="429"/>
      <c r="U39" s="429"/>
      <c r="V39" s="432"/>
      <c r="W39" s="431"/>
      <c r="X39" s="429"/>
      <c r="Y39" s="429"/>
      <c r="Z39" s="432"/>
      <c r="AA39" s="431"/>
      <c r="AB39" s="429"/>
      <c r="AC39" s="429"/>
      <c r="AD39" s="432"/>
      <c r="AE39" s="433"/>
      <c r="AF39" s="434"/>
      <c r="AG39" s="434"/>
      <c r="AH39" s="435"/>
      <c r="AI39" s="433"/>
      <c r="AJ39" s="434"/>
      <c r="AK39" s="434"/>
      <c r="AL39" s="435"/>
      <c r="AM39" s="433"/>
      <c r="AN39" s="434"/>
      <c r="AO39" s="434"/>
      <c r="AP39" s="435"/>
      <c r="AQ39" s="433"/>
      <c r="AR39" s="434"/>
      <c r="AS39" s="434"/>
      <c r="AT39" s="435"/>
      <c r="AU39" s="433"/>
      <c r="AV39" s="434"/>
      <c r="AW39" s="434"/>
      <c r="AX39" s="435"/>
      <c r="AY39" s="431"/>
      <c r="AZ39" s="429"/>
      <c r="BA39" s="429"/>
      <c r="BB39" s="432">
        <v>1</v>
      </c>
      <c r="BC39" s="431"/>
      <c r="BD39" s="429"/>
      <c r="BE39" s="429"/>
      <c r="BF39" s="432"/>
      <c r="BG39" s="431"/>
      <c r="BH39" s="429"/>
      <c r="BI39" s="429"/>
      <c r="BJ39" s="436"/>
      <c r="BK39" s="181">
        <f t="shared" si="0"/>
        <v>1</v>
      </c>
      <c r="BL39" s="182">
        <f t="shared" si="1"/>
        <v>1</v>
      </c>
      <c r="BM39" s="26"/>
      <c r="BN39" s="200" t="s">
        <v>32</v>
      </c>
    </row>
    <row r="40" spans="1:66" x14ac:dyDescent="0.25">
      <c r="A40" s="36" t="s">
        <v>160</v>
      </c>
      <c r="B40" s="37" t="s">
        <v>185</v>
      </c>
      <c r="C40" s="29" t="s">
        <v>162</v>
      </c>
      <c r="D40" s="29" t="s">
        <v>178</v>
      </c>
      <c r="E40" s="30" t="s">
        <v>167</v>
      </c>
      <c r="F40" s="132" t="s">
        <v>48</v>
      </c>
      <c r="G40" s="133" t="s">
        <v>32</v>
      </c>
      <c r="H40" s="133" t="s">
        <v>112</v>
      </c>
      <c r="I40" s="28" t="s">
        <v>111</v>
      </c>
      <c r="J40" s="38" t="s">
        <v>109</v>
      </c>
      <c r="K40" s="27">
        <v>5</v>
      </c>
      <c r="L40" s="28">
        <v>5</v>
      </c>
      <c r="M40" s="31" t="s">
        <v>266</v>
      </c>
      <c r="N40" s="32" t="s">
        <v>32</v>
      </c>
      <c r="O40" s="428"/>
      <c r="P40" s="429"/>
      <c r="Q40" s="429"/>
      <c r="R40" s="430">
        <v>1</v>
      </c>
      <c r="S40" s="431"/>
      <c r="T40" s="429"/>
      <c r="U40" s="429"/>
      <c r="V40" s="432"/>
      <c r="W40" s="431"/>
      <c r="X40" s="429"/>
      <c r="Y40" s="429"/>
      <c r="Z40" s="432"/>
      <c r="AA40" s="431"/>
      <c r="AB40" s="429"/>
      <c r="AC40" s="429">
        <v>1</v>
      </c>
      <c r="AD40" s="432"/>
      <c r="AE40" s="433"/>
      <c r="AF40" s="434"/>
      <c r="AG40" s="434"/>
      <c r="AH40" s="435"/>
      <c r="AI40" s="433"/>
      <c r="AJ40" s="434">
        <v>1</v>
      </c>
      <c r="AK40" s="434"/>
      <c r="AL40" s="435"/>
      <c r="AM40" s="433"/>
      <c r="AN40" s="434"/>
      <c r="AO40" s="434"/>
      <c r="AP40" s="435"/>
      <c r="AQ40" s="433"/>
      <c r="AR40" s="434"/>
      <c r="AS40" s="434"/>
      <c r="AT40" s="435">
        <v>1</v>
      </c>
      <c r="AU40" s="433"/>
      <c r="AV40" s="434"/>
      <c r="AW40" s="434"/>
      <c r="AX40" s="435"/>
      <c r="AY40" s="431"/>
      <c r="AZ40" s="429"/>
      <c r="BA40" s="429"/>
      <c r="BB40" s="432">
        <v>1</v>
      </c>
      <c r="BC40" s="431"/>
      <c r="BD40" s="429"/>
      <c r="BE40" s="429"/>
      <c r="BF40" s="432"/>
      <c r="BG40" s="431"/>
      <c r="BH40" s="429"/>
      <c r="BI40" s="429"/>
      <c r="BJ40" s="436"/>
      <c r="BK40" s="181">
        <f t="shared" si="0"/>
        <v>5</v>
      </c>
      <c r="BL40" s="182">
        <f t="shared" si="1"/>
        <v>0</v>
      </c>
      <c r="BM40" s="26"/>
      <c r="BN40" s="200" t="s">
        <v>32</v>
      </c>
    </row>
    <row r="41" spans="1:66" x14ac:dyDescent="0.25">
      <c r="A41" s="36" t="s">
        <v>160</v>
      </c>
      <c r="B41" s="37" t="s">
        <v>185</v>
      </c>
      <c r="C41" s="29" t="s">
        <v>162</v>
      </c>
      <c r="D41" s="29" t="s">
        <v>178</v>
      </c>
      <c r="E41" s="30" t="s">
        <v>167</v>
      </c>
      <c r="F41" s="132" t="s">
        <v>48</v>
      </c>
      <c r="G41" s="133" t="s">
        <v>32</v>
      </c>
      <c r="H41" s="133" t="s">
        <v>112</v>
      </c>
      <c r="I41" s="28" t="s">
        <v>111</v>
      </c>
      <c r="J41" s="39" t="s">
        <v>260</v>
      </c>
      <c r="K41" s="27">
        <v>6</v>
      </c>
      <c r="L41" s="28">
        <v>6</v>
      </c>
      <c r="M41" s="31" t="s">
        <v>264</v>
      </c>
      <c r="N41" s="40" t="s">
        <v>262</v>
      </c>
      <c r="O41" s="428" t="s">
        <v>280</v>
      </c>
      <c r="P41" s="429"/>
      <c r="Q41" s="429"/>
      <c r="R41" s="430"/>
      <c r="S41" s="431"/>
      <c r="T41" s="429"/>
      <c r="U41" s="429"/>
      <c r="V41" s="432"/>
      <c r="W41" s="431"/>
      <c r="X41" s="429"/>
      <c r="Y41" s="429"/>
      <c r="Z41" s="432"/>
      <c r="AA41" s="431"/>
      <c r="AB41" s="429"/>
      <c r="AC41" s="429"/>
      <c r="AD41" s="432"/>
      <c r="AE41" s="433"/>
      <c r="AF41" s="434"/>
      <c r="AG41" s="434"/>
      <c r="AH41" s="435"/>
      <c r="AI41" s="433"/>
      <c r="AJ41" s="434"/>
      <c r="AK41" s="434"/>
      <c r="AL41" s="435"/>
      <c r="AM41" s="433"/>
      <c r="AN41" s="434"/>
      <c r="AO41" s="434"/>
      <c r="AP41" s="435"/>
      <c r="AQ41" s="433"/>
      <c r="AR41" s="434"/>
      <c r="AS41" s="434"/>
      <c r="AT41" s="435"/>
      <c r="AU41" s="433"/>
      <c r="AV41" s="434"/>
      <c r="AW41" s="434"/>
      <c r="AX41" s="435"/>
      <c r="AY41" s="431"/>
      <c r="AZ41" s="429"/>
      <c r="BA41" s="429"/>
      <c r="BB41" s="432">
        <v>6</v>
      </c>
      <c r="BC41" s="431"/>
      <c r="BD41" s="429"/>
      <c r="BE41" s="429"/>
      <c r="BF41" s="432"/>
      <c r="BG41" s="431"/>
      <c r="BH41" s="429"/>
      <c r="BI41" s="429"/>
      <c r="BJ41" s="436"/>
      <c r="BK41" s="181">
        <f t="shared" si="0"/>
        <v>6</v>
      </c>
      <c r="BL41" s="182">
        <f t="shared" si="1"/>
        <v>0</v>
      </c>
      <c r="BM41" s="26"/>
      <c r="BN41" s="200" t="s">
        <v>32</v>
      </c>
    </row>
    <row r="42" spans="1:66" x14ac:dyDescent="0.25">
      <c r="A42" s="36" t="s">
        <v>160</v>
      </c>
      <c r="B42" s="37" t="s">
        <v>185</v>
      </c>
      <c r="C42" s="29" t="s">
        <v>162</v>
      </c>
      <c r="D42" s="29" t="s">
        <v>178</v>
      </c>
      <c r="E42" s="30" t="s">
        <v>167</v>
      </c>
      <c r="F42" s="132" t="s">
        <v>48</v>
      </c>
      <c r="G42" s="133" t="s">
        <v>32</v>
      </c>
      <c r="H42" s="133" t="s">
        <v>112</v>
      </c>
      <c r="I42" s="28" t="s">
        <v>111</v>
      </c>
      <c r="J42" s="38" t="s">
        <v>133</v>
      </c>
      <c r="K42" s="27">
        <v>2</v>
      </c>
      <c r="L42" s="28">
        <v>2</v>
      </c>
      <c r="M42" s="31" t="s">
        <v>278</v>
      </c>
      <c r="N42" s="32" t="s">
        <v>32</v>
      </c>
      <c r="O42" s="428"/>
      <c r="P42" s="429"/>
      <c r="Q42" s="429"/>
      <c r="R42" s="430"/>
      <c r="S42" s="431"/>
      <c r="T42" s="429"/>
      <c r="U42" s="429"/>
      <c r="V42" s="432"/>
      <c r="W42" s="431"/>
      <c r="X42" s="429"/>
      <c r="Y42" s="429"/>
      <c r="Z42" s="432"/>
      <c r="AA42" s="431"/>
      <c r="AB42" s="429"/>
      <c r="AC42" s="429"/>
      <c r="AD42" s="432"/>
      <c r="AE42" s="433"/>
      <c r="AF42" s="434"/>
      <c r="AG42" s="434"/>
      <c r="AH42" s="435"/>
      <c r="AI42" s="433"/>
      <c r="AJ42" s="434"/>
      <c r="AK42" s="434"/>
      <c r="AL42" s="435"/>
      <c r="AM42" s="433"/>
      <c r="AN42" s="434"/>
      <c r="AO42" s="434"/>
      <c r="AP42" s="435"/>
      <c r="AQ42" s="433"/>
      <c r="AR42" s="434"/>
      <c r="AS42" s="434"/>
      <c r="AT42" s="435"/>
      <c r="AU42" s="433"/>
      <c r="AV42" s="434"/>
      <c r="AW42" s="434"/>
      <c r="AX42" s="435"/>
      <c r="AY42" s="431"/>
      <c r="AZ42" s="429"/>
      <c r="BA42" s="429"/>
      <c r="BB42" s="432">
        <v>1</v>
      </c>
      <c r="BC42" s="431"/>
      <c r="BD42" s="429"/>
      <c r="BE42" s="429"/>
      <c r="BF42" s="432"/>
      <c r="BG42" s="431"/>
      <c r="BH42" s="429"/>
      <c r="BI42" s="429"/>
      <c r="BJ42" s="436"/>
      <c r="BK42" s="181">
        <f t="shared" si="0"/>
        <v>1</v>
      </c>
      <c r="BL42" s="182">
        <f t="shared" si="1"/>
        <v>1</v>
      </c>
      <c r="BM42" s="26"/>
      <c r="BN42" s="200" t="s">
        <v>32</v>
      </c>
    </row>
    <row r="43" spans="1:66" x14ac:dyDescent="0.25">
      <c r="A43" s="36" t="s">
        <v>160</v>
      </c>
      <c r="B43" s="37" t="s">
        <v>185</v>
      </c>
      <c r="C43" s="29" t="s">
        <v>256</v>
      </c>
      <c r="D43" s="29" t="s">
        <v>178</v>
      </c>
      <c r="E43" s="30" t="s">
        <v>167</v>
      </c>
      <c r="F43" s="132" t="s">
        <v>143</v>
      </c>
      <c r="G43" s="133" t="s">
        <v>32</v>
      </c>
      <c r="H43" s="133" t="s">
        <v>30</v>
      </c>
      <c r="I43" s="28" t="s">
        <v>113</v>
      </c>
      <c r="J43" s="38" t="s">
        <v>147</v>
      </c>
      <c r="K43" s="27">
        <v>5</v>
      </c>
      <c r="L43" s="28">
        <v>5</v>
      </c>
      <c r="M43" s="31" t="s">
        <v>275</v>
      </c>
      <c r="N43" s="32" t="s">
        <v>32</v>
      </c>
      <c r="O43" s="428"/>
      <c r="P43" s="429"/>
      <c r="Q43" s="429"/>
      <c r="R43" s="430">
        <v>1</v>
      </c>
      <c r="S43" s="431"/>
      <c r="T43" s="429"/>
      <c r="U43" s="429"/>
      <c r="V43" s="432"/>
      <c r="W43" s="431"/>
      <c r="X43" s="429"/>
      <c r="Y43" s="429"/>
      <c r="Z43" s="432"/>
      <c r="AA43" s="431"/>
      <c r="AB43" s="429"/>
      <c r="AC43" s="429">
        <v>1</v>
      </c>
      <c r="AD43" s="432"/>
      <c r="AE43" s="433"/>
      <c r="AF43" s="434" t="s">
        <v>530</v>
      </c>
      <c r="AG43" s="434"/>
      <c r="AH43" s="435"/>
      <c r="AI43" s="433"/>
      <c r="AJ43" s="434"/>
      <c r="AK43" s="434"/>
      <c r="AL43" s="435"/>
      <c r="AM43" s="433"/>
      <c r="AN43" s="434">
        <v>1</v>
      </c>
      <c r="AO43" s="434"/>
      <c r="AP43" s="435"/>
      <c r="AQ43" s="433"/>
      <c r="AR43" s="434"/>
      <c r="AS43" s="434"/>
      <c r="AT43" s="435">
        <v>1</v>
      </c>
      <c r="AU43" s="433"/>
      <c r="AV43" s="434"/>
      <c r="AW43" s="434"/>
      <c r="AX43" s="435"/>
      <c r="AY43" s="431"/>
      <c r="AZ43" s="429"/>
      <c r="BA43" s="429"/>
      <c r="BB43" s="432">
        <v>1</v>
      </c>
      <c r="BC43" s="431"/>
      <c r="BD43" s="429"/>
      <c r="BE43" s="429"/>
      <c r="BF43" s="432"/>
      <c r="BG43" s="431"/>
      <c r="BH43" s="429"/>
      <c r="BI43" s="429"/>
      <c r="BJ43" s="436"/>
      <c r="BK43" s="181">
        <f t="shared" si="0"/>
        <v>5</v>
      </c>
      <c r="BL43" s="182">
        <f t="shared" si="1"/>
        <v>0</v>
      </c>
      <c r="BM43" s="26" t="s">
        <v>565</v>
      </c>
      <c r="BN43" s="200" t="s">
        <v>32</v>
      </c>
    </row>
    <row r="44" spans="1:66" x14ac:dyDescent="0.25">
      <c r="A44" s="36" t="s">
        <v>160</v>
      </c>
      <c r="B44" s="37" t="s">
        <v>185</v>
      </c>
      <c r="C44" s="29" t="s">
        <v>256</v>
      </c>
      <c r="D44" s="29" t="s">
        <v>178</v>
      </c>
      <c r="E44" s="30" t="s">
        <v>167</v>
      </c>
      <c r="F44" s="132" t="s">
        <v>143</v>
      </c>
      <c r="G44" s="133" t="s">
        <v>32</v>
      </c>
      <c r="H44" s="133" t="s">
        <v>30</v>
      </c>
      <c r="I44" s="28" t="s">
        <v>113</v>
      </c>
      <c r="J44" s="38" t="s">
        <v>151</v>
      </c>
      <c r="K44" s="27">
        <v>5</v>
      </c>
      <c r="L44" s="28">
        <v>5</v>
      </c>
      <c r="M44" s="31" t="s">
        <v>275</v>
      </c>
      <c r="N44" s="32" t="s">
        <v>32</v>
      </c>
      <c r="O44" s="428"/>
      <c r="P44" s="429"/>
      <c r="Q44" s="429"/>
      <c r="R44" s="430">
        <v>1</v>
      </c>
      <c r="S44" s="431"/>
      <c r="T44" s="429"/>
      <c r="U44" s="429"/>
      <c r="V44" s="432"/>
      <c r="W44" s="431"/>
      <c r="X44" s="429"/>
      <c r="Y44" s="429"/>
      <c r="Z44" s="432"/>
      <c r="AA44" s="431"/>
      <c r="AB44" s="429"/>
      <c r="AC44" s="429">
        <v>1</v>
      </c>
      <c r="AD44" s="432"/>
      <c r="AE44" s="433"/>
      <c r="AF44" s="434" t="s">
        <v>530</v>
      </c>
      <c r="AG44" s="434"/>
      <c r="AH44" s="435"/>
      <c r="AI44" s="433"/>
      <c r="AJ44" s="434"/>
      <c r="AK44" s="434"/>
      <c r="AL44" s="435"/>
      <c r="AM44" s="433"/>
      <c r="AN44" s="434">
        <v>1</v>
      </c>
      <c r="AO44" s="434"/>
      <c r="AP44" s="435"/>
      <c r="AQ44" s="433"/>
      <c r="AR44" s="434"/>
      <c r="AS44" s="434"/>
      <c r="AT44" s="435">
        <v>1</v>
      </c>
      <c r="AU44" s="433"/>
      <c r="AV44" s="434"/>
      <c r="AW44" s="434"/>
      <c r="AX44" s="435"/>
      <c r="AY44" s="431"/>
      <c r="AZ44" s="429"/>
      <c r="BA44" s="429"/>
      <c r="BB44" s="432">
        <v>1</v>
      </c>
      <c r="BC44" s="431"/>
      <c r="BD44" s="429"/>
      <c r="BE44" s="429"/>
      <c r="BF44" s="432"/>
      <c r="BG44" s="431"/>
      <c r="BH44" s="429"/>
      <c r="BI44" s="429"/>
      <c r="BJ44" s="436"/>
      <c r="BK44" s="181">
        <f t="shared" si="0"/>
        <v>5</v>
      </c>
      <c r="BL44" s="182">
        <f t="shared" si="1"/>
        <v>0</v>
      </c>
      <c r="BM44" s="26" t="s">
        <v>565</v>
      </c>
      <c r="BN44" s="200" t="s">
        <v>32</v>
      </c>
    </row>
    <row r="45" spans="1:66" x14ac:dyDescent="0.25">
      <c r="A45" s="36" t="s">
        <v>160</v>
      </c>
      <c r="B45" s="37" t="s">
        <v>185</v>
      </c>
      <c r="C45" s="29" t="s">
        <v>256</v>
      </c>
      <c r="D45" s="29" t="s">
        <v>178</v>
      </c>
      <c r="E45" s="30" t="s">
        <v>167</v>
      </c>
      <c r="F45" s="132" t="s">
        <v>143</v>
      </c>
      <c r="G45" s="133" t="s">
        <v>32</v>
      </c>
      <c r="H45" s="133" t="s">
        <v>30</v>
      </c>
      <c r="I45" s="28" t="s">
        <v>113</v>
      </c>
      <c r="J45" s="39" t="s">
        <v>260</v>
      </c>
      <c r="K45" s="27">
        <v>4</v>
      </c>
      <c r="L45" s="28">
        <v>4</v>
      </c>
      <c r="M45" s="31" t="s">
        <v>263</v>
      </c>
      <c r="N45" s="40" t="s">
        <v>261</v>
      </c>
      <c r="O45" s="428" t="s">
        <v>280</v>
      </c>
      <c r="P45" s="429"/>
      <c r="Q45" s="429"/>
      <c r="R45" s="430"/>
      <c r="S45" s="431"/>
      <c r="T45" s="429"/>
      <c r="U45" s="429"/>
      <c r="V45" s="432"/>
      <c r="W45" s="431"/>
      <c r="X45" s="429"/>
      <c r="Y45" s="429"/>
      <c r="Z45" s="432"/>
      <c r="AA45" s="431"/>
      <c r="AB45" s="429"/>
      <c r="AC45" s="429"/>
      <c r="AD45" s="432"/>
      <c r="AE45" s="433"/>
      <c r="AF45" s="434"/>
      <c r="AG45" s="434"/>
      <c r="AH45" s="435"/>
      <c r="AI45" s="433"/>
      <c r="AJ45" s="434"/>
      <c r="AK45" s="434"/>
      <c r="AL45" s="435"/>
      <c r="AM45" s="433"/>
      <c r="AN45" s="434"/>
      <c r="AO45" s="434"/>
      <c r="AP45" s="435"/>
      <c r="AQ45" s="433"/>
      <c r="AR45" s="434"/>
      <c r="AS45" s="434"/>
      <c r="AT45" s="435"/>
      <c r="AU45" s="433"/>
      <c r="AV45" s="434"/>
      <c r="AW45" s="434"/>
      <c r="AX45" s="435"/>
      <c r="AY45" s="431"/>
      <c r="AZ45" s="429"/>
      <c r="BA45" s="429"/>
      <c r="BB45" s="432"/>
      <c r="BC45" s="431"/>
      <c r="BD45" s="429"/>
      <c r="BE45" s="429"/>
      <c r="BF45" s="432"/>
      <c r="BG45" s="431"/>
      <c r="BH45" s="429"/>
      <c r="BI45" s="429"/>
      <c r="BJ45" s="436"/>
      <c r="BK45" s="181">
        <f t="shared" si="0"/>
        <v>0</v>
      </c>
      <c r="BL45" s="182">
        <f t="shared" si="1"/>
        <v>4</v>
      </c>
      <c r="BM45" s="26"/>
      <c r="BN45" s="200" t="s">
        <v>32</v>
      </c>
    </row>
    <row r="46" spans="1:66" x14ac:dyDescent="0.25">
      <c r="A46" s="36" t="s">
        <v>160</v>
      </c>
      <c r="B46" s="37" t="s">
        <v>185</v>
      </c>
      <c r="C46" s="29" t="s">
        <v>256</v>
      </c>
      <c r="D46" s="29" t="s">
        <v>178</v>
      </c>
      <c r="E46" s="30" t="s">
        <v>167</v>
      </c>
      <c r="F46" s="132" t="s">
        <v>143</v>
      </c>
      <c r="G46" s="133" t="s">
        <v>32</v>
      </c>
      <c r="H46" s="133" t="s">
        <v>30</v>
      </c>
      <c r="I46" s="28" t="s">
        <v>113</v>
      </c>
      <c r="J46" s="38" t="s">
        <v>149</v>
      </c>
      <c r="K46" s="27">
        <v>5</v>
      </c>
      <c r="L46" s="28">
        <v>5</v>
      </c>
      <c r="M46" s="31" t="s">
        <v>275</v>
      </c>
      <c r="N46" s="32" t="s">
        <v>32</v>
      </c>
      <c r="O46" s="428"/>
      <c r="P46" s="429"/>
      <c r="Q46" s="429"/>
      <c r="R46" s="430">
        <v>1</v>
      </c>
      <c r="S46" s="431"/>
      <c r="T46" s="429"/>
      <c r="U46" s="429"/>
      <c r="V46" s="432"/>
      <c r="W46" s="431"/>
      <c r="X46" s="429"/>
      <c r="Y46" s="429"/>
      <c r="Z46" s="432"/>
      <c r="AA46" s="431"/>
      <c r="AB46" s="429"/>
      <c r="AC46" s="429">
        <v>1</v>
      </c>
      <c r="AD46" s="432"/>
      <c r="AE46" s="433"/>
      <c r="AF46" s="434" t="s">
        <v>530</v>
      </c>
      <c r="AG46" s="434"/>
      <c r="AH46" s="435"/>
      <c r="AI46" s="433"/>
      <c r="AJ46" s="434"/>
      <c r="AK46" s="434"/>
      <c r="AL46" s="435"/>
      <c r="AM46" s="433"/>
      <c r="AN46" s="434">
        <v>1</v>
      </c>
      <c r="AO46" s="434"/>
      <c r="AP46" s="435"/>
      <c r="AQ46" s="433"/>
      <c r="AR46" s="434"/>
      <c r="AS46" s="434"/>
      <c r="AT46" s="435">
        <v>1</v>
      </c>
      <c r="AU46" s="433"/>
      <c r="AV46" s="434"/>
      <c r="AW46" s="434"/>
      <c r="AX46" s="435"/>
      <c r="AY46" s="431"/>
      <c r="AZ46" s="429"/>
      <c r="BA46" s="429"/>
      <c r="BB46" s="432">
        <v>1</v>
      </c>
      <c r="BC46" s="431"/>
      <c r="BD46" s="429"/>
      <c r="BE46" s="429"/>
      <c r="BF46" s="432"/>
      <c r="BG46" s="431"/>
      <c r="BH46" s="429"/>
      <c r="BI46" s="429"/>
      <c r="BJ46" s="436"/>
      <c r="BK46" s="181">
        <f t="shared" si="0"/>
        <v>5</v>
      </c>
      <c r="BL46" s="182">
        <f t="shared" si="1"/>
        <v>0</v>
      </c>
      <c r="BM46" s="26" t="s">
        <v>565</v>
      </c>
      <c r="BN46" s="200" t="s">
        <v>32</v>
      </c>
    </row>
    <row r="47" spans="1:66" x14ac:dyDescent="0.25">
      <c r="A47" s="36" t="s">
        <v>160</v>
      </c>
      <c r="B47" s="37" t="s">
        <v>185</v>
      </c>
      <c r="C47" s="29" t="s">
        <v>257</v>
      </c>
      <c r="D47" s="29" t="s">
        <v>178</v>
      </c>
      <c r="E47" s="30" t="s">
        <v>167</v>
      </c>
      <c r="F47" s="132" t="s">
        <v>144</v>
      </c>
      <c r="G47" s="133" t="s">
        <v>32</v>
      </c>
      <c r="H47" s="133" t="s">
        <v>30</v>
      </c>
      <c r="I47" s="28" t="s">
        <v>113</v>
      </c>
      <c r="J47" s="38" t="s">
        <v>147</v>
      </c>
      <c r="K47" s="27">
        <v>5</v>
      </c>
      <c r="L47" s="28">
        <v>5</v>
      </c>
      <c r="M47" s="31" t="s">
        <v>275</v>
      </c>
      <c r="N47" s="32" t="s">
        <v>32</v>
      </c>
      <c r="O47" s="428"/>
      <c r="P47" s="429"/>
      <c r="Q47" s="429"/>
      <c r="R47" s="430">
        <v>1</v>
      </c>
      <c r="S47" s="431"/>
      <c r="T47" s="429"/>
      <c r="U47" s="429"/>
      <c r="V47" s="432"/>
      <c r="W47" s="431"/>
      <c r="X47" s="429"/>
      <c r="Y47" s="429"/>
      <c r="Z47" s="432"/>
      <c r="AA47" s="431"/>
      <c r="AB47" s="429"/>
      <c r="AC47" s="429">
        <v>1</v>
      </c>
      <c r="AD47" s="432"/>
      <c r="AE47" s="433"/>
      <c r="AF47" s="434"/>
      <c r="AG47" s="434"/>
      <c r="AH47" s="435"/>
      <c r="AI47" s="433"/>
      <c r="AJ47" s="434">
        <v>1</v>
      </c>
      <c r="AK47" s="434"/>
      <c r="AL47" s="435"/>
      <c r="AM47" s="433"/>
      <c r="AN47" s="434"/>
      <c r="AO47" s="434"/>
      <c r="AP47" s="435"/>
      <c r="AQ47" s="433"/>
      <c r="AR47" s="434"/>
      <c r="AS47" s="434"/>
      <c r="AT47" s="435">
        <v>1</v>
      </c>
      <c r="AU47" s="433"/>
      <c r="AV47" s="434"/>
      <c r="AW47" s="434"/>
      <c r="AX47" s="435"/>
      <c r="AY47" s="431"/>
      <c r="AZ47" s="429"/>
      <c r="BA47" s="429"/>
      <c r="BB47" s="432">
        <v>1</v>
      </c>
      <c r="BC47" s="431"/>
      <c r="BD47" s="429"/>
      <c r="BE47" s="429"/>
      <c r="BF47" s="432"/>
      <c r="BG47" s="431"/>
      <c r="BH47" s="429"/>
      <c r="BI47" s="429"/>
      <c r="BJ47" s="436"/>
      <c r="BK47" s="181">
        <f t="shared" si="0"/>
        <v>5</v>
      </c>
      <c r="BL47" s="182">
        <f t="shared" si="1"/>
        <v>0</v>
      </c>
      <c r="BM47" s="26"/>
      <c r="BN47" s="200" t="s">
        <v>32</v>
      </c>
    </row>
    <row r="48" spans="1:66" x14ac:dyDescent="0.25">
      <c r="A48" s="36" t="s">
        <v>160</v>
      </c>
      <c r="B48" s="37" t="s">
        <v>185</v>
      </c>
      <c r="C48" s="29" t="s">
        <v>257</v>
      </c>
      <c r="D48" s="29" t="s">
        <v>178</v>
      </c>
      <c r="E48" s="30" t="s">
        <v>167</v>
      </c>
      <c r="F48" s="132" t="s">
        <v>144</v>
      </c>
      <c r="G48" s="133" t="s">
        <v>32</v>
      </c>
      <c r="H48" s="133" t="s">
        <v>30</v>
      </c>
      <c r="I48" s="28" t="s">
        <v>113</v>
      </c>
      <c r="J48" s="38" t="s">
        <v>150</v>
      </c>
      <c r="K48" s="27">
        <v>5</v>
      </c>
      <c r="L48" s="28">
        <v>3</v>
      </c>
      <c r="M48" s="31" t="s">
        <v>529</v>
      </c>
      <c r="N48" s="32" t="s">
        <v>529</v>
      </c>
      <c r="O48" s="428"/>
      <c r="P48" s="429"/>
      <c r="Q48" s="429"/>
      <c r="R48" s="430">
        <v>1</v>
      </c>
      <c r="S48" s="431"/>
      <c r="T48" s="429"/>
      <c r="U48" s="429"/>
      <c r="V48" s="432"/>
      <c r="W48" s="431"/>
      <c r="X48" s="429"/>
      <c r="Y48" s="429"/>
      <c r="Z48" s="432"/>
      <c r="AA48" s="431"/>
      <c r="AB48" s="429"/>
      <c r="AC48" s="429">
        <v>1</v>
      </c>
      <c r="AD48" s="432"/>
      <c r="AE48" s="433"/>
      <c r="AF48" s="434"/>
      <c r="AG48" s="434"/>
      <c r="AH48" s="435"/>
      <c r="AI48" s="433"/>
      <c r="AJ48" s="434">
        <v>1</v>
      </c>
      <c r="AK48" s="434"/>
      <c r="AL48" s="435"/>
      <c r="AM48" s="433"/>
      <c r="AN48" s="434"/>
      <c r="AO48" s="434"/>
      <c r="AP48" s="435"/>
      <c r="AQ48" s="433"/>
      <c r="AR48" s="434"/>
      <c r="AS48" s="434"/>
      <c r="AT48" s="435"/>
      <c r="AU48" s="433"/>
      <c r="AV48" s="434"/>
      <c r="AW48" s="434"/>
      <c r="AX48" s="435"/>
      <c r="AY48" s="431"/>
      <c r="AZ48" s="429"/>
      <c r="BA48" s="429"/>
      <c r="BB48" s="432"/>
      <c r="BC48" s="431"/>
      <c r="BD48" s="429"/>
      <c r="BE48" s="429"/>
      <c r="BF48" s="432"/>
      <c r="BG48" s="431"/>
      <c r="BH48" s="429"/>
      <c r="BI48" s="429"/>
      <c r="BJ48" s="436"/>
      <c r="BK48" s="181">
        <f t="shared" si="0"/>
        <v>3</v>
      </c>
      <c r="BL48" s="182">
        <f t="shared" si="1"/>
        <v>0</v>
      </c>
      <c r="BM48" s="26" t="s">
        <v>573</v>
      </c>
      <c r="BN48" s="200" t="s">
        <v>32</v>
      </c>
    </row>
    <row r="49" spans="1:66" x14ac:dyDescent="0.25">
      <c r="A49" s="36" t="s">
        <v>160</v>
      </c>
      <c r="B49" s="37" t="s">
        <v>185</v>
      </c>
      <c r="C49" s="29" t="s">
        <v>257</v>
      </c>
      <c r="D49" s="29" t="s">
        <v>178</v>
      </c>
      <c r="E49" s="30" t="s">
        <v>167</v>
      </c>
      <c r="F49" s="132" t="s">
        <v>144</v>
      </c>
      <c r="G49" s="133" t="s">
        <v>32</v>
      </c>
      <c r="H49" s="133" t="s">
        <v>30</v>
      </c>
      <c r="I49" s="28" t="s">
        <v>113</v>
      </c>
      <c r="J49" s="39" t="s">
        <v>260</v>
      </c>
      <c r="K49" s="27">
        <v>4</v>
      </c>
      <c r="L49" s="28">
        <v>4</v>
      </c>
      <c r="M49" s="31" t="s">
        <v>263</v>
      </c>
      <c r="N49" s="40" t="s">
        <v>261</v>
      </c>
      <c r="O49" s="428" t="s">
        <v>280</v>
      </c>
      <c r="P49" s="429"/>
      <c r="Q49" s="429"/>
      <c r="R49" s="430"/>
      <c r="S49" s="431"/>
      <c r="T49" s="429"/>
      <c r="U49" s="429"/>
      <c r="V49" s="432"/>
      <c r="W49" s="431"/>
      <c r="X49" s="429"/>
      <c r="Y49" s="429"/>
      <c r="Z49" s="432"/>
      <c r="AA49" s="431"/>
      <c r="AB49" s="429"/>
      <c r="AC49" s="429"/>
      <c r="AD49" s="432"/>
      <c r="AE49" s="433"/>
      <c r="AF49" s="434"/>
      <c r="AG49" s="434"/>
      <c r="AH49" s="435"/>
      <c r="AI49" s="433"/>
      <c r="AJ49" s="434"/>
      <c r="AK49" s="434"/>
      <c r="AL49" s="435"/>
      <c r="AM49" s="433"/>
      <c r="AN49" s="434"/>
      <c r="AO49" s="434"/>
      <c r="AP49" s="435"/>
      <c r="AQ49" s="433"/>
      <c r="AR49" s="434"/>
      <c r="AS49" s="434"/>
      <c r="AT49" s="435"/>
      <c r="AU49" s="433"/>
      <c r="AV49" s="434"/>
      <c r="AW49" s="434"/>
      <c r="AX49" s="435"/>
      <c r="AY49" s="431"/>
      <c r="AZ49" s="429"/>
      <c r="BA49" s="429"/>
      <c r="BB49" s="432"/>
      <c r="BC49" s="431"/>
      <c r="BD49" s="429"/>
      <c r="BE49" s="429"/>
      <c r="BF49" s="432"/>
      <c r="BG49" s="431"/>
      <c r="BH49" s="429"/>
      <c r="BI49" s="429"/>
      <c r="BJ49" s="436"/>
      <c r="BK49" s="181">
        <f t="shared" si="0"/>
        <v>0</v>
      </c>
      <c r="BL49" s="182">
        <f t="shared" si="1"/>
        <v>4</v>
      </c>
      <c r="BM49" s="26"/>
      <c r="BN49" s="200" t="s">
        <v>32</v>
      </c>
    </row>
    <row r="50" spans="1:66" x14ac:dyDescent="0.25">
      <c r="A50" s="36" t="s">
        <v>160</v>
      </c>
      <c r="B50" s="37" t="s">
        <v>185</v>
      </c>
      <c r="C50" s="29" t="s">
        <v>257</v>
      </c>
      <c r="D50" s="29" t="s">
        <v>178</v>
      </c>
      <c r="E50" s="30" t="s">
        <v>167</v>
      </c>
      <c r="F50" s="132" t="s">
        <v>144</v>
      </c>
      <c r="G50" s="133" t="s">
        <v>32</v>
      </c>
      <c r="H50" s="133" t="s">
        <v>30</v>
      </c>
      <c r="I50" s="28" t="s">
        <v>113</v>
      </c>
      <c r="J50" s="38" t="s">
        <v>149</v>
      </c>
      <c r="K50" s="27">
        <v>5</v>
      </c>
      <c r="L50" s="28">
        <v>5</v>
      </c>
      <c r="M50" s="31" t="s">
        <v>275</v>
      </c>
      <c r="N50" s="32" t="s">
        <v>32</v>
      </c>
      <c r="O50" s="428"/>
      <c r="P50" s="429"/>
      <c r="Q50" s="429"/>
      <c r="R50" s="430">
        <v>1</v>
      </c>
      <c r="S50" s="431"/>
      <c r="T50" s="429"/>
      <c r="U50" s="429"/>
      <c r="V50" s="432"/>
      <c r="W50" s="431"/>
      <c r="X50" s="429"/>
      <c r="Y50" s="429"/>
      <c r="Z50" s="432"/>
      <c r="AA50" s="431"/>
      <c r="AB50" s="429"/>
      <c r="AC50" s="429">
        <v>1</v>
      </c>
      <c r="AD50" s="432"/>
      <c r="AE50" s="433"/>
      <c r="AF50" s="434"/>
      <c r="AG50" s="434"/>
      <c r="AH50" s="435"/>
      <c r="AI50" s="433"/>
      <c r="AJ50" s="434">
        <v>1</v>
      </c>
      <c r="AK50" s="434"/>
      <c r="AL50" s="435"/>
      <c r="AM50" s="433"/>
      <c r="AN50" s="434"/>
      <c r="AO50" s="434"/>
      <c r="AP50" s="435"/>
      <c r="AQ50" s="433"/>
      <c r="AR50" s="434"/>
      <c r="AS50" s="434"/>
      <c r="AT50" s="435">
        <v>1</v>
      </c>
      <c r="AU50" s="433"/>
      <c r="AV50" s="434"/>
      <c r="AW50" s="434"/>
      <c r="AX50" s="435"/>
      <c r="AY50" s="431"/>
      <c r="AZ50" s="429"/>
      <c r="BA50" s="429"/>
      <c r="BB50" s="432">
        <v>1</v>
      </c>
      <c r="BC50" s="431"/>
      <c r="BD50" s="429"/>
      <c r="BE50" s="429"/>
      <c r="BF50" s="432"/>
      <c r="BG50" s="431"/>
      <c r="BH50" s="429"/>
      <c r="BI50" s="429"/>
      <c r="BJ50" s="436"/>
      <c r="BK50" s="181">
        <f t="shared" si="0"/>
        <v>5</v>
      </c>
      <c r="BL50" s="182">
        <f t="shared" si="1"/>
        <v>0</v>
      </c>
      <c r="BM50" s="26"/>
      <c r="BN50" s="200" t="s">
        <v>32</v>
      </c>
    </row>
    <row r="51" spans="1:66" x14ac:dyDescent="0.25">
      <c r="A51" s="36" t="s">
        <v>160</v>
      </c>
      <c r="B51" s="37" t="s">
        <v>185</v>
      </c>
      <c r="C51" s="29" t="s">
        <v>163</v>
      </c>
      <c r="D51" s="29" t="s">
        <v>178</v>
      </c>
      <c r="E51" s="30" t="s">
        <v>167</v>
      </c>
      <c r="F51" s="132" t="s">
        <v>122</v>
      </c>
      <c r="G51" s="133" t="s">
        <v>32</v>
      </c>
      <c r="H51" s="133" t="s">
        <v>112</v>
      </c>
      <c r="I51" s="28" t="s">
        <v>111</v>
      </c>
      <c r="J51" s="38" t="s">
        <v>140</v>
      </c>
      <c r="K51" s="27">
        <v>7</v>
      </c>
      <c r="L51" s="28">
        <v>7</v>
      </c>
      <c r="M51" s="31" t="s">
        <v>276</v>
      </c>
      <c r="N51" s="32" t="s">
        <v>32</v>
      </c>
      <c r="O51" s="428"/>
      <c r="P51" s="429"/>
      <c r="Q51" s="429"/>
      <c r="R51" s="430">
        <v>1</v>
      </c>
      <c r="S51" s="431"/>
      <c r="T51" s="429"/>
      <c r="U51" s="429"/>
      <c r="V51" s="432"/>
      <c r="W51" s="431"/>
      <c r="X51" s="429"/>
      <c r="Y51" s="429"/>
      <c r="Z51" s="432"/>
      <c r="AA51" s="431"/>
      <c r="AB51" s="429"/>
      <c r="AC51" s="429">
        <v>1</v>
      </c>
      <c r="AD51" s="432"/>
      <c r="AE51" s="433"/>
      <c r="AF51" s="434"/>
      <c r="AG51" s="434"/>
      <c r="AH51" s="435"/>
      <c r="AI51" s="433">
        <v>1</v>
      </c>
      <c r="AJ51" s="434"/>
      <c r="AK51" s="434"/>
      <c r="AL51" s="435"/>
      <c r="AM51" s="433"/>
      <c r="AN51" s="434">
        <v>1</v>
      </c>
      <c r="AO51" s="434"/>
      <c r="AP51" s="435"/>
      <c r="AQ51" s="433"/>
      <c r="AR51" s="434"/>
      <c r="AS51" s="434"/>
      <c r="AT51" s="435">
        <v>1</v>
      </c>
      <c r="AU51" s="433"/>
      <c r="AV51" s="434"/>
      <c r="AW51" s="434">
        <v>1</v>
      </c>
      <c r="AX51" s="435"/>
      <c r="AY51" s="431"/>
      <c r="AZ51" s="429"/>
      <c r="BA51" s="429"/>
      <c r="BB51" s="432">
        <v>1</v>
      </c>
      <c r="BC51" s="431"/>
      <c r="BD51" s="429"/>
      <c r="BE51" s="429"/>
      <c r="BF51" s="432"/>
      <c r="BG51" s="431"/>
      <c r="BH51" s="429"/>
      <c r="BI51" s="429"/>
      <c r="BJ51" s="436"/>
      <c r="BK51" s="181">
        <f t="shared" si="0"/>
        <v>7</v>
      </c>
      <c r="BL51" s="182">
        <f t="shared" si="1"/>
        <v>0</v>
      </c>
      <c r="BM51" s="26"/>
      <c r="BN51" s="200" t="s">
        <v>32</v>
      </c>
    </row>
    <row r="52" spans="1:66" x14ac:dyDescent="0.25">
      <c r="A52" s="36" t="s">
        <v>160</v>
      </c>
      <c r="B52" s="37" t="s">
        <v>185</v>
      </c>
      <c r="C52" s="29" t="s">
        <v>163</v>
      </c>
      <c r="D52" s="29" t="s">
        <v>178</v>
      </c>
      <c r="E52" s="30" t="s">
        <v>167</v>
      </c>
      <c r="F52" s="132" t="s">
        <v>122</v>
      </c>
      <c r="G52" s="133" t="s">
        <v>32</v>
      </c>
      <c r="H52" s="133" t="s">
        <v>112</v>
      </c>
      <c r="I52" s="28" t="s">
        <v>111</v>
      </c>
      <c r="J52" s="38" t="s">
        <v>135</v>
      </c>
      <c r="K52" s="27">
        <v>1</v>
      </c>
      <c r="L52" s="28">
        <v>1</v>
      </c>
      <c r="M52" s="31" t="s">
        <v>267</v>
      </c>
      <c r="N52" s="32" t="s">
        <v>32</v>
      </c>
      <c r="O52" s="428"/>
      <c r="P52" s="429"/>
      <c r="Q52" s="429"/>
      <c r="R52" s="430"/>
      <c r="S52" s="431"/>
      <c r="T52" s="429"/>
      <c r="U52" s="429"/>
      <c r="V52" s="432"/>
      <c r="W52" s="431"/>
      <c r="X52" s="429"/>
      <c r="Y52" s="429"/>
      <c r="Z52" s="432"/>
      <c r="AA52" s="431"/>
      <c r="AB52" s="429"/>
      <c r="AC52" s="429"/>
      <c r="AD52" s="432"/>
      <c r="AE52" s="433"/>
      <c r="AF52" s="434"/>
      <c r="AG52" s="434"/>
      <c r="AH52" s="435"/>
      <c r="AI52" s="433"/>
      <c r="AJ52" s="434"/>
      <c r="AK52" s="434"/>
      <c r="AL52" s="435"/>
      <c r="AM52" s="433"/>
      <c r="AN52" s="434"/>
      <c r="AO52" s="434"/>
      <c r="AP52" s="435"/>
      <c r="AQ52" s="433"/>
      <c r="AR52" s="434"/>
      <c r="AS52" s="434"/>
      <c r="AT52" s="435"/>
      <c r="AU52" s="433"/>
      <c r="AV52" s="434"/>
      <c r="AW52" s="434"/>
      <c r="AX52" s="435"/>
      <c r="AY52" s="431"/>
      <c r="AZ52" s="429"/>
      <c r="BA52" s="429"/>
      <c r="BB52" s="432"/>
      <c r="BC52" s="431"/>
      <c r="BD52" s="429"/>
      <c r="BE52" s="429"/>
      <c r="BF52" s="432"/>
      <c r="BG52" s="431"/>
      <c r="BH52" s="429"/>
      <c r="BI52" s="429"/>
      <c r="BJ52" s="436"/>
      <c r="BK52" s="181">
        <f t="shared" si="0"/>
        <v>0</v>
      </c>
      <c r="BL52" s="182">
        <f t="shared" si="1"/>
        <v>1</v>
      </c>
      <c r="BM52" s="26"/>
      <c r="BN52" s="200" t="s">
        <v>32</v>
      </c>
    </row>
    <row r="53" spans="1:66" x14ac:dyDescent="0.25">
      <c r="A53" s="36" t="s">
        <v>160</v>
      </c>
      <c r="B53" s="37" t="s">
        <v>185</v>
      </c>
      <c r="C53" s="29" t="s">
        <v>163</v>
      </c>
      <c r="D53" s="29" t="s">
        <v>178</v>
      </c>
      <c r="E53" s="30" t="s">
        <v>167</v>
      </c>
      <c r="F53" s="132" t="s">
        <v>122</v>
      </c>
      <c r="G53" s="133" t="s">
        <v>32</v>
      </c>
      <c r="H53" s="133" t="s">
        <v>112</v>
      </c>
      <c r="I53" s="28" t="s">
        <v>111</v>
      </c>
      <c r="J53" s="38" t="s">
        <v>134</v>
      </c>
      <c r="K53" s="27">
        <v>1</v>
      </c>
      <c r="L53" s="28">
        <v>1</v>
      </c>
      <c r="M53" s="31" t="s">
        <v>267</v>
      </c>
      <c r="N53" s="32" t="s">
        <v>32</v>
      </c>
      <c r="O53" s="428"/>
      <c r="P53" s="429"/>
      <c r="Q53" s="429"/>
      <c r="R53" s="430"/>
      <c r="S53" s="431"/>
      <c r="T53" s="429"/>
      <c r="U53" s="429"/>
      <c r="V53" s="432"/>
      <c r="W53" s="431"/>
      <c r="X53" s="429"/>
      <c r="Y53" s="429"/>
      <c r="Z53" s="432"/>
      <c r="AA53" s="431"/>
      <c r="AB53" s="429"/>
      <c r="AC53" s="429"/>
      <c r="AD53" s="432"/>
      <c r="AE53" s="433"/>
      <c r="AF53" s="434"/>
      <c r="AG53" s="434"/>
      <c r="AH53" s="435"/>
      <c r="AI53" s="433"/>
      <c r="AJ53" s="434"/>
      <c r="AK53" s="434"/>
      <c r="AL53" s="435"/>
      <c r="AM53" s="433"/>
      <c r="AN53" s="434"/>
      <c r="AO53" s="434"/>
      <c r="AP53" s="435"/>
      <c r="AQ53" s="433"/>
      <c r="AR53" s="434"/>
      <c r="AS53" s="434"/>
      <c r="AT53" s="435"/>
      <c r="AU53" s="433"/>
      <c r="AV53" s="434"/>
      <c r="AW53" s="434"/>
      <c r="AX53" s="435"/>
      <c r="AY53" s="431"/>
      <c r="AZ53" s="429"/>
      <c r="BA53" s="429"/>
      <c r="BB53" s="432"/>
      <c r="BC53" s="431"/>
      <c r="BD53" s="429"/>
      <c r="BE53" s="429"/>
      <c r="BF53" s="432"/>
      <c r="BG53" s="431"/>
      <c r="BH53" s="429"/>
      <c r="BI53" s="429"/>
      <c r="BJ53" s="436"/>
      <c r="BK53" s="181">
        <f t="shared" si="0"/>
        <v>0</v>
      </c>
      <c r="BL53" s="182">
        <f t="shared" si="1"/>
        <v>1</v>
      </c>
      <c r="BM53" s="26"/>
      <c r="BN53" s="200" t="s">
        <v>32</v>
      </c>
    </row>
    <row r="54" spans="1:66" x14ac:dyDescent="0.25">
      <c r="A54" s="36" t="s">
        <v>160</v>
      </c>
      <c r="B54" s="37" t="s">
        <v>185</v>
      </c>
      <c r="C54" s="29" t="s">
        <v>163</v>
      </c>
      <c r="D54" s="29" t="s">
        <v>178</v>
      </c>
      <c r="E54" s="30" t="s">
        <v>167</v>
      </c>
      <c r="F54" s="132" t="s">
        <v>122</v>
      </c>
      <c r="G54" s="133" t="s">
        <v>32</v>
      </c>
      <c r="H54" s="133" t="s">
        <v>112</v>
      </c>
      <c r="I54" s="28" t="s">
        <v>111</v>
      </c>
      <c r="J54" s="39" t="s">
        <v>260</v>
      </c>
      <c r="K54" s="27">
        <v>6</v>
      </c>
      <c r="L54" s="28">
        <v>6</v>
      </c>
      <c r="M54" s="31" t="s">
        <v>264</v>
      </c>
      <c r="N54" s="40" t="s">
        <v>262</v>
      </c>
      <c r="O54" s="428" t="s">
        <v>280</v>
      </c>
      <c r="P54" s="429"/>
      <c r="Q54" s="429"/>
      <c r="R54" s="430"/>
      <c r="S54" s="431"/>
      <c r="T54" s="429"/>
      <c r="U54" s="429"/>
      <c r="V54" s="432"/>
      <c r="W54" s="431"/>
      <c r="X54" s="429"/>
      <c r="Y54" s="429"/>
      <c r="Z54" s="432"/>
      <c r="AA54" s="431"/>
      <c r="AB54" s="429"/>
      <c r="AC54" s="429"/>
      <c r="AD54" s="432"/>
      <c r="AE54" s="433"/>
      <c r="AF54" s="434"/>
      <c r="AG54" s="434"/>
      <c r="AH54" s="435"/>
      <c r="AI54" s="433"/>
      <c r="AJ54" s="434"/>
      <c r="AK54" s="434"/>
      <c r="AL54" s="435"/>
      <c r="AM54" s="433"/>
      <c r="AN54" s="434"/>
      <c r="AO54" s="434"/>
      <c r="AP54" s="435"/>
      <c r="AQ54" s="433"/>
      <c r="AR54" s="434"/>
      <c r="AS54" s="434"/>
      <c r="AT54" s="435"/>
      <c r="AU54" s="433"/>
      <c r="AV54" s="434"/>
      <c r="AW54" s="434"/>
      <c r="AX54" s="435"/>
      <c r="AY54" s="431"/>
      <c r="AZ54" s="429"/>
      <c r="BA54" s="429"/>
      <c r="BB54" s="432"/>
      <c r="BC54" s="431"/>
      <c r="BD54" s="429"/>
      <c r="BE54" s="429"/>
      <c r="BF54" s="432"/>
      <c r="BG54" s="431"/>
      <c r="BH54" s="429"/>
      <c r="BI54" s="429"/>
      <c r="BJ54" s="436"/>
      <c r="BK54" s="181">
        <f t="shared" si="0"/>
        <v>0</v>
      </c>
      <c r="BL54" s="182">
        <f t="shared" si="1"/>
        <v>6</v>
      </c>
      <c r="BM54" s="26"/>
      <c r="BN54" s="200" t="s">
        <v>32</v>
      </c>
    </row>
    <row r="55" spans="1:66" x14ac:dyDescent="0.25">
      <c r="A55" s="36" t="s">
        <v>160</v>
      </c>
      <c r="B55" s="37" t="s">
        <v>185</v>
      </c>
      <c r="C55" s="29" t="s">
        <v>163</v>
      </c>
      <c r="D55" s="29" t="s">
        <v>178</v>
      </c>
      <c r="E55" s="30" t="s">
        <v>167</v>
      </c>
      <c r="F55" s="132" t="s">
        <v>122</v>
      </c>
      <c r="G55" s="133" t="s">
        <v>32</v>
      </c>
      <c r="H55" s="133" t="s">
        <v>112</v>
      </c>
      <c r="I55" s="28" t="s">
        <v>111</v>
      </c>
      <c r="J55" s="38" t="s">
        <v>133</v>
      </c>
      <c r="K55" s="27">
        <v>1</v>
      </c>
      <c r="L55" s="28">
        <v>1</v>
      </c>
      <c r="M55" s="31" t="s">
        <v>267</v>
      </c>
      <c r="N55" s="32" t="s">
        <v>32</v>
      </c>
      <c r="O55" s="428"/>
      <c r="P55" s="429"/>
      <c r="Q55" s="429"/>
      <c r="R55" s="430"/>
      <c r="S55" s="431"/>
      <c r="T55" s="429"/>
      <c r="U55" s="429"/>
      <c r="V55" s="432"/>
      <c r="W55" s="431"/>
      <c r="X55" s="429"/>
      <c r="Y55" s="429"/>
      <c r="Z55" s="432"/>
      <c r="AA55" s="431"/>
      <c r="AB55" s="429"/>
      <c r="AC55" s="429"/>
      <c r="AD55" s="432"/>
      <c r="AE55" s="433"/>
      <c r="AF55" s="434"/>
      <c r="AG55" s="434"/>
      <c r="AH55" s="435"/>
      <c r="AI55" s="433"/>
      <c r="AJ55" s="434"/>
      <c r="AK55" s="434"/>
      <c r="AL55" s="435"/>
      <c r="AM55" s="433"/>
      <c r="AN55" s="434"/>
      <c r="AO55" s="434"/>
      <c r="AP55" s="435"/>
      <c r="AQ55" s="433"/>
      <c r="AR55" s="434"/>
      <c r="AS55" s="434"/>
      <c r="AT55" s="435"/>
      <c r="AU55" s="433"/>
      <c r="AV55" s="434"/>
      <c r="AW55" s="434"/>
      <c r="AX55" s="435"/>
      <c r="AY55" s="431"/>
      <c r="AZ55" s="429"/>
      <c r="BA55" s="429"/>
      <c r="BB55" s="432"/>
      <c r="BC55" s="431"/>
      <c r="BD55" s="429"/>
      <c r="BE55" s="429"/>
      <c r="BF55" s="432"/>
      <c r="BG55" s="431"/>
      <c r="BH55" s="429"/>
      <c r="BI55" s="429"/>
      <c r="BJ55" s="436"/>
      <c r="BK55" s="181">
        <f t="shared" si="0"/>
        <v>0</v>
      </c>
      <c r="BL55" s="182">
        <f t="shared" si="1"/>
        <v>1</v>
      </c>
      <c r="BM55" s="26"/>
      <c r="BN55" s="200" t="s">
        <v>32</v>
      </c>
    </row>
    <row r="56" spans="1:66" x14ac:dyDescent="0.25">
      <c r="A56" s="36" t="s">
        <v>160</v>
      </c>
      <c r="B56" s="37" t="s">
        <v>185</v>
      </c>
      <c r="C56" s="29" t="s">
        <v>163</v>
      </c>
      <c r="D56" s="29" t="s">
        <v>178</v>
      </c>
      <c r="E56" s="30" t="s">
        <v>167</v>
      </c>
      <c r="F56" s="132" t="s">
        <v>122</v>
      </c>
      <c r="G56" s="133" t="s">
        <v>32</v>
      </c>
      <c r="H56" s="133" t="s">
        <v>112</v>
      </c>
      <c r="I56" s="28" t="s">
        <v>111</v>
      </c>
      <c r="J56" s="38" t="s">
        <v>132</v>
      </c>
      <c r="K56" s="27">
        <v>1</v>
      </c>
      <c r="L56" s="28">
        <v>1</v>
      </c>
      <c r="M56" s="31" t="s">
        <v>267</v>
      </c>
      <c r="N56" s="32" t="s">
        <v>32</v>
      </c>
      <c r="O56" s="428"/>
      <c r="P56" s="429"/>
      <c r="Q56" s="429"/>
      <c r="R56" s="430"/>
      <c r="S56" s="431"/>
      <c r="T56" s="429"/>
      <c r="U56" s="429"/>
      <c r="V56" s="432"/>
      <c r="W56" s="431"/>
      <c r="X56" s="429"/>
      <c r="Y56" s="429"/>
      <c r="Z56" s="432"/>
      <c r="AA56" s="431"/>
      <c r="AB56" s="429"/>
      <c r="AC56" s="429"/>
      <c r="AD56" s="432"/>
      <c r="AE56" s="433"/>
      <c r="AF56" s="434"/>
      <c r="AG56" s="434"/>
      <c r="AH56" s="435"/>
      <c r="AI56" s="433"/>
      <c r="AJ56" s="434"/>
      <c r="AK56" s="434"/>
      <c r="AL56" s="435"/>
      <c r="AM56" s="433"/>
      <c r="AN56" s="434"/>
      <c r="AO56" s="434"/>
      <c r="AP56" s="435"/>
      <c r="AQ56" s="433"/>
      <c r="AR56" s="434"/>
      <c r="AS56" s="434"/>
      <c r="AT56" s="435"/>
      <c r="AU56" s="433"/>
      <c r="AV56" s="434"/>
      <c r="AW56" s="434"/>
      <c r="AX56" s="435"/>
      <c r="AY56" s="431"/>
      <c r="AZ56" s="429"/>
      <c r="BA56" s="429"/>
      <c r="BB56" s="432"/>
      <c r="BC56" s="431"/>
      <c r="BD56" s="429"/>
      <c r="BE56" s="429"/>
      <c r="BF56" s="432"/>
      <c r="BG56" s="431"/>
      <c r="BH56" s="429"/>
      <c r="BI56" s="429"/>
      <c r="BJ56" s="436"/>
      <c r="BK56" s="181">
        <f t="shared" si="0"/>
        <v>0</v>
      </c>
      <c r="BL56" s="182">
        <f t="shared" si="1"/>
        <v>1</v>
      </c>
      <c r="BM56" s="26"/>
      <c r="BN56" s="200" t="s">
        <v>32</v>
      </c>
    </row>
    <row r="57" spans="1:66" x14ac:dyDescent="0.25">
      <c r="A57" s="36" t="s">
        <v>160</v>
      </c>
      <c r="B57" s="37" t="s">
        <v>185</v>
      </c>
      <c r="C57" s="29" t="s">
        <v>163</v>
      </c>
      <c r="D57" s="29" t="s">
        <v>178</v>
      </c>
      <c r="E57" s="30" t="s">
        <v>167</v>
      </c>
      <c r="F57" s="132" t="s">
        <v>122</v>
      </c>
      <c r="G57" s="133" t="s">
        <v>32</v>
      </c>
      <c r="H57" s="133" t="s">
        <v>112</v>
      </c>
      <c r="I57" s="28" t="s">
        <v>111</v>
      </c>
      <c r="J57" s="38" t="s">
        <v>131</v>
      </c>
      <c r="K57" s="27">
        <v>1</v>
      </c>
      <c r="L57" s="28">
        <v>1</v>
      </c>
      <c r="M57" s="31" t="s">
        <v>425</v>
      </c>
      <c r="N57" s="32" t="s">
        <v>32</v>
      </c>
      <c r="O57" s="428"/>
      <c r="P57" s="429"/>
      <c r="Q57" s="429"/>
      <c r="R57" s="430"/>
      <c r="S57" s="431"/>
      <c r="T57" s="429"/>
      <c r="U57" s="429"/>
      <c r="V57" s="432"/>
      <c r="W57" s="431"/>
      <c r="X57" s="429"/>
      <c r="Y57" s="429"/>
      <c r="Z57" s="432"/>
      <c r="AA57" s="431"/>
      <c r="AB57" s="429"/>
      <c r="AC57" s="429"/>
      <c r="AD57" s="432"/>
      <c r="AE57" s="433"/>
      <c r="AF57" s="434"/>
      <c r="AG57" s="434"/>
      <c r="AH57" s="435"/>
      <c r="AI57" s="433"/>
      <c r="AJ57" s="434"/>
      <c r="AK57" s="434"/>
      <c r="AL57" s="435"/>
      <c r="AM57" s="433"/>
      <c r="AN57" s="434"/>
      <c r="AO57" s="434"/>
      <c r="AP57" s="435"/>
      <c r="AQ57" s="433"/>
      <c r="AR57" s="434"/>
      <c r="AS57" s="434"/>
      <c r="AT57" s="435"/>
      <c r="AU57" s="433"/>
      <c r="AV57" s="434"/>
      <c r="AW57" s="434"/>
      <c r="AX57" s="435"/>
      <c r="AY57" s="431"/>
      <c r="AZ57" s="429"/>
      <c r="BA57" s="429"/>
      <c r="BB57" s="432"/>
      <c r="BC57" s="431"/>
      <c r="BD57" s="429"/>
      <c r="BE57" s="429"/>
      <c r="BF57" s="432"/>
      <c r="BG57" s="431"/>
      <c r="BH57" s="429"/>
      <c r="BI57" s="429"/>
      <c r="BJ57" s="436"/>
      <c r="BK57" s="181">
        <f t="shared" si="0"/>
        <v>0</v>
      </c>
      <c r="BL57" s="182">
        <f t="shared" si="1"/>
        <v>1</v>
      </c>
      <c r="BM57" s="26"/>
      <c r="BN57" s="200" t="s">
        <v>32</v>
      </c>
    </row>
    <row r="58" spans="1:66" x14ac:dyDescent="0.25">
      <c r="A58" s="36" t="s">
        <v>160</v>
      </c>
      <c r="B58" s="37" t="s">
        <v>185</v>
      </c>
      <c r="C58" s="29" t="s">
        <v>196</v>
      </c>
      <c r="D58" s="29" t="s">
        <v>187</v>
      </c>
      <c r="E58" s="30" t="s">
        <v>167</v>
      </c>
      <c r="F58" s="132" t="s">
        <v>59</v>
      </c>
      <c r="G58" s="133" t="s">
        <v>32</v>
      </c>
      <c r="H58" s="133" t="s">
        <v>112</v>
      </c>
      <c r="I58" s="28" t="s">
        <v>114</v>
      </c>
      <c r="J58" s="38" t="s">
        <v>140</v>
      </c>
      <c r="K58" s="27">
        <v>5</v>
      </c>
      <c r="L58" s="28">
        <v>5</v>
      </c>
      <c r="M58" s="31" t="s">
        <v>268</v>
      </c>
      <c r="N58" s="32" t="s">
        <v>32</v>
      </c>
      <c r="O58" s="428"/>
      <c r="P58" s="429"/>
      <c r="Q58" s="429">
        <v>1</v>
      </c>
      <c r="R58" s="430"/>
      <c r="S58" s="431"/>
      <c r="T58" s="429"/>
      <c r="U58" s="429">
        <v>1</v>
      </c>
      <c r="V58" s="432"/>
      <c r="W58" s="431"/>
      <c r="X58" s="429"/>
      <c r="Y58" s="429">
        <v>1</v>
      </c>
      <c r="Z58" s="432"/>
      <c r="AA58" s="431"/>
      <c r="AB58" s="429"/>
      <c r="AC58" s="429"/>
      <c r="AD58" s="432"/>
      <c r="AE58" s="433"/>
      <c r="AF58" s="434"/>
      <c r="AG58" s="434"/>
      <c r="AH58" s="435"/>
      <c r="AI58" s="433">
        <v>1</v>
      </c>
      <c r="AJ58" s="434"/>
      <c r="AK58" s="434"/>
      <c r="AL58" s="435"/>
      <c r="AM58" s="433"/>
      <c r="AN58" s="434"/>
      <c r="AO58" s="434"/>
      <c r="AP58" s="435">
        <v>1</v>
      </c>
      <c r="AQ58" s="433"/>
      <c r="AR58" s="434"/>
      <c r="AS58" s="434"/>
      <c r="AT58" s="435"/>
      <c r="AU58" s="433"/>
      <c r="AV58" s="434"/>
      <c r="AW58" s="434"/>
      <c r="AX58" s="435"/>
      <c r="AY58" s="431"/>
      <c r="AZ58" s="429"/>
      <c r="BA58" s="429"/>
      <c r="BB58" s="432"/>
      <c r="BC58" s="431"/>
      <c r="BD58" s="429"/>
      <c r="BE58" s="429"/>
      <c r="BF58" s="432"/>
      <c r="BG58" s="431"/>
      <c r="BH58" s="429"/>
      <c r="BI58" s="429"/>
      <c r="BJ58" s="436"/>
      <c r="BK58" s="181">
        <f t="shared" si="0"/>
        <v>5</v>
      </c>
      <c r="BL58" s="182">
        <f t="shared" si="1"/>
        <v>0</v>
      </c>
      <c r="BM58" s="26"/>
      <c r="BN58" s="200" t="s">
        <v>32</v>
      </c>
    </row>
    <row r="59" spans="1:66" x14ac:dyDescent="0.25">
      <c r="A59" s="36" t="s">
        <v>160</v>
      </c>
      <c r="B59" s="37" t="s">
        <v>185</v>
      </c>
      <c r="C59" s="29" t="s">
        <v>196</v>
      </c>
      <c r="D59" s="29" t="s">
        <v>187</v>
      </c>
      <c r="E59" s="30" t="s">
        <v>167</v>
      </c>
      <c r="F59" s="132" t="s">
        <v>59</v>
      </c>
      <c r="G59" s="133" t="s">
        <v>32</v>
      </c>
      <c r="H59" s="133" t="s">
        <v>112</v>
      </c>
      <c r="I59" s="28" t="s">
        <v>114</v>
      </c>
      <c r="J59" s="38" t="s">
        <v>135</v>
      </c>
      <c r="K59" s="27">
        <v>1</v>
      </c>
      <c r="L59" s="28">
        <v>1</v>
      </c>
      <c r="M59" s="31" t="s">
        <v>267</v>
      </c>
      <c r="N59" s="32" t="s">
        <v>32</v>
      </c>
      <c r="O59" s="428"/>
      <c r="P59" s="429"/>
      <c r="Q59" s="429"/>
      <c r="R59" s="430"/>
      <c r="S59" s="431"/>
      <c r="T59" s="429"/>
      <c r="U59" s="429"/>
      <c r="V59" s="432"/>
      <c r="W59" s="431"/>
      <c r="X59" s="429"/>
      <c r="Y59" s="429"/>
      <c r="Z59" s="432"/>
      <c r="AA59" s="431"/>
      <c r="AB59" s="429"/>
      <c r="AC59" s="429"/>
      <c r="AD59" s="432"/>
      <c r="AE59" s="433"/>
      <c r="AF59" s="434"/>
      <c r="AG59" s="434"/>
      <c r="AH59" s="435"/>
      <c r="AI59" s="433"/>
      <c r="AJ59" s="434"/>
      <c r="AK59" s="434"/>
      <c r="AL59" s="435"/>
      <c r="AM59" s="433"/>
      <c r="AN59" s="434"/>
      <c r="AO59" s="434"/>
      <c r="AP59" s="435"/>
      <c r="AQ59" s="433"/>
      <c r="AR59" s="434"/>
      <c r="AS59" s="434"/>
      <c r="AT59" s="435"/>
      <c r="AU59" s="433"/>
      <c r="AV59" s="434"/>
      <c r="AW59" s="434"/>
      <c r="AX59" s="435"/>
      <c r="AY59" s="431"/>
      <c r="AZ59" s="429"/>
      <c r="BA59" s="429"/>
      <c r="BB59" s="432">
        <v>1</v>
      </c>
      <c r="BC59" s="431"/>
      <c r="BD59" s="429"/>
      <c r="BE59" s="429"/>
      <c r="BF59" s="432"/>
      <c r="BG59" s="431"/>
      <c r="BH59" s="429"/>
      <c r="BI59" s="429"/>
      <c r="BJ59" s="436"/>
      <c r="BK59" s="181">
        <f t="shared" si="0"/>
        <v>1</v>
      </c>
      <c r="BL59" s="182">
        <f t="shared" si="1"/>
        <v>0</v>
      </c>
      <c r="BM59" s="26"/>
      <c r="BN59" s="200" t="s">
        <v>32</v>
      </c>
    </row>
    <row r="60" spans="1:66" x14ac:dyDescent="0.25">
      <c r="A60" s="36" t="s">
        <v>160</v>
      </c>
      <c r="B60" s="37" t="s">
        <v>185</v>
      </c>
      <c r="C60" s="29" t="s">
        <v>196</v>
      </c>
      <c r="D60" s="29" t="s">
        <v>187</v>
      </c>
      <c r="E60" s="30" t="s">
        <v>167</v>
      </c>
      <c r="F60" s="132" t="s">
        <v>59</v>
      </c>
      <c r="G60" s="133" t="s">
        <v>32</v>
      </c>
      <c r="H60" s="133" t="s">
        <v>112</v>
      </c>
      <c r="I60" s="28" t="s">
        <v>114</v>
      </c>
      <c r="J60" s="38" t="s">
        <v>134</v>
      </c>
      <c r="K60" s="27">
        <v>1</v>
      </c>
      <c r="L60" s="28">
        <v>1</v>
      </c>
      <c r="M60" s="31" t="s">
        <v>267</v>
      </c>
      <c r="N60" s="32" t="s">
        <v>32</v>
      </c>
      <c r="O60" s="428"/>
      <c r="P60" s="429"/>
      <c r="Q60" s="429"/>
      <c r="R60" s="430"/>
      <c r="S60" s="431"/>
      <c r="T60" s="429"/>
      <c r="U60" s="429"/>
      <c r="V60" s="432"/>
      <c r="W60" s="431"/>
      <c r="X60" s="429"/>
      <c r="Y60" s="429"/>
      <c r="Z60" s="432"/>
      <c r="AA60" s="431"/>
      <c r="AB60" s="429"/>
      <c r="AC60" s="429"/>
      <c r="AD60" s="432"/>
      <c r="AE60" s="433"/>
      <c r="AF60" s="434"/>
      <c r="AG60" s="434"/>
      <c r="AH60" s="435"/>
      <c r="AI60" s="433"/>
      <c r="AJ60" s="434"/>
      <c r="AK60" s="434"/>
      <c r="AL60" s="435"/>
      <c r="AM60" s="433"/>
      <c r="AN60" s="434"/>
      <c r="AO60" s="434"/>
      <c r="AP60" s="435"/>
      <c r="AQ60" s="433"/>
      <c r="AR60" s="434"/>
      <c r="AS60" s="434"/>
      <c r="AT60" s="435"/>
      <c r="AU60" s="433"/>
      <c r="AV60" s="434"/>
      <c r="AW60" s="434"/>
      <c r="AX60" s="435"/>
      <c r="AY60" s="431"/>
      <c r="AZ60" s="429"/>
      <c r="BA60" s="429"/>
      <c r="BB60" s="432">
        <v>1</v>
      </c>
      <c r="BC60" s="431"/>
      <c r="BD60" s="429"/>
      <c r="BE60" s="429"/>
      <c r="BF60" s="432"/>
      <c r="BG60" s="431"/>
      <c r="BH60" s="429"/>
      <c r="BI60" s="429"/>
      <c r="BJ60" s="436"/>
      <c r="BK60" s="181">
        <f t="shared" si="0"/>
        <v>1</v>
      </c>
      <c r="BL60" s="182">
        <f t="shared" si="1"/>
        <v>0</v>
      </c>
      <c r="BM60" s="26"/>
      <c r="BN60" s="200" t="s">
        <v>32</v>
      </c>
    </row>
    <row r="61" spans="1:66" x14ac:dyDescent="0.25">
      <c r="A61" s="36" t="s">
        <v>160</v>
      </c>
      <c r="B61" s="37" t="s">
        <v>185</v>
      </c>
      <c r="C61" s="29" t="s">
        <v>196</v>
      </c>
      <c r="D61" s="29" t="s">
        <v>187</v>
      </c>
      <c r="E61" s="30" t="s">
        <v>167</v>
      </c>
      <c r="F61" s="132" t="s">
        <v>59</v>
      </c>
      <c r="G61" s="133" t="s">
        <v>32</v>
      </c>
      <c r="H61" s="133" t="s">
        <v>112</v>
      </c>
      <c r="I61" s="28" t="s">
        <v>114</v>
      </c>
      <c r="J61" s="38" t="s">
        <v>109</v>
      </c>
      <c r="K61" s="27">
        <v>5</v>
      </c>
      <c r="L61" s="28">
        <v>5</v>
      </c>
      <c r="M61" s="31" t="s">
        <v>266</v>
      </c>
      <c r="N61" s="32" t="s">
        <v>32</v>
      </c>
      <c r="O61" s="428"/>
      <c r="P61" s="429"/>
      <c r="Q61" s="429">
        <v>1</v>
      </c>
      <c r="R61" s="430"/>
      <c r="S61" s="431"/>
      <c r="T61" s="429"/>
      <c r="U61" s="429">
        <v>1</v>
      </c>
      <c r="V61" s="432"/>
      <c r="W61" s="431"/>
      <c r="X61" s="429"/>
      <c r="Y61" s="429">
        <v>1</v>
      </c>
      <c r="Z61" s="432"/>
      <c r="AA61" s="431"/>
      <c r="AB61" s="429"/>
      <c r="AC61" s="429"/>
      <c r="AD61" s="432"/>
      <c r="AE61" s="433"/>
      <c r="AF61" s="434"/>
      <c r="AG61" s="434"/>
      <c r="AH61" s="435"/>
      <c r="AI61" s="433">
        <v>1</v>
      </c>
      <c r="AJ61" s="434"/>
      <c r="AK61" s="434"/>
      <c r="AL61" s="435"/>
      <c r="AM61" s="433"/>
      <c r="AN61" s="434"/>
      <c r="AO61" s="434"/>
      <c r="AP61" s="435">
        <v>1</v>
      </c>
      <c r="AQ61" s="433"/>
      <c r="AR61" s="434"/>
      <c r="AS61" s="434"/>
      <c r="AT61" s="435"/>
      <c r="AU61" s="433"/>
      <c r="AV61" s="434"/>
      <c r="AW61" s="434"/>
      <c r="AX61" s="435"/>
      <c r="AY61" s="431"/>
      <c r="AZ61" s="429"/>
      <c r="BA61" s="429"/>
      <c r="BB61" s="432"/>
      <c r="BC61" s="431"/>
      <c r="BD61" s="429"/>
      <c r="BE61" s="429"/>
      <c r="BF61" s="432"/>
      <c r="BG61" s="431"/>
      <c r="BH61" s="429"/>
      <c r="BI61" s="429"/>
      <c r="BJ61" s="436"/>
      <c r="BK61" s="181">
        <f t="shared" si="0"/>
        <v>5</v>
      </c>
      <c r="BL61" s="182">
        <f t="shared" si="1"/>
        <v>0</v>
      </c>
      <c r="BM61" s="26"/>
      <c r="BN61" s="200" t="s">
        <v>32</v>
      </c>
    </row>
    <row r="62" spans="1:66" x14ac:dyDescent="0.25">
      <c r="A62" s="36" t="s">
        <v>160</v>
      </c>
      <c r="B62" s="37" t="s">
        <v>185</v>
      </c>
      <c r="C62" s="29" t="s">
        <v>196</v>
      </c>
      <c r="D62" s="29" t="s">
        <v>187</v>
      </c>
      <c r="E62" s="30" t="s">
        <v>167</v>
      </c>
      <c r="F62" s="132" t="s">
        <v>59</v>
      </c>
      <c r="G62" s="133" t="s">
        <v>32</v>
      </c>
      <c r="H62" s="133" t="s">
        <v>112</v>
      </c>
      <c r="I62" s="28" t="s">
        <v>114</v>
      </c>
      <c r="J62" s="39" t="s">
        <v>260</v>
      </c>
      <c r="K62" s="27">
        <v>6</v>
      </c>
      <c r="L62" s="28">
        <v>6</v>
      </c>
      <c r="M62" s="31" t="s">
        <v>264</v>
      </c>
      <c r="N62" s="40" t="s">
        <v>262</v>
      </c>
      <c r="O62" s="428" t="s">
        <v>280</v>
      </c>
      <c r="P62" s="429"/>
      <c r="Q62" s="429">
        <v>6</v>
      </c>
      <c r="R62" s="430"/>
      <c r="S62" s="431"/>
      <c r="T62" s="429"/>
      <c r="U62" s="429"/>
      <c r="V62" s="432"/>
      <c r="W62" s="431"/>
      <c r="X62" s="429"/>
      <c r="Y62" s="429"/>
      <c r="Z62" s="432"/>
      <c r="AA62" s="431"/>
      <c r="AB62" s="429"/>
      <c r="AC62" s="429"/>
      <c r="AD62" s="432"/>
      <c r="AE62" s="433"/>
      <c r="AF62" s="434"/>
      <c r="AG62" s="434"/>
      <c r="AH62" s="435"/>
      <c r="AI62" s="433"/>
      <c r="AJ62" s="434"/>
      <c r="AK62" s="434"/>
      <c r="AL62" s="435"/>
      <c r="AM62" s="433"/>
      <c r="AN62" s="434"/>
      <c r="AO62" s="434"/>
      <c r="AP62" s="435"/>
      <c r="AQ62" s="433"/>
      <c r="AR62" s="434"/>
      <c r="AS62" s="434"/>
      <c r="AT62" s="435"/>
      <c r="AU62" s="433"/>
      <c r="AV62" s="434"/>
      <c r="AW62" s="434"/>
      <c r="AX62" s="435"/>
      <c r="AY62" s="431"/>
      <c r="AZ62" s="429"/>
      <c r="BA62" s="429"/>
      <c r="BB62" s="432"/>
      <c r="BC62" s="431"/>
      <c r="BD62" s="429"/>
      <c r="BE62" s="429"/>
      <c r="BF62" s="432"/>
      <c r="BG62" s="431"/>
      <c r="BH62" s="429"/>
      <c r="BI62" s="429"/>
      <c r="BJ62" s="436"/>
      <c r="BK62" s="181">
        <f t="shared" si="0"/>
        <v>6</v>
      </c>
      <c r="BL62" s="182">
        <f t="shared" si="1"/>
        <v>0</v>
      </c>
      <c r="BM62" s="26"/>
      <c r="BN62" s="200" t="s">
        <v>32</v>
      </c>
    </row>
    <row r="63" spans="1:66" x14ac:dyDescent="0.25">
      <c r="A63" s="36" t="s">
        <v>160</v>
      </c>
      <c r="B63" s="37" t="s">
        <v>185</v>
      </c>
      <c r="C63" s="29" t="s">
        <v>196</v>
      </c>
      <c r="D63" s="29" t="s">
        <v>187</v>
      </c>
      <c r="E63" s="30" t="s">
        <v>167</v>
      </c>
      <c r="F63" s="132" t="s">
        <v>59</v>
      </c>
      <c r="G63" s="133" t="s">
        <v>32</v>
      </c>
      <c r="H63" s="133" t="s">
        <v>112</v>
      </c>
      <c r="I63" s="28" t="s">
        <v>114</v>
      </c>
      <c r="J63" s="38" t="s">
        <v>133</v>
      </c>
      <c r="K63" s="27">
        <v>1</v>
      </c>
      <c r="L63" s="28">
        <v>1</v>
      </c>
      <c r="M63" s="31" t="s">
        <v>267</v>
      </c>
      <c r="N63" s="32" t="s">
        <v>32</v>
      </c>
      <c r="O63" s="428"/>
      <c r="P63" s="429"/>
      <c r="Q63" s="429"/>
      <c r="R63" s="430"/>
      <c r="S63" s="431"/>
      <c r="T63" s="429"/>
      <c r="U63" s="429"/>
      <c r="V63" s="432"/>
      <c r="W63" s="431"/>
      <c r="X63" s="429"/>
      <c r="Y63" s="429"/>
      <c r="Z63" s="432"/>
      <c r="AA63" s="431"/>
      <c r="AB63" s="429"/>
      <c r="AC63" s="429"/>
      <c r="AD63" s="432"/>
      <c r="AE63" s="433"/>
      <c r="AF63" s="434"/>
      <c r="AG63" s="434"/>
      <c r="AH63" s="435"/>
      <c r="AI63" s="433"/>
      <c r="AJ63" s="434"/>
      <c r="AK63" s="434"/>
      <c r="AL63" s="435"/>
      <c r="AM63" s="433"/>
      <c r="AN63" s="434"/>
      <c r="AO63" s="434"/>
      <c r="AP63" s="435"/>
      <c r="AQ63" s="433"/>
      <c r="AR63" s="434"/>
      <c r="AS63" s="434"/>
      <c r="AT63" s="435"/>
      <c r="AU63" s="433"/>
      <c r="AV63" s="434"/>
      <c r="AW63" s="434"/>
      <c r="AX63" s="435"/>
      <c r="AY63" s="431"/>
      <c r="AZ63" s="429"/>
      <c r="BA63" s="429"/>
      <c r="BB63" s="432">
        <v>1</v>
      </c>
      <c r="BC63" s="431"/>
      <c r="BD63" s="429"/>
      <c r="BE63" s="429"/>
      <c r="BF63" s="432"/>
      <c r="BG63" s="431"/>
      <c r="BH63" s="429"/>
      <c r="BI63" s="429"/>
      <c r="BJ63" s="436"/>
      <c r="BK63" s="181">
        <f t="shared" si="0"/>
        <v>1</v>
      </c>
      <c r="BL63" s="182">
        <f t="shared" si="1"/>
        <v>0</v>
      </c>
      <c r="BM63" s="26"/>
      <c r="BN63" s="200" t="s">
        <v>32</v>
      </c>
    </row>
    <row r="64" spans="1:66" x14ac:dyDescent="0.25">
      <c r="A64" s="36" t="s">
        <v>160</v>
      </c>
      <c r="B64" s="37" t="s">
        <v>185</v>
      </c>
      <c r="C64" s="29" t="s">
        <v>196</v>
      </c>
      <c r="D64" s="29" t="s">
        <v>187</v>
      </c>
      <c r="E64" s="30" t="s">
        <v>167</v>
      </c>
      <c r="F64" s="132" t="s">
        <v>59</v>
      </c>
      <c r="G64" s="133" t="s">
        <v>32</v>
      </c>
      <c r="H64" s="133" t="s">
        <v>112</v>
      </c>
      <c r="I64" s="28" t="s">
        <v>114</v>
      </c>
      <c r="J64" s="38" t="s">
        <v>132</v>
      </c>
      <c r="K64" s="27">
        <v>1</v>
      </c>
      <c r="L64" s="28">
        <v>1</v>
      </c>
      <c r="M64" s="31" t="s">
        <v>267</v>
      </c>
      <c r="N64" s="32" t="s">
        <v>32</v>
      </c>
      <c r="O64" s="428"/>
      <c r="P64" s="429"/>
      <c r="Q64" s="429"/>
      <c r="R64" s="430"/>
      <c r="S64" s="431"/>
      <c r="T64" s="429"/>
      <c r="U64" s="429"/>
      <c r="V64" s="432"/>
      <c r="W64" s="431"/>
      <c r="X64" s="429"/>
      <c r="Y64" s="429"/>
      <c r="Z64" s="432"/>
      <c r="AA64" s="431"/>
      <c r="AB64" s="429"/>
      <c r="AC64" s="429"/>
      <c r="AD64" s="432"/>
      <c r="AE64" s="433"/>
      <c r="AF64" s="434"/>
      <c r="AG64" s="434"/>
      <c r="AH64" s="435"/>
      <c r="AI64" s="433"/>
      <c r="AJ64" s="434"/>
      <c r="AK64" s="434"/>
      <c r="AL64" s="435"/>
      <c r="AM64" s="433"/>
      <c r="AN64" s="434"/>
      <c r="AO64" s="434"/>
      <c r="AP64" s="435"/>
      <c r="AQ64" s="433"/>
      <c r="AR64" s="434"/>
      <c r="AS64" s="434"/>
      <c r="AT64" s="435"/>
      <c r="AU64" s="433"/>
      <c r="AV64" s="434"/>
      <c r="AW64" s="434"/>
      <c r="AX64" s="435"/>
      <c r="AY64" s="431"/>
      <c r="AZ64" s="429"/>
      <c r="BA64" s="429"/>
      <c r="BB64" s="432">
        <v>1</v>
      </c>
      <c r="BC64" s="431"/>
      <c r="BD64" s="429"/>
      <c r="BE64" s="429"/>
      <c r="BF64" s="432"/>
      <c r="BG64" s="431"/>
      <c r="BH64" s="429"/>
      <c r="BI64" s="429"/>
      <c r="BJ64" s="436"/>
      <c r="BK64" s="181">
        <f t="shared" si="0"/>
        <v>1</v>
      </c>
      <c r="BL64" s="182">
        <f t="shared" si="1"/>
        <v>0</v>
      </c>
      <c r="BM64" s="26"/>
      <c r="BN64" s="200" t="s">
        <v>32</v>
      </c>
    </row>
    <row r="65" spans="1:66" x14ac:dyDescent="0.25">
      <c r="A65" s="36" t="s">
        <v>160</v>
      </c>
      <c r="B65" s="37" t="s">
        <v>185</v>
      </c>
      <c r="C65" s="29" t="s">
        <v>196</v>
      </c>
      <c r="D65" s="29" t="s">
        <v>187</v>
      </c>
      <c r="E65" s="30" t="s">
        <v>167</v>
      </c>
      <c r="F65" s="132" t="s">
        <v>59</v>
      </c>
      <c r="G65" s="133" t="s">
        <v>32</v>
      </c>
      <c r="H65" s="133" t="s">
        <v>112</v>
      </c>
      <c r="I65" s="28" t="s">
        <v>114</v>
      </c>
      <c r="J65" s="38" t="s">
        <v>131</v>
      </c>
      <c r="K65" s="27">
        <v>1</v>
      </c>
      <c r="L65" s="28">
        <v>1</v>
      </c>
      <c r="M65" s="31" t="s">
        <v>425</v>
      </c>
      <c r="N65" s="32" t="s">
        <v>32</v>
      </c>
      <c r="O65" s="428"/>
      <c r="P65" s="429"/>
      <c r="Q65" s="429"/>
      <c r="R65" s="430"/>
      <c r="S65" s="431"/>
      <c r="T65" s="429"/>
      <c r="U65" s="429"/>
      <c r="V65" s="432"/>
      <c r="W65" s="431"/>
      <c r="X65" s="429"/>
      <c r="Y65" s="429"/>
      <c r="Z65" s="432"/>
      <c r="AA65" s="431"/>
      <c r="AB65" s="429"/>
      <c r="AC65" s="429"/>
      <c r="AD65" s="432"/>
      <c r="AE65" s="433"/>
      <c r="AF65" s="434"/>
      <c r="AG65" s="434"/>
      <c r="AH65" s="435"/>
      <c r="AI65" s="433"/>
      <c r="AJ65" s="434"/>
      <c r="AK65" s="434"/>
      <c r="AL65" s="435"/>
      <c r="AM65" s="433"/>
      <c r="AN65" s="434"/>
      <c r="AO65" s="434"/>
      <c r="AP65" s="435"/>
      <c r="AQ65" s="433"/>
      <c r="AR65" s="434"/>
      <c r="AS65" s="434"/>
      <c r="AT65" s="435"/>
      <c r="AU65" s="433"/>
      <c r="AV65" s="434"/>
      <c r="AW65" s="434"/>
      <c r="AX65" s="435"/>
      <c r="AY65" s="431"/>
      <c r="AZ65" s="429"/>
      <c r="BA65" s="429"/>
      <c r="BB65" s="432">
        <v>1</v>
      </c>
      <c r="BC65" s="431"/>
      <c r="BD65" s="429"/>
      <c r="BE65" s="429"/>
      <c r="BF65" s="432"/>
      <c r="BG65" s="431"/>
      <c r="BH65" s="429"/>
      <c r="BI65" s="429"/>
      <c r="BJ65" s="436"/>
      <c r="BK65" s="181">
        <f t="shared" si="0"/>
        <v>1</v>
      </c>
      <c r="BL65" s="182">
        <f t="shared" si="1"/>
        <v>0</v>
      </c>
      <c r="BM65" s="26"/>
      <c r="BN65" s="200" t="s">
        <v>32</v>
      </c>
    </row>
    <row r="66" spans="1:66" x14ac:dyDescent="0.25">
      <c r="A66" s="36" t="s">
        <v>160</v>
      </c>
      <c r="B66" s="37" t="s">
        <v>185</v>
      </c>
      <c r="C66" s="29" t="s">
        <v>162</v>
      </c>
      <c r="D66" s="29" t="s">
        <v>187</v>
      </c>
      <c r="E66" s="30" t="s">
        <v>167</v>
      </c>
      <c r="F66" s="132" t="s">
        <v>60</v>
      </c>
      <c r="G66" s="133" t="s">
        <v>32</v>
      </c>
      <c r="H66" s="133" t="s">
        <v>112</v>
      </c>
      <c r="I66" s="28" t="s">
        <v>114</v>
      </c>
      <c r="J66" s="38" t="s">
        <v>140</v>
      </c>
      <c r="K66" s="27">
        <v>1</v>
      </c>
      <c r="L66" s="28">
        <v>1</v>
      </c>
      <c r="M66" s="31" t="s">
        <v>425</v>
      </c>
      <c r="N66" s="32" t="s">
        <v>32</v>
      </c>
      <c r="O66" s="428"/>
      <c r="P66" s="429"/>
      <c r="Q66" s="429"/>
      <c r="R66" s="430"/>
      <c r="S66" s="431"/>
      <c r="T66" s="429"/>
      <c r="U66" s="429"/>
      <c r="V66" s="432"/>
      <c r="W66" s="431"/>
      <c r="X66" s="429"/>
      <c r="Y66" s="429"/>
      <c r="Z66" s="432"/>
      <c r="AA66" s="431">
        <v>1</v>
      </c>
      <c r="AB66" s="429"/>
      <c r="AC66" s="429"/>
      <c r="AD66" s="432"/>
      <c r="AE66" s="433"/>
      <c r="AF66" s="434"/>
      <c r="AG66" s="434"/>
      <c r="AH66" s="435"/>
      <c r="AI66" s="433"/>
      <c r="AJ66" s="434"/>
      <c r="AK66" s="434"/>
      <c r="AL66" s="435"/>
      <c r="AM66" s="433"/>
      <c r="AN66" s="434"/>
      <c r="AO66" s="434"/>
      <c r="AP66" s="435"/>
      <c r="AQ66" s="433"/>
      <c r="AR66" s="434"/>
      <c r="AS66" s="434"/>
      <c r="AT66" s="435"/>
      <c r="AU66" s="433"/>
      <c r="AV66" s="434"/>
      <c r="AW66" s="434"/>
      <c r="AX66" s="435"/>
      <c r="AY66" s="431"/>
      <c r="AZ66" s="429"/>
      <c r="BA66" s="429"/>
      <c r="BB66" s="432"/>
      <c r="BC66" s="431"/>
      <c r="BD66" s="429"/>
      <c r="BE66" s="429"/>
      <c r="BF66" s="432"/>
      <c r="BG66" s="431"/>
      <c r="BH66" s="429"/>
      <c r="BI66" s="429"/>
      <c r="BJ66" s="436"/>
      <c r="BK66" s="181">
        <f t="shared" si="0"/>
        <v>1</v>
      </c>
      <c r="BL66" s="182">
        <f t="shared" si="1"/>
        <v>0</v>
      </c>
      <c r="BM66" s="26"/>
      <c r="BN66" s="200" t="s">
        <v>32</v>
      </c>
    </row>
    <row r="67" spans="1:66" x14ac:dyDescent="0.25">
      <c r="A67" s="36" t="s">
        <v>160</v>
      </c>
      <c r="B67" s="37" t="s">
        <v>185</v>
      </c>
      <c r="C67" s="29" t="s">
        <v>162</v>
      </c>
      <c r="D67" s="29" t="s">
        <v>187</v>
      </c>
      <c r="E67" s="30" t="s">
        <v>167</v>
      </c>
      <c r="F67" s="132" t="s">
        <v>60</v>
      </c>
      <c r="G67" s="133" t="s">
        <v>32</v>
      </c>
      <c r="H67" s="133" t="s">
        <v>112</v>
      </c>
      <c r="I67" s="28" t="s">
        <v>114</v>
      </c>
      <c r="J67" s="38" t="s">
        <v>135</v>
      </c>
      <c r="K67" s="27">
        <v>1</v>
      </c>
      <c r="L67" s="28">
        <v>1</v>
      </c>
      <c r="M67" s="31" t="s">
        <v>267</v>
      </c>
      <c r="N67" s="32" t="s">
        <v>32</v>
      </c>
      <c r="O67" s="428"/>
      <c r="P67" s="429"/>
      <c r="Q67" s="429"/>
      <c r="R67" s="430"/>
      <c r="S67" s="431"/>
      <c r="T67" s="429"/>
      <c r="U67" s="429"/>
      <c r="V67" s="432"/>
      <c r="W67" s="431"/>
      <c r="X67" s="429"/>
      <c r="Y67" s="429"/>
      <c r="Z67" s="432"/>
      <c r="AA67" s="431">
        <v>1</v>
      </c>
      <c r="AB67" s="429"/>
      <c r="AC67" s="429"/>
      <c r="AD67" s="432"/>
      <c r="AE67" s="433"/>
      <c r="AF67" s="434"/>
      <c r="AG67" s="434"/>
      <c r="AH67" s="435"/>
      <c r="AI67" s="433"/>
      <c r="AJ67" s="434"/>
      <c r="AK67" s="434"/>
      <c r="AL67" s="435"/>
      <c r="AM67" s="433"/>
      <c r="AN67" s="434"/>
      <c r="AO67" s="434"/>
      <c r="AP67" s="435"/>
      <c r="AQ67" s="433"/>
      <c r="AR67" s="434"/>
      <c r="AS67" s="434"/>
      <c r="AT67" s="435"/>
      <c r="AU67" s="433"/>
      <c r="AV67" s="434"/>
      <c r="AW67" s="434"/>
      <c r="AX67" s="435"/>
      <c r="AY67" s="431"/>
      <c r="AZ67" s="429"/>
      <c r="BA67" s="429"/>
      <c r="BB67" s="432"/>
      <c r="BC67" s="431"/>
      <c r="BD67" s="429"/>
      <c r="BE67" s="429"/>
      <c r="BF67" s="432"/>
      <c r="BG67" s="431"/>
      <c r="BH67" s="429"/>
      <c r="BI67" s="429"/>
      <c r="BJ67" s="436"/>
      <c r="BK67" s="181">
        <f t="shared" si="0"/>
        <v>1</v>
      </c>
      <c r="BL67" s="182">
        <f t="shared" si="1"/>
        <v>0</v>
      </c>
      <c r="BM67" s="26"/>
      <c r="BN67" s="200" t="s">
        <v>32</v>
      </c>
    </row>
    <row r="68" spans="1:66" x14ac:dyDescent="0.25">
      <c r="A68" s="36" t="s">
        <v>160</v>
      </c>
      <c r="B68" s="37" t="s">
        <v>185</v>
      </c>
      <c r="C68" s="29" t="s">
        <v>162</v>
      </c>
      <c r="D68" s="29" t="s">
        <v>187</v>
      </c>
      <c r="E68" s="30" t="s">
        <v>167</v>
      </c>
      <c r="F68" s="132" t="s">
        <v>60</v>
      </c>
      <c r="G68" s="133" t="s">
        <v>32</v>
      </c>
      <c r="H68" s="133" t="s">
        <v>112</v>
      </c>
      <c r="I68" s="28" t="s">
        <v>114</v>
      </c>
      <c r="J68" s="38" t="s">
        <v>134</v>
      </c>
      <c r="K68" s="27">
        <v>1</v>
      </c>
      <c r="L68" s="28">
        <v>1</v>
      </c>
      <c r="M68" s="31" t="s">
        <v>267</v>
      </c>
      <c r="N68" s="32" t="s">
        <v>32</v>
      </c>
      <c r="O68" s="428"/>
      <c r="P68" s="429"/>
      <c r="Q68" s="429"/>
      <c r="R68" s="430"/>
      <c r="S68" s="431"/>
      <c r="T68" s="429"/>
      <c r="U68" s="429"/>
      <c r="V68" s="432"/>
      <c r="W68" s="431"/>
      <c r="X68" s="429"/>
      <c r="Y68" s="429"/>
      <c r="Z68" s="432"/>
      <c r="AA68" s="431">
        <v>1</v>
      </c>
      <c r="AB68" s="429"/>
      <c r="AC68" s="429"/>
      <c r="AD68" s="432"/>
      <c r="AE68" s="433"/>
      <c r="AF68" s="434"/>
      <c r="AG68" s="434"/>
      <c r="AH68" s="435"/>
      <c r="AI68" s="433"/>
      <c r="AJ68" s="434"/>
      <c r="AK68" s="434"/>
      <c r="AL68" s="435"/>
      <c r="AM68" s="433"/>
      <c r="AN68" s="434"/>
      <c r="AO68" s="434"/>
      <c r="AP68" s="435"/>
      <c r="AQ68" s="433"/>
      <c r="AR68" s="434"/>
      <c r="AS68" s="434"/>
      <c r="AT68" s="435"/>
      <c r="AU68" s="433"/>
      <c r="AV68" s="434"/>
      <c r="AW68" s="434"/>
      <c r="AX68" s="435"/>
      <c r="AY68" s="431"/>
      <c r="AZ68" s="429"/>
      <c r="BA68" s="429"/>
      <c r="BB68" s="432"/>
      <c r="BC68" s="431"/>
      <c r="BD68" s="429"/>
      <c r="BE68" s="429"/>
      <c r="BF68" s="432"/>
      <c r="BG68" s="431"/>
      <c r="BH68" s="429"/>
      <c r="BI68" s="429"/>
      <c r="BJ68" s="436"/>
      <c r="BK68" s="181">
        <f t="shared" ref="BK68:BK132" si="2">SUM(O68:BJ68)</f>
        <v>1</v>
      </c>
      <c r="BL68" s="182">
        <f t="shared" ref="BL68:BL132" si="3">(L68-BK68)</f>
        <v>0</v>
      </c>
      <c r="BM68" s="26"/>
      <c r="BN68" s="200" t="s">
        <v>32</v>
      </c>
    </row>
    <row r="69" spans="1:66" x14ac:dyDescent="0.25">
      <c r="A69" s="36" t="s">
        <v>160</v>
      </c>
      <c r="B69" s="37" t="s">
        <v>185</v>
      </c>
      <c r="C69" s="29" t="s">
        <v>162</v>
      </c>
      <c r="D69" s="29" t="s">
        <v>187</v>
      </c>
      <c r="E69" s="30" t="s">
        <v>167</v>
      </c>
      <c r="F69" s="132" t="s">
        <v>60</v>
      </c>
      <c r="G69" s="133" t="s">
        <v>32</v>
      </c>
      <c r="H69" s="133" t="s">
        <v>112</v>
      </c>
      <c r="I69" s="28" t="s">
        <v>114</v>
      </c>
      <c r="J69" s="38" t="s">
        <v>109</v>
      </c>
      <c r="K69" s="27">
        <v>1</v>
      </c>
      <c r="L69" s="28">
        <v>1</v>
      </c>
      <c r="M69" s="31" t="s">
        <v>425</v>
      </c>
      <c r="N69" s="32" t="s">
        <v>32</v>
      </c>
      <c r="O69" s="428"/>
      <c r="P69" s="429"/>
      <c r="Q69" s="429"/>
      <c r="R69" s="430"/>
      <c r="S69" s="431"/>
      <c r="T69" s="429"/>
      <c r="U69" s="429"/>
      <c r="V69" s="432"/>
      <c r="W69" s="431"/>
      <c r="X69" s="429"/>
      <c r="Y69" s="429"/>
      <c r="Z69" s="432"/>
      <c r="AA69" s="431">
        <v>1</v>
      </c>
      <c r="AB69" s="429"/>
      <c r="AC69" s="429"/>
      <c r="AD69" s="432"/>
      <c r="AE69" s="433"/>
      <c r="AF69" s="434"/>
      <c r="AG69" s="434"/>
      <c r="AH69" s="435"/>
      <c r="AI69" s="433"/>
      <c r="AJ69" s="434"/>
      <c r="AK69" s="434"/>
      <c r="AL69" s="435"/>
      <c r="AM69" s="433"/>
      <c r="AN69" s="434"/>
      <c r="AO69" s="434"/>
      <c r="AP69" s="435"/>
      <c r="AQ69" s="433"/>
      <c r="AR69" s="434"/>
      <c r="AS69" s="434"/>
      <c r="AT69" s="435"/>
      <c r="AU69" s="433"/>
      <c r="AV69" s="434"/>
      <c r="AW69" s="434"/>
      <c r="AX69" s="435"/>
      <c r="AY69" s="431"/>
      <c r="AZ69" s="429"/>
      <c r="BA69" s="429"/>
      <c r="BB69" s="432"/>
      <c r="BC69" s="431"/>
      <c r="BD69" s="429"/>
      <c r="BE69" s="429"/>
      <c r="BF69" s="432"/>
      <c r="BG69" s="431"/>
      <c r="BH69" s="429"/>
      <c r="BI69" s="429"/>
      <c r="BJ69" s="436"/>
      <c r="BK69" s="181">
        <f t="shared" si="2"/>
        <v>1</v>
      </c>
      <c r="BL69" s="182">
        <f t="shared" si="3"/>
        <v>0</v>
      </c>
      <c r="BM69" s="26"/>
      <c r="BN69" s="200" t="s">
        <v>32</v>
      </c>
    </row>
    <row r="70" spans="1:66" x14ac:dyDescent="0.25">
      <c r="A70" s="36" t="s">
        <v>160</v>
      </c>
      <c r="B70" s="37" t="s">
        <v>185</v>
      </c>
      <c r="C70" s="29" t="s">
        <v>162</v>
      </c>
      <c r="D70" s="29" t="s">
        <v>187</v>
      </c>
      <c r="E70" s="30" t="s">
        <v>167</v>
      </c>
      <c r="F70" s="132" t="s">
        <v>60</v>
      </c>
      <c r="G70" s="133" t="s">
        <v>32</v>
      </c>
      <c r="H70" s="133" t="s">
        <v>112</v>
      </c>
      <c r="I70" s="28" t="s">
        <v>114</v>
      </c>
      <c r="J70" s="39" t="s">
        <v>260</v>
      </c>
      <c r="K70" s="27">
        <v>6</v>
      </c>
      <c r="L70" s="28">
        <v>6</v>
      </c>
      <c r="M70" s="31" t="s">
        <v>264</v>
      </c>
      <c r="N70" s="40" t="s">
        <v>262</v>
      </c>
      <c r="O70" s="428" t="s">
        <v>280</v>
      </c>
      <c r="P70" s="429"/>
      <c r="Q70" s="429"/>
      <c r="R70" s="430"/>
      <c r="S70" s="431"/>
      <c r="T70" s="429"/>
      <c r="U70" s="429"/>
      <c r="V70" s="432"/>
      <c r="W70" s="431"/>
      <c r="X70" s="429"/>
      <c r="Y70" s="429"/>
      <c r="Z70" s="432"/>
      <c r="AA70" s="431"/>
      <c r="AB70" s="429"/>
      <c r="AC70" s="429"/>
      <c r="AD70" s="432"/>
      <c r="AE70" s="433"/>
      <c r="AF70" s="434"/>
      <c r="AG70" s="434"/>
      <c r="AH70" s="435"/>
      <c r="AI70" s="433"/>
      <c r="AJ70" s="434"/>
      <c r="AK70" s="434"/>
      <c r="AL70" s="435"/>
      <c r="AM70" s="433"/>
      <c r="AN70" s="434"/>
      <c r="AO70" s="434"/>
      <c r="AP70" s="435"/>
      <c r="AQ70" s="433"/>
      <c r="AR70" s="434"/>
      <c r="AS70" s="434"/>
      <c r="AT70" s="435"/>
      <c r="AU70" s="433"/>
      <c r="AV70" s="434"/>
      <c r="AW70" s="434"/>
      <c r="AX70" s="435"/>
      <c r="AY70" s="431"/>
      <c r="AZ70" s="429"/>
      <c r="BA70" s="429"/>
      <c r="BB70" s="432">
        <v>6</v>
      </c>
      <c r="BC70" s="431"/>
      <c r="BD70" s="429"/>
      <c r="BE70" s="429"/>
      <c r="BF70" s="432"/>
      <c r="BG70" s="431"/>
      <c r="BH70" s="429"/>
      <c r="BI70" s="429"/>
      <c r="BJ70" s="436"/>
      <c r="BK70" s="181">
        <f t="shared" si="2"/>
        <v>6</v>
      </c>
      <c r="BL70" s="182">
        <f t="shared" si="3"/>
        <v>0</v>
      </c>
      <c r="BM70" s="26"/>
      <c r="BN70" s="200" t="s">
        <v>32</v>
      </c>
    </row>
    <row r="71" spans="1:66" x14ac:dyDescent="0.25">
      <c r="A71" s="36" t="s">
        <v>160</v>
      </c>
      <c r="B71" s="37" t="s">
        <v>185</v>
      </c>
      <c r="C71" s="29" t="s">
        <v>162</v>
      </c>
      <c r="D71" s="29" t="s">
        <v>187</v>
      </c>
      <c r="E71" s="30" t="s">
        <v>167</v>
      </c>
      <c r="F71" s="132" t="s">
        <v>60</v>
      </c>
      <c r="G71" s="133" t="s">
        <v>32</v>
      </c>
      <c r="H71" s="133" t="s">
        <v>112</v>
      </c>
      <c r="I71" s="28" t="s">
        <v>114</v>
      </c>
      <c r="J71" s="38" t="s">
        <v>133</v>
      </c>
      <c r="K71" s="27">
        <v>1</v>
      </c>
      <c r="L71" s="28">
        <v>1</v>
      </c>
      <c r="M71" s="31" t="s">
        <v>267</v>
      </c>
      <c r="N71" s="32" t="s">
        <v>32</v>
      </c>
      <c r="O71" s="428"/>
      <c r="P71" s="429"/>
      <c r="Q71" s="429"/>
      <c r="R71" s="430"/>
      <c r="S71" s="431"/>
      <c r="T71" s="429"/>
      <c r="U71" s="429"/>
      <c r="V71" s="432"/>
      <c r="W71" s="431"/>
      <c r="X71" s="429"/>
      <c r="Y71" s="429"/>
      <c r="Z71" s="432"/>
      <c r="AA71" s="431">
        <v>1</v>
      </c>
      <c r="AB71" s="429"/>
      <c r="AC71" s="429"/>
      <c r="AD71" s="432"/>
      <c r="AE71" s="433"/>
      <c r="AF71" s="434"/>
      <c r="AG71" s="434"/>
      <c r="AH71" s="435"/>
      <c r="AI71" s="433"/>
      <c r="AJ71" s="434"/>
      <c r="AK71" s="434"/>
      <c r="AL71" s="435"/>
      <c r="AM71" s="433"/>
      <c r="AN71" s="434"/>
      <c r="AO71" s="434"/>
      <c r="AP71" s="435"/>
      <c r="AQ71" s="433"/>
      <c r="AR71" s="434"/>
      <c r="AS71" s="434"/>
      <c r="AT71" s="435"/>
      <c r="AU71" s="433"/>
      <c r="AV71" s="434"/>
      <c r="AW71" s="434"/>
      <c r="AX71" s="435"/>
      <c r="AY71" s="431"/>
      <c r="AZ71" s="429"/>
      <c r="BA71" s="429"/>
      <c r="BB71" s="432"/>
      <c r="BC71" s="431"/>
      <c r="BD71" s="429"/>
      <c r="BE71" s="429"/>
      <c r="BF71" s="432"/>
      <c r="BG71" s="431"/>
      <c r="BH71" s="429"/>
      <c r="BI71" s="429"/>
      <c r="BJ71" s="436"/>
      <c r="BK71" s="181">
        <f t="shared" si="2"/>
        <v>1</v>
      </c>
      <c r="BL71" s="182">
        <f t="shared" si="3"/>
        <v>0</v>
      </c>
      <c r="BM71" s="26"/>
      <c r="BN71" s="200" t="s">
        <v>32</v>
      </c>
    </row>
    <row r="72" spans="1:66" x14ac:dyDescent="0.25">
      <c r="A72" s="36" t="s">
        <v>160</v>
      </c>
      <c r="B72" s="37" t="s">
        <v>185</v>
      </c>
      <c r="C72" s="29" t="s">
        <v>258</v>
      </c>
      <c r="D72" s="29" t="s">
        <v>187</v>
      </c>
      <c r="E72" s="30" t="s">
        <v>167</v>
      </c>
      <c r="F72" s="132" t="s">
        <v>145</v>
      </c>
      <c r="G72" s="133" t="s">
        <v>32</v>
      </c>
      <c r="H72" s="133" t="s">
        <v>30</v>
      </c>
      <c r="I72" s="28" t="s">
        <v>31</v>
      </c>
      <c r="J72" s="38" t="s">
        <v>147</v>
      </c>
      <c r="K72" s="27">
        <v>5</v>
      </c>
      <c r="L72" s="28">
        <v>6</v>
      </c>
      <c r="M72" s="31" t="s">
        <v>275</v>
      </c>
      <c r="N72" s="32" t="s">
        <v>32</v>
      </c>
      <c r="O72" s="428"/>
      <c r="P72" s="429"/>
      <c r="Q72" s="429">
        <v>1</v>
      </c>
      <c r="R72" s="430">
        <v>1</v>
      </c>
      <c r="S72" s="431"/>
      <c r="T72" s="429"/>
      <c r="U72" s="429"/>
      <c r="V72" s="432"/>
      <c r="W72" s="431"/>
      <c r="X72" s="429">
        <v>1</v>
      </c>
      <c r="Y72" s="429"/>
      <c r="Z72" s="432"/>
      <c r="AA72" s="431"/>
      <c r="AB72" s="429"/>
      <c r="AC72" s="429">
        <v>1</v>
      </c>
      <c r="AD72" s="432"/>
      <c r="AE72" s="433"/>
      <c r="AF72" s="434"/>
      <c r="AG72" s="434"/>
      <c r="AH72" s="435"/>
      <c r="AI72" s="433"/>
      <c r="AJ72" s="434">
        <v>1</v>
      </c>
      <c r="AK72" s="434"/>
      <c r="AL72" s="435"/>
      <c r="AM72" s="433"/>
      <c r="AN72" s="434"/>
      <c r="AO72" s="434"/>
      <c r="AP72" s="435"/>
      <c r="AQ72" s="433"/>
      <c r="AR72" s="434">
        <v>1</v>
      </c>
      <c r="AS72" s="434"/>
      <c r="AT72" s="435"/>
      <c r="AU72" s="433"/>
      <c r="AV72" s="434"/>
      <c r="AW72" s="434"/>
      <c r="AX72" s="435"/>
      <c r="AY72" s="431"/>
      <c r="AZ72" s="429"/>
      <c r="BA72" s="429"/>
      <c r="BB72" s="432"/>
      <c r="BC72" s="431"/>
      <c r="BD72" s="429"/>
      <c r="BE72" s="429"/>
      <c r="BF72" s="432"/>
      <c r="BG72" s="431"/>
      <c r="BH72" s="429"/>
      <c r="BI72" s="429"/>
      <c r="BJ72" s="436"/>
      <c r="BK72" s="181">
        <f t="shared" si="2"/>
        <v>6</v>
      </c>
      <c r="BL72" s="182">
        <f t="shared" si="3"/>
        <v>0</v>
      </c>
      <c r="BM72" s="26"/>
      <c r="BN72" s="200" t="s">
        <v>32</v>
      </c>
    </row>
    <row r="73" spans="1:66" x14ac:dyDescent="0.25">
      <c r="A73" s="36" t="s">
        <v>160</v>
      </c>
      <c r="B73" s="37" t="s">
        <v>185</v>
      </c>
      <c r="C73" s="29" t="s">
        <v>258</v>
      </c>
      <c r="D73" s="29" t="s">
        <v>187</v>
      </c>
      <c r="E73" s="30" t="s">
        <v>167</v>
      </c>
      <c r="F73" s="132" t="s">
        <v>145</v>
      </c>
      <c r="G73" s="133" t="s">
        <v>32</v>
      </c>
      <c r="H73" s="133" t="s">
        <v>30</v>
      </c>
      <c r="I73" s="28" t="s">
        <v>31</v>
      </c>
      <c r="J73" s="38" t="s">
        <v>148</v>
      </c>
      <c r="K73" s="27">
        <v>5</v>
      </c>
      <c r="L73" s="28">
        <v>6</v>
      </c>
      <c r="M73" s="31" t="s">
        <v>275</v>
      </c>
      <c r="N73" s="32" t="s">
        <v>32</v>
      </c>
      <c r="O73" s="428"/>
      <c r="P73" s="429"/>
      <c r="Q73" s="429">
        <v>1</v>
      </c>
      <c r="R73" s="430">
        <v>1</v>
      </c>
      <c r="S73" s="431"/>
      <c r="T73" s="429"/>
      <c r="U73" s="429"/>
      <c r="V73" s="432"/>
      <c r="W73" s="431"/>
      <c r="X73" s="429">
        <v>1</v>
      </c>
      <c r="Y73" s="429"/>
      <c r="Z73" s="432"/>
      <c r="AA73" s="431"/>
      <c r="AB73" s="429"/>
      <c r="AC73" s="429">
        <v>1</v>
      </c>
      <c r="AD73" s="432"/>
      <c r="AE73" s="433"/>
      <c r="AF73" s="434"/>
      <c r="AG73" s="434"/>
      <c r="AH73" s="435"/>
      <c r="AI73" s="433"/>
      <c r="AJ73" s="434">
        <v>1</v>
      </c>
      <c r="AK73" s="434"/>
      <c r="AL73" s="435"/>
      <c r="AM73" s="433"/>
      <c r="AN73" s="434"/>
      <c r="AO73" s="434"/>
      <c r="AP73" s="435"/>
      <c r="AQ73" s="433"/>
      <c r="AR73" s="434">
        <v>1</v>
      </c>
      <c r="AS73" s="434"/>
      <c r="AT73" s="435"/>
      <c r="AU73" s="433"/>
      <c r="AV73" s="434"/>
      <c r="AW73" s="434"/>
      <c r="AX73" s="435"/>
      <c r="AY73" s="431"/>
      <c r="AZ73" s="429"/>
      <c r="BA73" s="429"/>
      <c r="BB73" s="432"/>
      <c r="BC73" s="431"/>
      <c r="BD73" s="429"/>
      <c r="BE73" s="429"/>
      <c r="BF73" s="432"/>
      <c r="BG73" s="431"/>
      <c r="BH73" s="429"/>
      <c r="BI73" s="429"/>
      <c r="BJ73" s="436"/>
      <c r="BK73" s="181">
        <f t="shared" si="2"/>
        <v>6</v>
      </c>
      <c r="BL73" s="182">
        <f t="shared" si="3"/>
        <v>0</v>
      </c>
      <c r="BM73" s="26"/>
      <c r="BN73" s="200" t="s">
        <v>32</v>
      </c>
    </row>
    <row r="74" spans="1:66" x14ac:dyDescent="0.25">
      <c r="A74" s="36" t="s">
        <v>160</v>
      </c>
      <c r="B74" s="37" t="s">
        <v>185</v>
      </c>
      <c r="C74" s="29" t="s">
        <v>258</v>
      </c>
      <c r="D74" s="29" t="s">
        <v>187</v>
      </c>
      <c r="E74" s="30" t="s">
        <v>167</v>
      </c>
      <c r="F74" s="132" t="s">
        <v>145</v>
      </c>
      <c r="G74" s="133" t="s">
        <v>32</v>
      </c>
      <c r="H74" s="133" t="s">
        <v>30</v>
      </c>
      <c r="I74" s="28" t="s">
        <v>31</v>
      </c>
      <c r="J74" s="38" t="s">
        <v>109</v>
      </c>
      <c r="K74" s="27">
        <v>0</v>
      </c>
      <c r="L74" s="28">
        <v>1</v>
      </c>
      <c r="M74" s="31" t="s">
        <v>32</v>
      </c>
      <c r="N74" s="32" t="s">
        <v>32</v>
      </c>
      <c r="O74" s="428"/>
      <c r="P74" s="429"/>
      <c r="Q74" s="429"/>
      <c r="R74" s="430"/>
      <c r="S74" s="431"/>
      <c r="T74" s="429"/>
      <c r="U74" s="429"/>
      <c r="V74" s="432"/>
      <c r="W74" s="431"/>
      <c r="X74" s="429"/>
      <c r="Y74" s="429"/>
      <c r="Z74" s="432"/>
      <c r="AA74" s="431"/>
      <c r="AB74" s="429"/>
      <c r="AC74" s="429"/>
      <c r="AD74" s="432"/>
      <c r="AE74" s="433"/>
      <c r="AF74" s="434"/>
      <c r="AG74" s="434"/>
      <c r="AH74" s="435"/>
      <c r="AI74" s="433"/>
      <c r="AJ74" s="434"/>
      <c r="AK74" s="434"/>
      <c r="AL74" s="435"/>
      <c r="AM74" s="433"/>
      <c r="AN74" s="434"/>
      <c r="AO74" s="434"/>
      <c r="AP74" s="435"/>
      <c r="AQ74" s="433"/>
      <c r="AR74" s="434">
        <v>1</v>
      </c>
      <c r="AS74" s="434"/>
      <c r="AT74" s="435"/>
      <c r="AU74" s="433"/>
      <c r="AV74" s="434"/>
      <c r="AW74" s="434"/>
      <c r="AX74" s="435"/>
      <c r="AY74" s="431"/>
      <c r="AZ74" s="429"/>
      <c r="BA74" s="429"/>
      <c r="BB74" s="432"/>
      <c r="BC74" s="431"/>
      <c r="BD74" s="429"/>
      <c r="BE74" s="429"/>
      <c r="BF74" s="432"/>
      <c r="BG74" s="431"/>
      <c r="BH74" s="429"/>
      <c r="BI74" s="429"/>
      <c r="BJ74" s="436"/>
      <c r="BK74" s="181">
        <f t="shared" ref="BK74" si="4">SUM(O74:BJ74)</f>
        <v>1</v>
      </c>
      <c r="BL74" s="182">
        <f t="shared" ref="BL74" si="5">(L74-BK74)</f>
        <v>0</v>
      </c>
      <c r="BM74" s="26"/>
      <c r="BN74" s="200"/>
    </row>
    <row r="75" spans="1:66" x14ac:dyDescent="0.25">
      <c r="A75" s="36" t="s">
        <v>160</v>
      </c>
      <c r="B75" s="37" t="s">
        <v>185</v>
      </c>
      <c r="C75" s="29" t="s">
        <v>258</v>
      </c>
      <c r="D75" s="29" t="s">
        <v>187</v>
      </c>
      <c r="E75" s="30" t="s">
        <v>167</v>
      </c>
      <c r="F75" s="132" t="s">
        <v>145</v>
      </c>
      <c r="G75" s="133" t="s">
        <v>32</v>
      </c>
      <c r="H75" s="133" t="s">
        <v>30</v>
      </c>
      <c r="I75" s="28" t="s">
        <v>31</v>
      </c>
      <c r="J75" s="39" t="s">
        <v>260</v>
      </c>
      <c r="K75" s="27">
        <v>4</v>
      </c>
      <c r="L75" s="28">
        <v>4</v>
      </c>
      <c r="M75" s="31" t="s">
        <v>263</v>
      </c>
      <c r="N75" s="40" t="s">
        <v>261</v>
      </c>
      <c r="O75" s="428" t="s">
        <v>280</v>
      </c>
      <c r="P75" s="429"/>
      <c r="Q75" s="429"/>
      <c r="R75" s="430"/>
      <c r="S75" s="431"/>
      <c r="T75" s="429"/>
      <c r="U75" s="429"/>
      <c r="V75" s="432"/>
      <c r="W75" s="431"/>
      <c r="X75" s="429"/>
      <c r="Y75" s="429"/>
      <c r="Z75" s="432"/>
      <c r="AA75" s="431"/>
      <c r="AB75" s="429"/>
      <c r="AC75" s="429"/>
      <c r="AD75" s="432"/>
      <c r="AE75" s="433"/>
      <c r="AF75" s="434"/>
      <c r="AG75" s="434"/>
      <c r="AH75" s="435"/>
      <c r="AI75" s="433"/>
      <c r="AJ75" s="434"/>
      <c r="AK75" s="434"/>
      <c r="AL75" s="435"/>
      <c r="AM75" s="433"/>
      <c r="AN75" s="434"/>
      <c r="AO75" s="434"/>
      <c r="AP75" s="435"/>
      <c r="AQ75" s="433"/>
      <c r="AR75" s="434">
        <v>4</v>
      </c>
      <c r="AS75" s="434"/>
      <c r="AT75" s="435"/>
      <c r="AU75" s="433"/>
      <c r="AV75" s="434"/>
      <c r="AW75" s="434"/>
      <c r="AX75" s="435"/>
      <c r="AY75" s="431"/>
      <c r="AZ75" s="429"/>
      <c r="BA75" s="429"/>
      <c r="BB75" s="432"/>
      <c r="BC75" s="431"/>
      <c r="BD75" s="429"/>
      <c r="BE75" s="429"/>
      <c r="BF75" s="432"/>
      <c r="BG75" s="431"/>
      <c r="BH75" s="429"/>
      <c r="BI75" s="429"/>
      <c r="BJ75" s="436"/>
      <c r="BK75" s="181">
        <f t="shared" si="2"/>
        <v>4</v>
      </c>
      <c r="BL75" s="182">
        <f t="shared" si="3"/>
        <v>0</v>
      </c>
      <c r="BM75" s="26"/>
      <c r="BN75" s="200" t="s">
        <v>32</v>
      </c>
    </row>
    <row r="76" spans="1:66" x14ac:dyDescent="0.25">
      <c r="A76" s="36" t="s">
        <v>160</v>
      </c>
      <c r="B76" s="37" t="s">
        <v>185</v>
      </c>
      <c r="C76" s="29" t="s">
        <v>197</v>
      </c>
      <c r="D76" s="29" t="s">
        <v>187</v>
      </c>
      <c r="E76" s="30" t="s">
        <v>167</v>
      </c>
      <c r="F76" s="132" t="s">
        <v>63</v>
      </c>
      <c r="G76" s="133" t="s">
        <v>32</v>
      </c>
      <c r="H76" s="133" t="s">
        <v>30</v>
      </c>
      <c r="I76" s="28" t="s">
        <v>31</v>
      </c>
      <c r="J76" s="38" t="s">
        <v>154</v>
      </c>
      <c r="K76" s="27">
        <v>20</v>
      </c>
      <c r="L76" s="28">
        <v>20</v>
      </c>
      <c r="M76" s="31" t="s">
        <v>273</v>
      </c>
      <c r="N76" s="32" t="s">
        <v>32</v>
      </c>
      <c r="O76" s="428"/>
      <c r="P76" s="429"/>
      <c r="Q76" s="429"/>
      <c r="R76" s="430"/>
      <c r="S76" s="431"/>
      <c r="T76" s="429"/>
      <c r="U76" s="429"/>
      <c r="V76" s="432"/>
      <c r="W76" s="431"/>
      <c r="X76" s="429">
        <v>4</v>
      </c>
      <c r="Y76" s="429"/>
      <c r="Z76" s="432"/>
      <c r="AA76" s="431"/>
      <c r="AB76" s="429"/>
      <c r="AC76" s="429">
        <v>4</v>
      </c>
      <c r="AD76" s="432"/>
      <c r="AE76" s="433"/>
      <c r="AF76" s="434"/>
      <c r="AG76" s="434"/>
      <c r="AH76" s="435"/>
      <c r="AI76" s="433"/>
      <c r="AJ76" s="434">
        <v>4</v>
      </c>
      <c r="AK76" s="434"/>
      <c r="AL76" s="435"/>
      <c r="AM76" s="433"/>
      <c r="AN76" s="434"/>
      <c r="AO76" s="434"/>
      <c r="AP76" s="435"/>
      <c r="AQ76" s="433"/>
      <c r="AR76" s="434">
        <v>4</v>
      </c>
      <c r="AS76" s="434"/>
      <c r="AT76" s="435"/>
      <c r="AU76" s="433"/>
      <c r="AV76" s="434"/>
      <c r="AW76" s="434"/>
      <c r="AX76" s="435"/>
      <c r="AY76" s="431"/>
      <c r="AZ76" s="429"/>
      <c r="BA76" s="429"/>
      <c r="BB76" s="432"/>
      <c r="BC76" s="431"/>
      <c r="BD76" s="429"/>
      <c r="BE76" s="429">
        <v>4</v>
      </c>
      <c r="BF76" s="432"/>
      <c r="BG76" s="431"/>
      <c r="BH76" s="429"/>
      <c r="BI76" s="429"/>
      <c r="BJ76" s="436"/>
      <c r="BK76" s="181">
        <f t="shared" si="2"/>
        <v>20</v>
      </c>
      <c r="BL76" s="182">
        <f t="shared" si="3"/>
        <v>0</v>
      </c>
      <c r="BM76" s="26"/>
      <c r="BN76" s="200" t="s">
        <v>32</v>
      </c>
    </row>
    <row r="77" spans="1:66" x14ac:dyDescent="0.25">
      <c r="A77" s="36" t="s">
        <v>160</v>
      </c>
      <c r="B77" s="37" t="s">
        <v>185</v>
      </c>
      <c r="C77" s="29" t="s">
        <v>197</v>
      </c>
      <c r="D77" s="29" t="s">
        <v>187</v>
      </c>
      <c r="E77" s="30" t="s">
        <v>167</v>
      </c>
      <c r="F77" s="132" t="s">
        <v>63</v>
      </c>
      <c r="G77" s="133" t="s">
        <v>32</v>
      </c>
      <c r="H77" s="133" t="s">
        <v>30</v>
      </c>
      <c r="I77" s="28" t="s">
        <v>31</v>
      </c>
      <c r="J77" s="38" t="s">
        <v>147</v>
      </c>
      <c r="K77" s="27">
        <v>5</v>
      </c>
      <c r="L77" s="28">
        <v>7</v>
      </c>
      <c r="M77" s="31" t="s">
        <v>268</v>
      </c>
      <c r="N77" s="32" t="s">
        <v>32</v>
      </c>
      <c r="O77" s="428"/>
      <c r="P77" s="429"/>
      <c r="Q77" s="429">
        <v>1</v>
      </c>
      <c r="R77" s="430">
        <v>1</v>
      </c>
      <c r="S77" s="431"/>
      <c r="T77" s="429"/>
      <c r="U77" s="429"/>
      <c r="V77" s="432"/>
      <c r="W77" s="431"/>
      <c r="X77" s="429">
        <v>1</v>
      </c>
      <c r="Y77" s="429"/>
      <c r="Z77" s="432"/>
      <c r="AA77" s="431"/>
      <c r="AB77" s="429"/>
      <c r="AC77" s="429">
        <v>1</v>
      </c>
      <c r="AD77" s="432"/>
      <c r="AE77" s="433"/>
      <c r="AF77" s="434"/>
      <c r="AG77" s="434"/>
      <c r="AH77" s="435"/>
      <c r="AI77" s="433"/>
      <c r="AJ77" s="434">
        <v>1</v>
      </c>
      <c r="AK77" s="434"/>
      <c r="AL77" s="435"/>
      <c r="AM77" s="433"/>
      <c r="AN77" s="434"/>
      <c r="AO77" s="434"/>
      <c r="AP77" s="435"/>
      <c r="AQ77" s="433"/>
      <c r="AR77" s="434">
        <v>1</v>
      </c>
      <c r="AS77" s="434"/>
      <c r="AT77" s="435"/>
      <c r="AU77" s="433"/>
      <c r="AV77" s="434"/>
      <c r="AW77" s="434"/>
      <c r="AX77" s="435"/>
      <c r="AY77" s="431"/>
      <c r="AZ77" s="429"/>
      <c r="BA77" s="429"/>
      <c r="BB77" s="432"/>
      <c r="BC77" s="431"/>
      <c r="BD77" s="429"/>
      <c r="BE77" s="429">
        <v>1</v>
      </c>
      <c r="BF77" s="432"/>
      <c r="BG77" s="431"/>
      <c r="BH77" s="429"/>
      <c r="BI77" s="429"/>
      <c r="BJ77" s="436"/>
      <c r="BK77" s="181">
        <f t="shared" si="2"/>
        <v>7</v>
      </c>
      <c r="BL77" s="182">
        <f t="shared" si="3"/>
        <v>0</v>
      </c>
      <c r="BM77" s="26"/>
      <c r="BN77" s="200" t="s">
        <v>32</v>
      </c>
    </row>
    <row r="78" spans="1:66" x14ac:dyDescent="0.25">
      <c r="A78" s="36" t="s">
        <v>160</v>
      </c>
      <c r="B78" s="37" t="s">
        <v>185</v>
      </c>
      <c r="C78" s="29" t="s">
        <v>197</v>
      </c>
      <c r="D78" s="29" t="s">
        <v>187</v>
      </c>
      <c r="E78" s="30" t="s">
        <v>167</v>
      </c>
      <c r="F78" s="132" t="s">
        <v>63</v>
      </c>
      <c r="G78" s="133" t="s">
        <v>32</v>
      </c>
      <c r="H78" s="133" t="s">
        <v>30</v>
      </c>
      <c r="I78" s="28" t="s">
        <v>31</v>
      </c>
      <c r="J78" s="38" t="s">
        <v>148</v>
      </c>
      <c r="K78" s="27">
        <v>5</v>
      </c>
      <c r="L78" s="28">
        <v>7</v>
      </c>
      <c r="M78" s="31" t="s">
        <v>268</v>
      </c>
      <c r="N78" s="32" t="s">
        <v>32</v>
      </c>
      <c r="O78" s="428"/>
      <c r="P78" s="429"/>
      <c r="Q78" s="429">
        <v>1</v>
      </c>
      <c r="R78" s="430">
        <v>1</v>
      </c>
      <c r="S78" s="431"/>
      <c r="T78" s="429"/>
      <c r="U78" s="429"/>
      <c r="V78" s="432"/>
      <c r="W78" s="431"/>
      <c r="X78" s="429">
        <v>1</v>
      </c>
      <c r="Y78" s="429"/>
      <c r="Z78" s="432"/>
      <c r="AA78" s="431"/>
      <c r="AB78" s="429"/>
      <c r="AC78" s="429">
        <v>1</v>
      </c>
      <c r="AD78" s="432"/>
      <c r="AE78" s="433"/>
      <c r="AF78" s="434"/>
      <c r="AG78" s="434"/>
      <c r="AH78" s="435"/>
      <c r="AI78" s="433"/>
      <c r="AJ78" s="434">
        <v>1</v>
      </c>
      <c r="AK78" s="434"/>
      <c r="AL78" s="435"/>
      <c r="AM78" s="433"/>
      <c r="AN78" s="434"/>
      <c r="AO78" s="434"/>
      <c r="AP78" s="435"/>
      <c r="AQ78" s="433"/>
      <c r="AR78" s="434">
        <v>1</v>
      </c>
      <c r="AS78" s="434"/>
      <c r="AT78" s="435"/>
      <c r="AU78" s="433"/>
      <c r="AV78" s="434"/>
      <c r="AW78" s="434"/>
      <c r="AX78" s="435"/>
      <c r="AY78" s="431"/>
      <c r="AZ78" s="429"/>
      <c r="BA78" s="429"/>
      <c r="BB78" s="432"/>
      <c r="BC78" s="431"/>
      <c r="BD78" s="429"/>
      <c r="BE78" s="429">
        <v>1</v>
      </c>
      <c r="BF78" s="432"/>
      <c r="BG78" s="431"/>
      <c r="BH78" s="429"/>
      <c r="BI78" s="429"/>
      <c r="BJ78" s="436"/>
      <c r="BK78" s="181">
        <f t="shared" si="2"/>
        <v>7</v>
      </c>
      <c r="BL78" s="182">
        <f t="shared" si="3"/>
        <v>0</v>
      </c>
      <c r="BM78" s="26"/>
      <c r="BN78" s="200" t="s">
        <v>32</v>
      </c>
    </row>
    <row r="79" spans="1:66" x14ac:dyDescent="0.25">
      <c r="A79" s="36" t="s">
        <v>160</v>
      </c>
      <c r="B79" s="37" t="s">
        <v>185</v>
      </c>
      <c r="C79" s="29" t="s">
        <v>197</v>
      </c>
      <c r="D79" s="29" t="s">
        <v>187</v>
      </c>
      <c r="E79" s="30" t="s">
        <v>167</v>
      </c>
      <c r="F79" s="132" t="s">
        <v>63</v>
      </c>
      <c r="G79" s="133" t="s">
        <v>32</v>
      </c>
      <c r="H79" s="133" t="s">
        <v>30</v>
      </c>
      <c r="I79" s="28" t="s">
        <v>31</v>
      </c>
      <c r="J79" s="38" t="s">
        <v>115</v>
      </c>
      <c r="K79" s="27">
        <v>0</v>
      </c>
      <c r="L79" s="417">
        <v>6</v>
      </c>
      <c r="M79" s="418" t="s">
        <v>549</v>
      </c>
      <c r="N79" s="32"/>
      <c r="O79" s="428"/>
      <c r="P79" s="429"/>
      <c r="Q79" s="429"/>
      <c r="R79" s="430">
        <v>1</v>
      </c>
      <c r="S79" s="431"/>
      <c r="T79" s="429"/>
      <c r="U79" s="429"/>
      <c r="V79" s="432"/>
      <c r="W79" s="431"/>
      <c r="X79" s="429">
        <v>1</v>
      </c>
      <c r="Y79" s="429"/>
      <c r="Z79" s="432"/>
      <c r="AA79" s="431"/>
      <c r="AB79" s="429"/>
      <c r="AC79" s="429">
        <v>1</v>
      </c>
      <c r="AD79" s="432"/>
      <c r="AE79" s="433"/>
      <c r="AF79" s="434"/>
      <c r="AG79" s="434"/>
      <c r="AH79" s="435"/>
      <c r="AI79" s="433"/>
      <c r="AJ79" s="434">
        <v>1</v>
      </c>
      <c r="AK79" s="434"/>
      <c r="AL79" s="435"/>
      <c r="AM79" s="433"/>
      <c r="AN79" s="434"/>
      <c r="AO79" s="434"/>
      <c r="AP79" s="435"/>
      <c r="AQ79" s="433"/>
      <c r="AR79" s="434">
        <v>1</v>
      </c>
      <c r="AS79" s="434"/>
      <c r="AT79" s="435"/>
      <c r="AU79" s="433"/>
      <c r="AV79" s="434"/>
      <c r="AW79" s="434"/>
      <c r="AX79" s="435"/>
      <c r="AY79" s="431"/>
      <c r="AZ79" s="429"/>
      <c r="BA79" s="429"/>
      <c r="BB79" s="432"/>
      <c r="BC79" s="431"/>
      <c r="BD79" s="429"/>
      <c r="BE79" s="429">
        <v>1</v>
      </c>
      <c r="BF79" s="432"/>
      <c r="BG79" s="431"/>
      <c r="BH79" s="429"/>
      <c r="BI79" s="429"/>
      <c r="BJ79" s="436"/>
      <c r="BK79" s="181">
        <f t="shared" si="2"/>
        <v>6</v>
      </c>
      <c r="BL79" s="182">
        <f t="shared" si="3"/>
        <v>0</v>
      </c>
      <c r="BM79" s="26"/>
      <c r="BN79" s="200" t="s">
        <v>32</v>
      </c>
    </row>
    <row r="80" spans="1:66" x14ac:dyDescent="0.25">
      <c r="A80" s="36" t="s">
        <v>160</v>
      </c>
      <c r="B80" s="37" t="s">
        <v>185</v>
      </c>
      <c r="C80" s="29" t="s">
        <v>197</v>
      </c>
      <c r="D80" s="29" t="s">
        <v>187</v>
      </c>
      <c r="E80" s="30" t="s">
        <v>167</v>
      </c>
      <c r="F80" s="132" t="s">
        <v>63</v>
      </c>
      <c r="G80" s="133" t="s">
        <v>32</v>
      </c>
      <c r="H80" s="133" t="s">
        <v>30</v>
      </c>
      <c r="I80" s="28" t="s">
        <v>31</v>
      </c>
      <c r="J80" s="38" t="s">
        <v>109</v>
      </c>
      <c r="K80" s="27">
        <v>5</v>
      </c>
      <c r="L80" s="28">
        <v>6</v>
      </c>
      <c r="M80" s="31" t="s">
        <v>266</v>
      </c>
      <c r="N80" s="32" t="s">
        <v>32</v>
      </c>
      <c r="O80" s="428"/>
      <c r="P80" s="429"/>
      <c r="Q80" s="429"/>
      <c r="R80" s="430">
        <v>1</v>
      </c>
      <c r="S80" s="431"/>
      <c r="T80" s="429"/>
      <c r="U80" s="429"/>
      <c r="V80" s="432"/>
      <c r="W80" s="431"/>
      <c r="X80" s="429">
        <v>1</v>
      </c>
      <c r="Y80" s="429"/>
      <c r="Z80" s="432"/>
      <c r="AA80" s="431"/>
      <c r="AB80" s="429"/>
      <c r="AC80" s="429">
        <v>1</v>
      </c>
      <c r="AD80" s="432"/>
      <c r="AE80" s="433"/>
      <c r="AF80" s="434"/>
      <c r="AG80" s="434"/>
      <c r="AH80" s="435"/>
      <c r="AI80" s="433"/>
      <c r="AJ80" s="434">
        <v>1</v>
      </c>
      <c r="AK80" s="434"/>
      <c r="AL80" s="435"/>
      <c r="AM80" s="433"/>
      <c r="AN80" s="434"/>
      <c r="AO80" s="434"/>
      <c r="AP80" s="435"/>
      <c r="AQ80" s="433"/>
      <c r="AR80" s="434">
        <v>1</v>
      </c>
      <c r="AS80" s="434"/>
      <c r="AT80" s="435"/>
      <c r="AU80" s="433"/>
      <c r="AV80" s="434"/>
      <c r="AW80" s="434"/>
      <c r="AX80" s="435"/>
      <c r="AY80" s="431"/>
      <c r="AZ80" s="429"/>
      <c r="BA80" s="429"/>
      <c r="BB80" s="432"/>
      <c r="BC80" s="431"/>
      <c r="BD80" s="429"/>
      <c r="BE80" s="429">
        <v>1</v>
      </c>
      <c r="BF80" s="432"/>
      <c r="BG80" s="431"/>
      <c r="BH80" s="429"/>
      <c r="BI80" s="429"/>
      <c r="BJ80" s="436"/>
      <c r="BK80" s="181">
        <f t="shared" si="2"/>
        <v>6</v>
      </c>
      <c r="BL80" s="182">
        <f t="shared" si="3"/>
        <v>0</v>
      </c>
      <c r="BM80" s="26" t="s">
        <v>548</v>
      </c>
      <c r="BN80" s="200" t="s">
        <v>32</v>
      </c>
    </row>
    <row r="81" spans="1:66" x14ac:dyDescent="0.25">
      <c r="A81" s="36" t="s">
        <v>160</v>
      </c>
      <c r="B81" s="37" t="s">
        <v>185</v>
      </c>
      <c r="C81" s="29" t="s">
        <v>197</v>
      </c>
      <c r="D81" s="29" t="s">
        <v>187</v>
      </c>
      <c r="E81" s="30" t="s">
        <v>167</v>
      </c>
      <c r="F81" s="132" t="s">
        <v>63</v>
      </c>
      <c r="G81" s="133" t="s">
        <v>32</v>
      </c>
      <c r="H81" s="133" t="s">
        <v>30</v>
      </c>
      <c r="I81" s="28" t="s">
        <v>31</v>
      </c>
      <c r="J81" s="39" t="s">
        <v>260</v>
      </c>
      <c r="K81" s="27">
        <v>4</v>
      </c>
      <c r="L81" s="28">
        <v>4</v>
      </c>
      <c r="M81" s="31" t="s">
        <v>263</v>
      </c>
      <c r="N81" s="40" t="s">
        <v>261</v>
      </c>
      <c r="O81" s="428" t="s">
        <v>280</v>
      </c>
      <c r="P81" s="429"/>
      <c r="Q81" s="429"/>
      <c r="R81" s="430"/>
      <c r="S81" s="431"/>
      <c r="T81" s="429"/>
      <c r="U81" s="429"/>
      <c r="V81" s="432"/>
      <c r="W81" s="431"/>
      <c r="X81" s="429"/>
      <c r="Y81" s="429"/>
      <c r="Z81" s="432"/>
      <c r="AA81" s="431"/>
      <c r="AB81" s="429"/>
      <c r="AC81" s="429"/>
      <c r="AD81" s="432"/>
      <c r="AE81" s="433"/>
      <c r="AF81" s="434"/>
      <c r="AG81" s="434"/>
      <c r="AH81" s="435"/>
      <c r="AI81" s="433"/>
      <c r="AJ81" s="434"/>
      <c r="AK81" s="434"/>
      <c r="AL81" s="435"/>
      <c r="AM81" s="433"/>
      <c r="AN81" s="434"/>
      <c r="AO81" s="434"/>
      <c r="AP81" s="435"/>
      <c r="AQ81" s="433"/>
      <c r="AR81" s="434"/>
      <c r="AS81" s="434"/>
      <c r="AT81" s="435"/>
      <c r="AU81" s="433"/>
      <c r="AV81" s="434"/>
      <c r="AW81" s="434"/>
      <c r="AX81" s="435"/>
      <c r="AY81" s="431"/>
      <c r="AZ81" s="429"/>
      <c r="BA81" s="429"/>
      <c r="BB81" s="432"/>
      <c r="BC81" s="431"/>
      <c r="BD81" s="429"/>
      <c r="BE81" s="429">
        <v>4</v>
      </c>
      <c r="BF81" s="432"/>
      <c r="BG81" s="431"/>
      <c r="BH81" s="429"/>
      <c r="BI81" s="429"/>
      <c r="BJ81" s="436"/>
      <c r="BK81" s="181">
        <f t="shared" si="2"/>
        <v>4</v>
      </c>
      <c r="BL81" s="182">
        <f t="shared" si="3"/>
        <v>0</v>
      </c>
      <c r="BM81" s="26"/>
      <c r="BN81" s="200" t="s">
        <v>32</v>
      </c>
    </row>
    <row r="82" spans="1:66" x14ac:dyDescent="0.25">
      <c r="A82" s="36" t="s">
        <v>160</v>
      </c>
      <c r="B82" s="37" t="s">
        <v>185</v>
      </c>
      <c r="C82" s="29" t="s">
        <v>198</v>
      </c>
      <c r="D82" s="29" t="s">
        <v>187</v>
      </c>
      <c r="E82" s="30" t="s">
        <v>167</v>
      </c>
      <c r="F82" s="132" t="s">
        <v>64</v>
      </c>
      <c r="G82" s="133" t="s">
        <v>65</v>
      </c>
      <c r="H82" s="133" t="s">
        <v>30</v>
      </c>
      <c r="I82" s="28" t="s">
        <v>31</v>
      </c>
      <c r="J82" s="38" t="s">
        <v>147</v>
      </c>
      <c r="K82" s="27">
        <v>5</v>
      </c>
      <c r="L82" s="28">
        <v>5</v>
      </c>
      <c r="M82" s="31" t="s">
        <v>268</v>
      </c>
      <c r="N82" s="32" t="s">
        <v>32</v>
      </c>
      <c r="O82" s="428"/>
      <c r="P82" s="429"/>
      <c r="Q82" s="429"/>
      <c r="R82" s="430"/>
      <c r="S82" s="431"/>
      <c r="T82" s="429"/>
      <c r="U82" s="429"/>
      <c r="V82" s="432"/>
      <c r="W82" s="431"/>
      <c r="X82" s="429"/>
      <c r="Y82" s="429"/>
      <c r="Z82" s="432"/>
      <c r="AA82" s="431"/>
      <c r="AB82" s="429"/>
      <c r="AC82" s="429">
        <v>1</v>
      </c>
      <c r="AD82" s="432"/>
      <c r="AE82" s="433"/>
      <c r="AF82" s="434"/>
      <c r="AG82" s="434"/>
      <c r="AH82" s="435"/>
      <c r="AI82" s="433"/>
      <c r="AJ82" s="434"/>
      <c r="AK82" s="434"/>
      <c r="AL82" s="435"/>
      <c r="AM82" s="433"/>
      <c r="AN82" s="434"/>
      <c r="AO82" s="434">
        <v>1</v>
      </c>
      <c r="AP82" s="435"/>
      <c r="AQ82" s="433"/>
      <c r="AR82" s="434"/>
      <c r="AS82" s="434">
        <v>1</v>
      </c>
      <c r="AT82" s="435"/>
      <c r="AU82" s="433"/>
      <c r="AV82" s="434">
        <v>1</v>
      </c>
      <c r="AW82" s="434"/>
      <c r="AX82" s="435"/>
      <c r="AY82" s="431"/>
      <c r="AZ82" s="429">
        <v>1</v>
      </c>
      <c r="BA82" s="429"/>
      <c r="BB82" s="432"/>
      <c r="BC82" s="431"/>
      <c r="BD82" s="429"/>
      <c r="BE82" s="429"/>
      <c r="BF82" s="432"/>
      <c r="BG82" s="431"/>
      <c r="BH82" s="429"/>
      <c r="BI82" s="429"/>
      <c r="BJ82" s="436"/>
      <c r="BK82" s="181">
        <f t="shared" si="2"/>
        <v>5</v>
      </c>
      <c r="BL82" s="182">
        <f t="shared" si="3"/>
        <v>0</v>
      </c>
      <c r="BM82" s="26"/>
      <c r="BN82" s="200" t="s">
        <v>32</v>
      </c>
    </row>
    <row r="83" spans="1:66" x14ac:dyDescent="0.25">
      <c r="A83" s="36" t="s">
        <v>160</v>
      </c>
      <c r="B83" s="37" t="s">
        <v>185</v>
      </c>
      <c r="C83" s="29" t="s">
        <v>198</v>
      </c>
      <c r="D83" s="29" t="s">
        <v>187</v>
      </c>
      <c r="E83" s="30" t="s">
        <v>167</v>
      </c>
      <c r="F83" s="132" t="s">
        <v>64</v>
      </c>
      <c r="G83" s="133" t="s">
        <v>65</v>
      </c>
      <c r="H83" s="133" t="s">
        <v>30</v>
      </c>
      <c r="I83" s="28" t="s">
        <v>31</v>
      </c>
      <c r="J83" s="38" t="s">
        <v>148</v>
      </c>
      <c r="K83" s="27">
        <v>5</v>
      </c>
      <c r="L83" s="28">
        <v>5</v>
      </c>
      <c r="M83" s="31" t="s">
        <v>268</v>
      </c>
      <c r="N83" s="32" t="s">
        <v>32</v>
      </c>
      <c r="O83" s="428"/>
      <c r="P83" s="429"/>
      <c r="Q83" s="429"/>
      <c r="R83" s="430"/>
      <c r="S83" s="431"/>
      <c r="T83" s="429"/>
      <c r="U83" s="429"/>
      <c r="V83" s="432"/>
      <c r="W83" s="431"/>
      <c r="X83" s="429"/>
      <c r="Y83" s="429"/>
      <c r="Z83" s="432"/>
      <c r="AA83" s="431"/>
      <c r="AB83" s="429"/>
      <c r="AC83" s="429">
        <v>1</v>
      </c>
      <c r="AD83" s="432"/>
      <c r="AE83" s="433"/>
      <c r="AF83" s="434"/>
      <c r="AG83" s="434"/>
      <c r="AH83" s="435"/>
      <c r="AI83" s="433"/>
      <c r="AJ83" s="434"/>
      <c r="AK83" s="434"/>
      <c r="AL83" s="435"/>
      <c r="AM83" s="433"/>
      <c r="AN83" s="434"/>
      <c r="AO83" s="434">
        <v>1</v>
      </c>
      <c r="AP83" s="435"/>
      <c r="AQ83" s="433"/>
      <c r="AR83" s="434"/>
      <c r="AS83" s="434">
        <v>1</v>
      </c>
      <c r="AT83" s="435"/>
      <c r="AU83" s="433"/>
      <c r="AV83" s="434">
        <v>1</v>
      </c>
      <c r="AW83" s="434"/>
      <c r="AX83" s="435"/>
      <c r="AY83" s="431"/>
      <c r="AZ83" s="429">
        <v>1</v>
      </c>
      <c r="BA83" s="429"/>
      <c r="BB83" s="432"/>
      <c r="BC83" s="431"/>
      <c r="BD83" s="429"/>
      <c r="BE83" s="429"/>
      <c r="BF83" s="432"/>
      <c r="BG83" s="431"/>
      <c r="BH83" s="429"/>
      <c r="BI83" s="429"/>
      <c r="BJ83" s="436"/>
      <c r="BK83" s="181">
        <f t="shared" si="2"/>
        <v>5</v>
      </c>
      <c r="BL83" s="182">
        <f t="shared" si="3"/>
        <v>0</v>
      </c>
      <c r="BM83" s="26"/>
      <c r="BN83" s="200" t="s">
        <v>32</v>
      </c>
    </row>
    <row r="84" spans="1:66" x14ac:dyDescent="0.25">
      <c r="A84" s="36" t="s">
        <v>160</v>
      </c>
      <c r="B84" s="37" t="s">
        <v>185</v>
      </c>
      <c r="C84" s="29" t="s">
        <v>198</v>
      </c>
      <c r="D84" s="29" t="s">
        <v>187</v>
      </c>
      <c r="E84" s="30" t="s">
        <v>167</v>
      </c>
      <c r="F84" s="132" t="s">
        <v>64</v>
      </c>
      <c r="G84" s="133" t="s">
        <v>65</v>
      </c>
      <c r="H84" s="133" t="s">
        <v>30</v>
      </c>
      <c r="I84" s="28" t="s">
        <v>31</v>
      </c>
      <c r="J84" s="38" t="s">
        <v>109</v>
      </c>
      <c r="K84" s="27">
        <v>5</v>
      </c>
      <c r="L84" s="28">
        <v>5</v>
      </c>
      <c r="M84" s="31" t="s">
        <v>266</v>
      </c>
      <c r="N84" s="32" t="s">
        <v>32</v>
      </c>
      <c r="O84" s="428"/>
      <c r="P84" s="429"/>
      <c r="Q84" s="429"/>
      <c r="R84" s="430"/>
      <c r="S84" s="431"/>
      <c r="T84" s="429"/>
      <c r="U84" s="429"/>
      <c r="V84" s="432"/>
      <c r="W84" s="431"/>
      <c r="X84" s="429"/>
      <c r="Y84" s="429"/>
      <c r="Z84" s="432"/>
      <c r="AA84" s="431"/>
      <c r="AB84" s="429"/>
      <c r="AC84" s="429">
        <v>1</v>
      </c>
      <c r="AD84" s="432"/>
      <c r="AE84" s="433"/>
      <c r="AF84" s="434"/>
      <c r="AG84" s="434"/>
      <c r="AH84" s="435"/>
      <c r="AI84" s="433"/>
      <c r="AJ84" s="434"/>
      <c r="AK84" s="434"/>
      <c r="AL84" s="435"/>
      <c r="AM84" s="433"/>
      <c r="AN84" s="434"/>
      <c r="AO84" s="434">
        <v>1</v>
      </c>
      <c r="AP84" s="435"/>
      <c r="AQ84" s="433"/>
      <c r="AR84" s="434"/>
      <c r="AS84" s="434">
        <v>1</v>
      </c>
      <c r="AT84" s="435"/>
      <c r="AU84" s="433"/>
      <c r="AV84" s="434">
        <v>1</v>
      </c>
      <c r="AW84" s="434"/>
      <c r="AX84" s="435"/>
      <c r="AY84" s="431"/>
      <c r="AZ84" s="429">
        <v>1</v>
      </c>
      <c r="BA84" s="429"/>
      <c r="BB84" s="432"/>
      <c r="BC84" s="431"/>
      <c r="BD84" s="429"/>
      <c r="BE84" s="429"/>
      <c r="BF84" s="432"/>
      <c r="BG84" s="431"/>
      <c r="BH84" s="429"/>
      <c r="BI84" s="429"/>
      <c r="BJ84" s="436"/>
      <c r="BK84" s="181">
        <f t="shared" si="2"/>
        <v>5</v>
      </c>
      <c r="BL84" s="182">
        <f t="shared" si="3"/>
        <v>0</v>
      </c>
      <c r="BM84" s="26"/>
      <c r="BN84" s="200" t="s">
        <v>32</v>
      </c>
    </row>
    <row r="85" spans="1:66" x14ac:dyDescent="0.25">
      <c r="A85" s="36" t="s">
        <v>160</v>
      </c>
      <c r="B85" s="37" t="s">
        <v>185</v>
      </c>
      <c r="C85" s="29" t="s">
        <v>198</v>
      </c>
      <c r="D85" s="29" t="s">
        <v>187</v>
      </c>
      <c r="E85" s="30" t="s">
        <v>167</v>
      </c>
      <c r="F85" s="132" t="s">
        <v>64</v>
      </c>
      <c r="G85" s="133" t="s">
        <v>65</v>
      </c>
      <c r="H85" s="133" t="s">
        <v>30</v>
      </c>
      <c r="I85" s="28" t="s">
        <v>31</v>
      </c>
      <c r="J85" s="39" t="s">
        <v>260</v>
      </c>
      <c r="K85" s="27">
        <v>4</v>
      </c>
      <c r="L85" s="28">
        <v>4</v>
      </c>
      <c r="M85" s="31" t="s">
        <v>263</v>
      </c>
      <c r="N85" s="40" t="s">
        <v>261</v>
      </c>
      <c r="O85" s="428" t="s">
        <v>280</v>
      </c>
      <c r="P85" s="429"/>
      <c r="Q85" s="429"/>
      <c r="R85" s="430"/>
      <c r="S85" s="431"/>
      <c r="T85" s="429"/>
      <c r="U85" s="429"/>
      <c r="V85" s="432"/>
      <c r="W85" s="431"/>
      <c r="X85" s="429"/>
      <c r="Y85" s="429"/>
      <c r="Z85" s="432"/>
      <c r="AA85" s="431"/>
      <c r="AB85" s="429"/>
      <c r="AC85" s="429"/>
      <c r="AD85" s="432"/>
      <c r="AE85" s="433"/>
      <c r="AF85" s="434"/>
      <c r="AG85" s="434"/>
      <c r="AH85" s="435"/>
      <c r="AI85" s="433"/>
      <c r="AJ85" s="434"/>
      <c r="AK85" s="434"/>
      <c r="AL85" s="435"/>
      <c r="AM85" s="433"/>
      <c r="AN85" s="434"/>
      <c r="AO85" s="434"/>
      <c r="AP85" s="435"/>
      <c r="AQ85" s="433"/>
      <c r="AR85" s="434"/>
      <c r="AS85" s="434">
        <v>4</v>
      </c>
      <c r="AT85" s="435"/>
      <c r="AU85" s="433"/>
      <c r="AV85" s="434"/>
      <c r="AW85" s="434"/>
      <c r="AX85" s="435"/>
      <c r="AY85" s="431"/>
      <c r="AZ85" s="429"/>
      <c r="BA85" s="429"/>
      <c r="BB85" s="432"/>
      <c r="BC85" s="431"/>
      <c r="BD85" s="429"/>
      <c r="BE85" s="429"/>
      <c r="BF85" s="432"/>
      <c r="BG85" s="431"/>
      <c r="BH85" s="429"/>
      <c r="BI85" s="429"/>
      <c r="BJ85" s="436"/>
      <c r="BK85" s="181">
        <f t="shared" si="2"/>
        <v>4</v>
      </c>
      <c r="BL85" s="182">
        <f t="shared" si="3"/>
        <v>0</v>
      </c>
      <c r="BM85" s="26"/>
      <c r="BN85" s="200" t="s">
        <v>32</v>
      </c>
    </row>
    <row r="86" spans="1:66" x14ac:dyDescent="0.25">
      <c r="A86" s="36" t="s">
        <v>160</v>
      </c>
      <c r="B86" s="37" t="s">
        <v>185</v>
      </c>
      <c r="C86" s="29" t="s">
        <v>242</v>
      </c>
      <c r="D86" s="29" t="s">
        <v>187</v>
      </c>
      <c r="E86" s="30" t="s">
        <v>167</v>
      </c>
      <c r="F86" s="132" t="s">
        <v>123</v>
      </c>
      <c r="G86" s="133" t="s">
        <v>32</v>
      </c>
      <c r="H86" s="133" t="s">
        <v>112</v>
      </c>
      <c r="I86" s="28" t="s">
        <v>111</v>
      </c>
      <c r="J86" s="38" t="s">
        <v>140</v>
      </c>
      <c r="K86" s="27">
        <v>1</v>
      </c>
      <c r="L86" s="28">
        <v>0</v>
      </c>
      <c r="M86" s="31" t="s">
        <v>529</v>
      </c>
      <c r="N86" s="32" t="s">
        <v>32</v>
      </c>
      <c r="O86" s="428"/>
      <c r="P86" s="429"/>
      <c r="Q86" s="429"/>
      <c r="R86" s="430"/>
      <c r="S86" s="431"/>
      <c r="T86" s="429"/>
      <c r="U86" s="429"/>
      <c r="V86" s="432"/>
      <c r="W86" s="431"/>
      <c r="X86" s="429"/>
      <c r="Y86" s="429"/>
      <c r="Z86" s="432"/>
      <c r="AA86" s="431"/>
      <c r="AB86" s="429"/>
      <c r="AC86" s="429"/>
      <c r="AD86" s="432"/>
      <c r="AE86" s="433"/>
      <c r="AF86" s="434" t="s">
        <v>550</v>
      </c>
      <c r="AG86" s="434"/>
      <c r="AH86" s="435"/>
      <c r="AI86" s="433"/>
      <c r="AJ86" s="434"/>
      <c r="AK86" s="434"/>
      <c r="AL86" s="435"/>
      <c r="AM86" s="433"/>
      <c r="AN86" s="434"/>
      <c r="AO86" s="434"/>
      <c r="AP86" s="435"/>
      <c r="AQ86" s="433"/>
      <c r="AR86" s="434"/>
      <c r="AS86" s="434"/>
      <c r="AT86" s="435"/>
      <c r="AU86" s="433"/>
      <c r="AV86" s="434"/>
      <c r="AW86" s="434"/>
      <c r="AX86" s="435"/>
      <c r="AY86" s="431"/>
      <c r="AZ86" s="429"/>
      <c r="BA86" s="429"/>
      <c r="BB86" s="432"/>
      <c r="BC86" s="431"/>
      <c r="BD86" s="429"/>
      <c r="BE86" s="429"/>
      <c r="BF86" s="432"/>
      <c r="BG86" s="431"/>
      <c r="BH86" s="429"/>
      <c r="BI86" s="429"/>
      <c r="BJ86" s="436"/>
      <c r="BK86" s="181">
        <f t="shared" si="2"/>
        <v>0</v>
      </c>
      <c r="BL86" s="182">
        <f t="shared" si="3"/>
        <v>0</v>
      </c>
      <c r="BM86" s="26" t="s">
        <v>554</v>
      </c>
      <c r="BN86" s="200" t="s">
        <v>32</v>
      </c>
    </row>
    <row r="87" spans="1:66" x14ac:dyDescent="0.25">
      <c r="A87" s="36" t="s">
        <v>160</v>
      </c>
      <c r="B87" s="37" t="s">
        <v>185</v>
      </c>
      <c r="C87" s="29" t="s">
        <v>242</v>
      </c>
      <c r="D87" s="29" t="s">
        <v>187</v>
      </c>
      <c r="E87" s="30" t="s">
        <v>167</v>
      </c>
      <c r="F87" s="132" t="s">
        <v>123</v>
      </c>
      <c r="G87" s="133" t="s">
        <v>32</v>
      </c>
      <c r="H87" s="133" t="s">
        <v>112</v>
      </c>
      <c r="I87" s="28" t="s">
        <v>111</v>
      </c>
      <c r="J87" s="38" t="s">
        <v>135</v>
      </c>
      <c r="K87" s="27">
        <v>1</v>
      </c>
      <c r="L87" s="28">
        <v>1</v>
      </c>
      <c r="M87" s="31" t="s">
        <v>267</v>
      </c>
      <c r="N87" s="32" t="s">
        <v>32</v>
      </c>
      <c r="O87" s="428"/>
      <c r="P87" s="429"/>
      <c r="Q87" s="429"/>
      <c r="R87" s="430"/>
      <c r="S87" s="431"/>
      <c r="T87" s="429"/>
      <c r="U87" s="429"/>
      <c r="V87" s="432"/>
      <c r="W87" s="431"/>
      <c r="X87" s="429"/>
      <c r="Y87" s="429"/>
      <c r="Z87" s="432"/>
      <c r="AA87" s="431"/>
      <c r="AB87" s="429"/>
      <c r="AC87" s="429"/>
      <c r="AD87" s="432"/>
      <c r="AE87" s="433"/>
      <c r="AF87" s="434">
        <v>1</v>
      </c>
      <c r="AG87" s="434"/>
      <c r="AH87" s="435"/>
      <c r="AI87" s="433"/>
      <c r="AJ87" s="434"/>
      <c r="AK87" s="434"/>
      <c r="AL87" s="435"/>
      <c r="AM87" s="433"/>
      <c r="AN87" s="434"/>
      <c r="AO87" s="434"/>
      <c r="AP87" s="435"/>
      <c r="AQ87" s="433"/>
      <c r="AR87" s="434"/>
      <c r="AS87" s="434"/>
      <c r="AT87" s="435"/>
      <c r="AU87" s="433"/>
      <c r="AV87" s="434"/>
      <c r="AW87" s="434"/>
      <c r="AX87" s="435"/>
      <c r="AY87" s="431"/>
      <c r="AZ87" s="429"/>
      <c r="BA87" s="429"/>
      <c r="BB87" s="432"/>
      <c r="BC87" s="431"/>
      <c r="BD87" s="429"/>
      <c r="BE87" s="429"/>
      <c r="BF87" s="432"/>
      <c r="BG87" s="431"/>
      <c r="BH87" s="429"/>
      <c r="BI87" s="429"/>
      <c r="BJ87" s="436"/>
      <c r="BK87" s="181">
        <f t="shared" si="2"/>
        <v>1</v>
      </c>
      <c r="BL87" s="182">
        <f t="shared" si="3"/>
        <v>0</v>
      </c>
      <c r="BM87" s="26"/>
      <c r="BN87" s="200" t="s">
        <v>32</v>
      </c>
    </row>
    <row r="88" spans="1:66" x14ac:dyDescent="0.25">
      <c r="A88" s="36" t="s">
        <v>160</v>
      </c>
      <c r="B88" s="37" t="s">
        <v>185</v>
      </c>
      <c r="C88" s="29" t="s">
        <v>242</v>
      </c>
      <c r="D88" s="29" t="s">
        <v>187</v>
      </c>
      <c r="E88" s="30" t="s">
        <v>167</v>
      </c>
      <c r="F88" s="132" t="s">
        <v>123</v>
      </c>
      <c r="G88" s="133" t="s">
        <v>32</v>
      </c>
      <c r="H88" s="133" t="s">
        <v>112</v>
      </c>
      <c r="I88" s="28" t="s">
        <v>111</v>
      </c>
      <c r="J88" s="38" t="s">
        <v>134</v>
      </c>
      <c r="K88" s="27">
        <v>1</v>
      </c>
      <c r="L88" s="28">
        <v>1</v>
      </c>
      <c r="M88" s="31" t="s">
        <v>267</v>
      </c>
      <c r="N88" s="32" t="s">
        <v>32</v>
      </c>
      <c r="O88" s="428"/>
      <c r="P88" s="429"/>
      <c r="Q88" s="429"/>
      <c r="R88" s="430"/>
      <c r="S88" s="431"/>
      <c r="T88" s="429"/>
      <c r="U88" s="429"/>
      <c r="V88" s="432"/>
      <c r="W88" s="431"/>
      <c r="X88" s="429"/>
      <c r="Y88" s="429"/>
      <c r="Z88" s="432"/>
      <c r="AA88" s="431"/>
      <c r="AB88" s="429"/>
      <c r="AC88" s="429"/>
      <c r="AD88" s="432"/>
      <c r="AE88" s="433"/>
      <c r="AF88" s="434">
        <v>1</v>
      </c>
      <c r="AG88" s="434"/>
      <c r="AH88" s="435"/>
      <c r="AI88" s="433"/>
      <c r="AJ88" s="434"/>
      <c r="AK88" s="434"/>
      <c r="AL88" s="435"/>
      <c r="AM88" s="433"/>
      <c r="AN88" s="434"/>
      <c r="AO88" s="434"/>
      <c r="AP88" s="435"/>
      <c r="AQ88" s="433"/>
      <c r="AR88" s="434"/>
      <c r="AS88" s="434"/>
      <c r="AT88" s="435"/>
      <c r="AU88" s="433"/>
      <c r="AV88" s="434"/>
      <c r="AW88" s="434"/>
      <c r="AX88" s="435"/>
      <c r="AY88" s="431"/>
      <c r="AZ88" s="429"/>
      <c r="BA88" s="429"/>
      <c r="BB88" s="432"/>
      <c r="BC88" s="431"/>
      <c r="BD88" s="429"/>
      <c r="BE88" s="429"/>
      <c r="BF88" s="432"/>
      <c r="BG88" s="431"/>
      <c r="BH88" s="429"/>
      <c r="BI88" s="429"/>
      <c r="BJ88" s="436"/>
      <c r="BK88" s="181">
        <f t="shared" si="2"/>
        <v>1</v>
      </c>
      <c r="BL88" s="182">
        <f t="shared" si="3"/>
        <v>0</v>
      </c>
      <c r="BM88" s="26"/>
      <c r="BN88" s="200" t="s">
        <v>32</v>
      </c>
    </row>
    <row r="89" spans="1:66" x14ac:dyDescent="0.25">
      <c r="A89" s="36" t="s">
        <v>160</v>
      </c>
      <c r="B89" s="37" t="s">
        <v>185</v>
      </c>
      <c r="C89" s="29" t="s">
        <v>242</v>
      </c>
      <c r="D89" s="29" t="s">
        <v>187</v>
      </c>
      <c r="E89" s="30" t="s">
        <v>167</v>
      </c>
      <c r="F89" s="132" t="s">
        <v>123</v>
      </c>
      <c r="G89" s="133" t="s">
        <v>32</v>
      </c>
      <c r="H89" s="133" t="s">
        <v>112</v>
      </c>
      <c r="I89" s="28" t="s">
        <v>111</v>
      </c>
      <c r="J89" s="39" t="s">
        <v>260</v>
      </c>
      <c r="K89" s="27">
        <v>6</v>
      </c>
      <c r="L89" s="28">
        <v>6</v>
      </c>
      <c r="M89" s="31" t="s">
        <v>264</v>
      </c>
      <c r="N89" s="40" t="s">
        <v>262</v>
      </c>
      <c r="O89" s="428" t="s">
        <v>280</v>
      </c>
      <c r="P89" s="429"/>
      <c r="Q89" s="429"/>
      <c r="R89" s="430"/>
      <c r="S89" s="431"/>
      <c r="T89" s="429"/>
      <c r="U89" s="429"/>
      <c r="V89" s="432"/>
      <c r="W89" s="431"/>
      <c r="X89" s="429"/>
      <c r="Y89" s="429"/>
      <c r="Z89" s="432"/>
      <c r="AA89" s="431"/>
      <c r="AB89" s="429"/>
      <c r="AC89" s="429"/>
      <c r="AD89" s="432"/>
      <c r="AE89" s="433"/>
      <c r="AF89" s="434"/>
      <c r="AG89" s="434"/>
      <c r="AH89" s="435"/>
      <c r="AI89" s="433"/>
      <c r="AJ89" s="434"/>
      <c r="AK89" s="434"/>
      <c r="AL89" s="435"/>
      <c r="AM89" s="433"/>
      <c r="AN89" s="434"/>
      <c r="AO89" s="434"/>
      <c r="AP89" s="435"/>
      <c r="AQ89" s="433"/>
      <c r="AR89" s="434"/>
      <c r="AS89" s="434"/>
      <c r="AT89" s="435"/>
      <c r="AU89" s="433"/>
      <c r="AV89" s="434"/>
      <c r="AW89" s="434"/>
      <c r="AX89" s="435"/>
      <c r="AY89" s="431"/>
      <c r="AZ89" s="429"/>
      <c r="BA89" s="429"/>
      <c r="BB89" s="432"/>
      <c r="BC89" s="431"/>
      <c r="BD89" s="429"/>
      <c r="BE89" s="429"/>
      <c r="BF89" s="432"/>
      <c r="BG89" s="431"/>
      <c r="BH89" s="429"/>
      <c r="BI89" s="429"/>
      <c r="BJ89" s="436"/>
      <c r="BK89" s="181">
        <f t="shared" si="2"/>
        <v>0</v>
      </c>
      <c r="BL89" s="182">
        <f t="shared" si="3"/>
        <v>6</v>
      </c>
      <c r="BM89" s="26"/>
      <c r="BN89" s="200" t="s">
        <v>32</v>
      </c>
    </row>
    <row r="90" spans="1:66" x14ac:dyDescent="0.25">
      <c r="A90" s="36" t="s">
        <v>160</v>
      </c>
      <c r="B90" s="37" t="s">
        <v>185</v>
      </c>
      <c r="C90" s="29" t="s">
        <v>242</v>
      </c>
      <c r="D90" s="29" t="s">
        <v>187</v>
      </c>
      <c r="E90" s="30" t="s">
        <v>167</v>
      </c>
      <c r="F90" s="132" t="s">
        <v>123</v>
      </c>
      <c r="G90" s="133" t="s">
        <v>32</v>
      </c>
      <c r="H90" s="133" t="s">
        <v>112</v>
      </c>
      <c r="I90" s="28" t="s">
        <v>111</v>
      </c>
      <c r="J90" s="38" t="s">
        <v>133</v>
      </c>
      <c r="K90" s="27">
        <v>1</v>
      </c>
      <c r="L90" s="28">
        <v>1</v>
      </c>
      <c r="M90" s="31" t="s">
        <v>267</v>
      </c>
      <c r="N90" s="32" t="s">
        <v>32</v>
      </c>
      <c r="O90" s="428"/>
      <c r="P90" s="429"/>
      <c r="Q90" s="429"/>
      <c r="R90" s="430"/>
      <c r="S90" s="431"/>
      <c r="T90" s="429"/>
      <c r="U90" s="429"/>
      <c r="V90" s="432"/>
      <c r="W90" s="431"/>
      <c r="X90" s="429"/>
      <c r="Y90" s="429"/>
      <c r="Z90" s="432"/>
      <c r="AA90" s="431"/>
      <c r="AB90" s="429"/>
      <c r="AC90" s="429"/>
      <c r="AD90" s="432"/>
      <c r="AE90" s="433"/>
      <c r="AF90" s="434">
        <v>1</v>
      </c>
      <c r="AG90" s="434"/>
      <c r="AH90" s="435"/>
      <c r="AI90" s="433"/>
      <c r="AJ90" s="434"/>
      <c r="AK90" s="434"/>
      <c r="AL90" s="435"/>
      <c r="AM90" s="433"/>
      <c r="AN90" s="434"/>
      <c r="AO90" s="434"/>
      <c r="AP90" s="435"/>
      <c r="AQ90" s="433"/>
      <c r="AR90" s="434"/>
      <c r="AS90" s="434"/>
      <c r="AT90" s="435"/>
      <c r="AU90" s="433"/>
      <c r="AV90" s="434"/>
      <c r="AW90" s="434"/>
      <c r="AX90" s="435"/>
      <c r="AY90" s="431"/>
      <c r="AZ90" s="429"/>
      <c r="BA90" s="429"/>
      <c r="BB90" s="432"/>
      <c r="BC90" s="431"/>
      <c r="BD90" s="429"/>
      <c r="BE90" s="429"/>
      <c r="BF90" s="432"/>
      <c r="BG90" s="431"/>
      <c r="BH90" s="429"/>
      <c r="BI90" s="429"/>
      <c r="BJ90" s="436"/>
      <c r="BK90" s="181">
        <f t="shared" si="2"/>
        <v>1</v>
      </c>
      <c r="BL90" s="182">
        <f t="shared" si="3"/>
        <v>0</v>
      </c>
      <c r="BM90" s="26"/>
      <c r="BN90" s="200" t="s">
        <v>32</v>
      </c>
    </row>
    <row r="91" spans="1:66" x14ac:dyDescent="0.25">
      <c r="A91" s="36" t="s">
        <v>160</v>
      </c>
      <c r="B91" s="37" t="s">
        <v>185</v>
      </c>
      <c r="C91" s="29" t="s">
        <v>242</v>
      </c>
      <c r="D91" s="29" t="s">
        <v>187</v>
      </c>
      <c r="E91" s="30" t="s">
        <v>167</v>
      </c>
      <c r="F91" s="132" t="s">
        <v>123</v>
      </c>
      <c r="G91" s="133" t="s">
        <v>32</v>
      </c>
      <c r="H91" s="133" t="s">
        <v>112</v>
      </c>
      <c r="I91" s="28" t="s">
        <v>111</v>
      </c>
      <c r="J91" s="38" t="s">
        <v>132</v>
      </c>
      <c r="K91" s="27">
        <v>1</v>
      </c>
      <c r="L91" s="28">
        <v>1</v>
      </c>
      <c r="M91" s="31" t="s">
        <v>267</v>
      </c>
      <c r="N91" s="32" t="s">
        <v>32</v>
      </c>
      <c r="O91" s="428"/>
      <c r="P91" s="429"/>
      <c r="Q91" s="429"/>
      <c r="R91" s="430"/>
      <c r="S91" s="431"/>
      <c r="T91" s="429"/>
      <c r="U91" s="429"/>
      <c r="V91" s="432"/>
      <c r="W91" s="431"/>
      <c r="X91" s="429"/>
      <c r="Y91" s="429"/>
      <c r="Z91" s="432"/>
      <c r="AA91" s="431"/>
      <c r="AB91" s="429"/>
      <c r="AC91" s="429"/>
      <c r="AD91" s="432"/>
      <c r="AE91" s="433"/>
      <c r="AF91" s="434">
        <v>1</v>
      </c>
      <c r="AG91" s="434"/>
      <c r="AH91" s="435"/>
      <c r="AI91" s="433"/>
      <c r="AJ91" s="434"/>
      <c r="AK91" s="434"/>
      <c r="AL91" s="435"/>
      <c r="AM91" s="433"/>
      <c r="AN91" s="434"/>
      <c r="AO91" s="434"/>
      <c r="AP91" s="435"/>
      <c r="AQ91" s="433"/>
      <c r="AR91" s="434"/>
      <c r="AS91" s="434"/>
      <c r="AT91" s="435"/>
      <c r="AU91" s="433"/>
      <c r="AV91" s="434"/>
      <c r="AW91" s="434"/>
      <c r="AX91" s="435"/>
      <c r="AY91" s="431"/>
      <c r="AZ91" s="429"/>
      <c r="BA91" s="429"/>
      <c r="BB91" s="432"/>
      <c r="BC91" s="431"/>
      <c r="BD91" s="429"/>
      <c r="BE91" s="429"/>
      <c r="BF91" s="432"/>
      <c r="BG91" s="431"/>
      <c r="BH91" s="429"/>
      <c r="BI91" s="429"/>
      <c r="BJ91" s="436"/>
      <c r="BK91" s="181">
        <f t="shared" si="2"/>
        <v>1</v>
      </c>
      <c r="BL91" s="182">
        <f t="shared" si="3"/>
        <v>0</v>
      </c>
      <c r="BM91" s="26"/>
      <c r="BN91" s="200" t="s">
        <v>32</v>
      </c>
    </row>
    <row r="92" spans="1:66" x14ac:dyDescent="0.25">
      <c r="A92" s="36" t="s">
        <v>160</v>
      </c>
      <c r="B92" s="37" t="s">
        <v>185</v>
      </c>
      <c r="C92" s="29" t="s">
        <v>242</v>
      </c>
      <c r="D92" s="29" t="s">
        <v>187</v>
      </c>
      <c r="E92" s="30" t="s">
        <v>167</v>
      </c>
      <c r="F92" s="132" t="s">
        <v>123</v>
      </c>
      <c r="G92" s="133" t="s">
        <v>32</v>
      </c>
      <c r="H92" s="133" t="s">
        <v>112</v>
      </c>
      <c r="I92" s="28" t="s">
        <v>111</v>
      </c>
      <c r="J92" s="38" t="s">
        <v>131</v>
      </c>
      <c r="K92" s="27">
        <v>1</v>
      </c>
      <c r="L92" s="28">
        <v>1</v>
      </c>
      <c r="M92" s="31" t="s">
        <v>425</v>
      </c>
      <c r="N92" s="32" t="s">
        <v>32</v>
      </c>
      <c r="O92" s="428"/>
      <c r="P92" s="429"/>
      <c r="Q92" s="429"/>
      <c r="R92" s="430"/>
      <c r="S92" s="431"/>
      <c r="T92" s="429"/>
      <c r="U92" s="429"/>
      <c r="V92" s="432"/>
      <c r="W92" s="431"/>
      <c r="X92" s="429"/>
      <c r="Y92" s="429"/>
      <c r="Z92" s="432"/>
      <c r="AA92" s="431"/>
      <c r="AB92" s="429"/>
      <c r="AC92" s="429"/>
      <c r="AD92" s="432"/>
      <c r="AE92" s="433"/>
      <c r="AF92" s="434">
        <v>1</v>
      </c>
      <c r="AG92" s="434"/>
      <c r="AH92" s="435"/>
      <c r="AI92" s="433"/>
      <c r="AJ92" s="434"/>
      <c r="AK92" s="434"/>
      <c r="AL92" s="435"/>
      <c r="AM92" s="433"/>
      <c r="AN92" s="434"/>
      <c r="AO92" s="434"/>
      <c r="AP92" s="435"/>
      <c r="AQ92" s="433"/>
      <c r="AR92" s="434"/>
      <c r="AS92" s="434"/>
      <c r="AT92" s="435"/>
      <c r="AU92" s="433"/>
      <c r="AV92" s="434"/>
      <c r="AW92" s="434"/>
      <c r="AX92" s="435"/>
      <c r="AY92" s="431"/>
      <c r="AZ92" s="429"/>
      <c r="BA92" s="429"/>
      <c r="BB92" s="432"/>
      <c r="BC92" s="431"/>
      <c r="BD92" s="429"/>
      <c r="BE92" s="429"/>
      <c r="BF92" s="432"/>
      <c r="BG92" s="431"/>
      <c r="BH92" s="429"/>
      <c r="BI92" s="429"/>
      <c r="BJ92" s="436"/>
      <c r="BK92" s="181">
        <f t="shared" si="2"/>
        <v>1</v>
      </c>
      <c r="BL92" s="182">
        <f t="shared" si="3"/>
        <v>0</v>
      </c>
      <c r="BM92" s="26"/>
      <c r="BN92" s="200" t="s">
        <v>32</v>
      </c>
    </row>
    <row r="93" spans="1:66" x14ac:dyDescent="0.25">
      <c r="A93" s="36" t="s">
        <v>160</v>
      </c>
      <c r="B93" s="37" t="s">
        <v>185</v>
      </c>
      <c r="C93" s="29" t="s">
        <v>259</v>
      </c>
      <c r="D93" s="29" t="s">
        <v>214</v>
      </c>
      <c r="E93" s="30" t="s">
        <v>167</v>
      </c>
      <c r="F93" s="132" t="s">
        <v>146</v>
      </c>
      <c r="G93" s="133" t="s">
        <v>32</v>
      </c>
      <c r="H93" s="133" t="s">
        <v>30</v>
      </c>
      <c r="I93" s="28" t="s">
        <v>31</v>
      </c>
      <c r="J93" s="38" t="s">
        <v>147</v>
      </c>
      <c r="K93" s="27">
        <v>10</v>
      </c>
      <c r="L93" s="28">
        <v>10</v>
      </c>
      <c r="M93" s="31" t="s">
        <v>269</v>
      </c>
      <c r="N93" s="32" t="s">
        <v>32</v>
      </c>
      <c r="O93" s="428"/>
      <c r="P93" s="429"/>
      <c r="Q93" s="429"/>
      <c r="R93" s="430"/>
      <c r="S93" s="431"/>
      <c r="T93" s="429"/>
      <c r="U93" s="429"/>
      <c r="V93" s="432"/>
      <c r="W93" s="431"/>
      <c r="X93" s="429"/>
      <c r="Y93" s="429"/>
      <c r="Z93" s="432"/>
      <c r="AA93" s="431"/>
      <c r="AB93" s="429">
        <v>2</v>
      </c>
      <c r="AC93" s="429"/>
      <c r="AD93" s="432">
        <v>2</v>
      </c>
      <c r="AE93" s="433"/>
      <c r="AF93" s="434"/>
      <c r="AG93" s="434"/>
      <c r="AH93" s="435"/>
      <c r="AI93" s="433"/>
      <c r="AJ93" s="434"/>
      <c r="AK93" s="434"/>
      <c r="AL93" s="435"/>
      <c r="AM93" s="433">
        <v>2</v>
      </c>
      <c r="AN93" s="434"/>
      <c r="AO93" s="434"/>
      <c r="AP93" s="435"/>
      <c r="AQ93" s="433"/>
      <c r="AR93" s="434"/>
      <c r="AS93" s="434"/>
      <c r="AT93" s="435"/>
      <c r="AU93" s="433"/>
      <c r="AV93" s="434"/>
      <c r="AW93" s="434">
        <v>2</v>
      </c>
      <c r="AX93" s="435"/>
      <c r="AY93" s="431"/>
      <c r="AZ93" s="429"/>
      <c r="BA93" s="429"/>
      <c r="BB93" s="432"/>
      <c r="BC93" s="431"/>
      <c r="BD93" s="429"/>
      <c r="BE93" s="429"/>
      <c r="BF93" s="432">
        <v>2</v>
      </c>
      <c r="BG93" s="431"/>
      <c r="BH93" s="429"/>
      <c r="BI93" s="429"/>
      <c r="BJ93" s="436"/>
      <c r="BK93" s="181">
        <f t="shared" si="2"/>
        <v>10</v>
      </c>
      <c r="BL93" s="182">
        <f t="shared" si="3"/>
        <v>0</v>
      </c>
      <c r="BM93" s="26" t="s">
        <v>571</v>
      </c>
      <c r="BN93" s="200" t="s">
        <v>32</v>
      </c>
    </row>
    <row r="94" spans="1:66" x14ac:dyDescent="0.25">
      <c r="A94" s="36" t="s">
        <v>160</v>
      </c>
      <c r="B94" s="37" t="s">
        <v>185</v>
      </c>
      <c r="C94" s="29" t="s">
        <v>259</v>
      </c>
      <c r="D94" s="29" t="s">
        <v>214</v>
      </c>
      <c r="E94" s="30" t="s">
        <v>167</v>
      </c>
      <c r="F94" s="132" t="s">
        <v>146</v>
      </c>
      <c r="G94" s="133" t="s">
        <v>32</v>
      </c>
      <c r="H94" s="133" t="s">
        <v>30</v>
      </c>
      <c r="I94" s="28" t="s">
        <v>31</v>
      </c>
      <c r="J94" s="38" t="s">
        <v>148</v>
      </c>
      <c r="K94" s="27">
        <v>10</v>
      </c>
      <c r="L94" s="28">
        <v>10</v>
      </c>
      <c r="M94" s="31" t="s">
        <v>269</v>
      </c>
      <c r="N94" s="32" t="s">
        <v>32</v>
      </c>
      <c r="O94" s="428"/>
      <c r="P94" s="429"/>
      <c r="Q94" s="429"/>
      <c r="R94" s="430"/>
      <c r="S94" s="431"/>
      <c r="T94" s="429"/>
      <c r="U94" s="429"/>
      <c r="V94" s="432"/>
      <c r="W94" s="431"/>
      <c r="X94" s="429"/>
      <c r="Y94" s="429"/>
      <c r="Z94" s="432"/>
      <c r="AA94" s="431"/>
      <c r="AB94" s="429">
        <v>2</v>
      </c>
      <c r="AC94" s="429"/>
      <c r="AD94" s="432">
        <v>2</v>
      </c>
      <c r="AE94" s="433"/>
      <c r="AF94" s="434"/>
      <c r="AG94" s="434"/>
      <c r="AH94" s="435"/>
      <c r="AI94" s="433"/>
      <c r="AJ94" s="434"/>
      <c r="AK94" s="434"/>
      <c r="AL94" s="435"/>
      <c r="AM94" s="433">
        <v>2</v>
      </c>
      <c r="AN94" s="434"/>
      <c r="AO94" s="434"/>
      <c r="AP94" s="435"/>
      <c r="AQ94" s="433"/>
      <c r="AR94" s="434"/>
      <c r="AS94" s="434"/>
      <c r="AT94" s="435"/>
      <c r="AU94" s="433"/>
      <c r="AV94" s="434"/>
      <c r="AW94" s="434">
        <v>2</v>
      </c>
      <c r="AX94" s="435"/>
      <c r="AY94" s="431"/>
      <c r="AZ94" s="429"/>
      <c r="BA94" s="429"/>
      <c r="BB94" s="432"/>
      <c r="BC94" s="431"/>
      <c r="BD94" s="429"/>
      <c r="BE94" s="429"/>
      <c r="BF94" s="432">
        <v>2</v>
      </c>
      <c r="BG94" s="431"/>
      <c r="BH94" s="429"/>
      <c r="BI94" s="429"/>
      <c r="BJ94" s="436"/>
      <c r="BK94" s="181">
        <f t="shared" si="2"/>
        <v>10</v>
      </c>
      <c r="BL94" s="182">
        <f t="shared" si="3"/>
        <v>0</v>
      </c>
      <c r="BM94" s="26" t="s">
        <v>571</v>
      </c>
      <c r="BN94" s="200" t="s">
        <v>32</v>
      </c>
    </row>
    <row r="95" spans="1:66" x14ac:dyDescent="0.25">
      <c r="A95" s="36" t="s">
        <v>160</v>
      </c>
      <c r="B95" s="37" t="s">
        <v>185</v>
      </c>
      <c r="C95" s="29" t="s">
        <v>259</v>
      </c>
      <c r="D95" s="29" t="s">
        <v>214</v>
      </c>
      <c r="E95" s="30" t="s">
        <v>167</v>
      </c>
      <c r="F95" s="132" t="s">
        <v>146</v>
      </c>
      <c r="G95" s="133" t="s">
        <v>32</v>
      </c>
      <c r="H95" s="133" t="s">
        <v>30</v>
      </c>
      <c r="I95" s="28" t="s">
        <v>31</v>
      </c>
      <c r="J95" s="39" t="s">
        <v>260</v>
      </c>
      <c r="K95" s="27">
        <v>4</v>
      </c>
      <c r="L95" s="28">
        <v>4</v>
      </c>
      <c r="M95" s="31" t="s">
        <v>263</v>
      </c>
      <c r="N95" s="40" t="s">
        <v>261</v>
      </c>
      <c r="O95" s="428" t="s">
        <v>280</v>
      </c>
      <c r="P95" s="429"/>
      <c r="Q95" s="429"/>
      <c r="R95" s="430"/>
      <c r="S95" s="431"/>
      <c r="T95" s="429"/>
      <c r="U95" s="429"/>
      <c r="V95" s="432"/>
      <c r="W95" s="431"/>
      <c r="X95" s="429"/>
      <c r="Y95" s="429"/>
      <c r="Z95" s="432"/>
      <c r="AA95" s="431"/>
      <c r="AB95" s="429"/>
      <c r="AC95" s="429"/>
      <c r="AD95" s="432"/>
      <c r="AE95" s="433"/>
      <c r="AF95" s="434"/>
      <c r="AG95" s="434"/>
      <c r="AH95" s="435"/>
      <c r="AI95" s="433"/>
      <c r="AJ95" s="434"/>
      <c r="AK95" s="434"/>
      <c r="AL95" s="435"/>
      <c r="AM95" s="433"/>
      <c r="AN95" s="434"/>
      <c r="AO95" s="434"/>
      <c r="AP95" s="435"/>
      <c r="AQ95" s="433"/>
      <c r="AR95" s="434"/>
      <c r="AS95" s="434"/>
      <c r="AT95" s="435"/>
      <c r="AU95" s="433"/>
      <c r="AV95" s="434"/>
      <c r="AW95" s="434"/>
      <c r="AX95" s="435"/>
      <c r="AY95" s="431"/>
      <c r="AZ95" s="429"/>
      <c r="BA95" s="429"/>
      <c r="BB95" s="432"/>
      <c r="BC95" s="431"/>
      <c r="BD95" s="429"/>
      <c r="BE95" s="429"/>
      <c r="BF95" s="432"/>
      <c r="BG95" s="431"/>
      <c r="BH95" s="429"/>
      <c r="BI95" s="429"/>
      <c r="BJ95" s="436"/>
      <c r="BK95" s="181">
        <f t="shared" si="2"/>
        <v>0</v>
      </c>
      <c r="BL95" s="182">
        <f t="shared" si="3"/>
        <v>4</v>
      </c>
      <c r="BM95" s="26"/>
      <c r="BN95" s="200" t="s">
        <v>32</v>
      </c>
    </row>
    <row r="96" spans="1:66" x14ac:dyDescent="0.25">
      <c r="A96" s="36" t="s">
        <v>158</v>
      </c>
      <c r="B96" s="37" t="s">
        <v>159</v>
      </c>
      <c r="C96" s="29" t="s">
        <v>165</v>
      </c>
      <c r="D96" s="29" t="s">
        <v>166</v>
      </c>
      <c r="E96" s="30" t="s">
        <v>167</v>
      </c>
      <c r="F96" s="132" t="s">
        <v>34</v>
      </c>
      <c r="G96" s="133" t="s">
        <v>32</v>
      </c>
      <c r="H96" s="133" t="s">
        <v>112</v>
      </c>
      <c r="I96" s="28" t="s">
        <v>111</v>
      </c>
      <c r="J96" s="38" t="s">
        <v>140</v>
      </c>
      <c r="K96" s="27">
        <v>5</v>
      </c>
      <c r="L96" s="28">
        <v>4</v>
      </c>
      <c r="M96" s="31" t="s">
        <v>268</v>
      </c>
      <c r="N96" s="32" t="s">
        <v>32</v>
      </c>
      <c r="O96" s="428"/>
      <c r="P96" s="429"/>
      <c r="Q96" s="429" t="s">
        <v>530</v>
      </c>
      <c r="R96" s="430"/>
      <c r="S96" s="431"/>
      <c r="T96" s="429"/>
      <c r="U96" s="429">
        <v>1</v>
      </c>
      <c r="V96" s="432"/>
      <c r="W96" s="431"/>
      <c r="X96" s="429"/>
      <c r="Y96" s="429" t="s">
        <v>530</v>
      </c>
      <c r="Z96" s="432"/>
      <c r="AA96" s="431"/>
      <c r="AB96" s="429"/>
      <c r="AC96" s="429"/>
      <c r="AD96" s="432"/>
      <c r="AE96" s="433"/>
      <c r="AF96" s="434"/>
      <c r="AG96" s="434"/>
      <c r="AH96" s="435"/>
      <c r="AI96" s="433">
        <v>1</v>
      </c>
      <c r="AJ96" s="434"/>
      <c r="AK96" s="434"/>
      <c r="AL96" s="435"/>
      <c r="AM96" s="433"/>
      <c r="AN96" s="434"/>
      <c r="AO96" s="434"/>
      <c r="AP96" s="435">
        <v>1</v>
      </c>
      <c r="AQ96" s="433"/>
      <c r="AR96" s="434"/>
      <c r="AS96" s="434"/>
      <c r="AT96" s="435"/>
      <c r="AU96" s="433"/>
      <c r="AV96" s="434"/>
      <c r="AW96" s="434"/>
      <c r="AX96" s="435"/>
      <c r="AY96" s="431"/>
      <c r="AZ96" s="429"/>
      <c r="BA96" s="429"/>
      <c r="BB96" s="432"/>
      <c r="BC96" s="431"/>
      <c r="BD96" s="429"/>
      <c r="BE96" s="429"/>
      <c r="BF96" s="432"/>
      <c r="BG96" s="431"/>
      <c r="BH96" s="429"/>
      <c r="BI96" s="429">
        <v>1</v>
      </c>
      <c r="BJ96" s="436"/>
      <c r="BK96" s="181">
        <f t="shared" si="2"/>
        <v>4</v>
      </c>
      <c r="BL96" s="182">
        <f t="shared" si="3"/>
        <v>0</v>
      </c>
      <c r="BM96" s="413" t="s">
        <v>563</v>
      </c>
      <c r="BN96" s="200" t="s">
        <v>32</v>
      </c>
    </row>
    <row r="97" spans="1:66" x14ac:dyDescent="0.25">
      <c r="A97" s="36" t="s">
        <v>158</v>
      </c>
      <c r="B97" s="37" t="s">
        <v>159</v>
      </c>
      <c r="C97" s="29" t="s">
        <v>165</v>
      </c>
      <c r="D97" s="29" t="s">
        <v>166</v>
      </c>
      <c r="E97" s="30" t="s">
        <v>167</v>
      </c>
      <c r="F97" s="132" t="s">
        <v>34</v>
      </c>
      <c r="G97" s="133" t="s">
        <v>32</v>
      </c>
      <c r="H97" s="133" t="s">
        <v>112</v>
      </c>
      <c r="I97" s="28" t="s">
        <v>111</v>
      </c>
      <c r="J97" s="38" t="s">
        <v>147</v>
      </c>
      <c r="K97" s="27">
        <v>0</v>
      </c>
      <c r="L97" s="28">
        <v>2</v>
      </c>
      <c r="M97" s="31" t="s">
        <v>529</v>
      </c>
      <c r="N97" s="32" t="s">
        <v>32</v>
      </c>
      <c r="O97" s="428"/>
      <c r="P97" s="429"/>
      <c r="Q97" s="429">
        <v>1</v>
      </c>
      <c r="R97" s="430"/>
      <c r="S97" s="431"/>
      <c r="T97" s="429"/>
      <c r="U97" s="429"/>
      <c r="V97" s="432"/>
      <c r="W97" s="431"/>
      <c r="X97" s="429"/>
      <c r="Y97" s="429">
        <v>1</v>
      </c>
      <c r="Z97" s="432"/>
      <c r="AA97" s="431"/>
      <c r="AB97" s="429"/>
      <c r="AC97" s="429"/>
      <c r="AD97" s="432"/>
      <c r="AE97" s="433"/>
      <c r="AF97" s="434"/>
      <c r="AG97" s="434"/>
      <c r="AH97" s="435"/>
      <c r="AI97" s="433"/>
      <c r="AJ97" s="434"/>
      <c r="AK97" s="434"/>
      <c r="AL97" s="435"/>
      <c r="AM97" s="433"/>
      <c r="AN97" s="434"/>
      <c r="AO97" s="434"/>
      <c r="AP97" s="435"/>
      <c r="AQ97" s="433"/>
      <c r="AR97" s="434"/>
      <c r="AS97" s="434"/>
      <c r="AT97" s="435"/>
      <c r="AU97" s="433"/>
      <c r="AV97" s="434"/>
      <c r="AW97" s="434"/>
      <c r="AX97" s="435"/>
      <c r="AY97" s="431"/>
      <c r="AZ97" s="429"/>
      <c r="BA97" s="429"/>
      <c r="BB97" s="432"/>
      <c r="BC97" s="431"/>
      <c r="BD97" s="429"/>
      <c r="BE97" s="429"/>
      <c r="BF97" s="432"/>
      <c r="BG97" s="431"/>
      <c r="BH97" s="429"/>
      <c r="BI97" s="429"/>
      <c r="BJ97" s="436"/>
      <c r="BK97" s="181">
        <f t="shared" si="2"/>
        <v>2</v>
      </c>
      <c r="BL97" s="182">
        <f t="shared" si="3"/>
        <v>0</v>
      </c>
      <c r="BM97" s="413" t="s">
        <v>563</v>
      </c>
      <c r="BN97" s="200" t="s">
        <v>32</v>
      </c>
    </row>
    <row r="98" spans="1:66" x14ac:dyDescent="0.25">
      <c r="A98" s="36" t="s">
        <v>158</v>
      </c>
      <c r="B98" s="37" t="s">
        <v>159</v>
      </c>
      <c r="C98" s="29" t="s">
        <v>165</v>
      </c>
      <c r="D98" s="29" t="s">
        <v>166</v>
      </c>
      <c r="E98" s="30" t="s">
        <v>167</v>
      </c>
      <c r="F98" s="132" t="s">
        <v>34</v>
      </c>
      <c r="G98" s="133" t="s">
        <v>32</v>
      </c>
      <c r="H98" s="133" t="s">
        <v>112</v>
      </c>
      <c r="I98" s="28" t="s">
        <v>111</v>
      </c>
      <c r="J98" s="38" t="s">
        <v>135</v>
      </c>
      <c r="K98" s="27">
        <v>2</v>
      </c>
      <c r="L98" s="28">
        <v>2</v>
      </c>
      <c r="M98" s="31" t="s">
        <v>278</v>
      </c>
      <c r="N98" s="32" t="s">
        <v>32</v>
      </c>
      <c r="O98" s="428"/>
      <c r="P98" s="429"/>
      <c r="Q98" s="429"/>
      <c r="R98" s="430"/>
      <c r="S98" s="431"/>
      <c r="T98" s="429"/>
      <c r="U98" s="429"/>
      <c r="V98" s="432"/>
      <c r="W98" s="431"/>
      <c r="X98" s="429"/>
      <c r="Y98" s="429"/>
      <c r="Z98" s="432"/>
      <c r="AA98" s="431"/>
      <c r="AB98" s="429"/>
      <c r="AC98" s="429"/>
      <c r="AD98" s="432"/>
      <c r="AE98" s="433"/>
      <c r="AF98" s="434"/>
      <c r="AG98" s="434"/>
      <c r="AH98" s="435"/>
      <c r="AI98" s="433"/>
      <c r="AJ98" s="434"/>
      <c r="AK98" s="434"/>
      <c r="AL98" s="435"/>
      <c r="AM98" s="433"/>
      <c r="AN98" s="434"/>
      <c r="AO98" s="434"/>
      <c r="AP98" s="435"/>
      <c r="AQ98" s="433"/>
      <c r="AR98" s="434"/>
      <c r="AS98" s="434"/>
      <c r="AT98" s="435"/>
      <c r="AU98" s="433"/>
      <c r="AV98" s="434"/>
      <c r="AW98" s="434"/>
      <c r="AX98" s="435"/>
      <c r="AY98" s="431"/>
      <c r="AZ98" s="429"/>
      <c r="BA98" s="429"/>
      <c r="BB98" s="432"/>
      <c r="BC98" s="431"/>
      <c r="BD98" s="429"/>
      <c r="BE98" s="429"/>
      <c r="BF98" s="432"/>
      <c r="BG98" s="431"/>
      <c r="BH98" s="429"/>
      <c r="BI98" s="429">
        <v>1</v>
      </c>
      <c r="BJ98" s="436"/>
      <c r="BK98" s="181">
        <f t="shared" si="2"/>
        <v>1</v>
      </c>
      <c r="BL98" s="182">
        <f t="shared" si="3"/>
        <v>1</v>
      </c>
      <c r="BM98" s="26"/>
      <c r="BN98" s="200" t="s">
        <v>32</v>
      </c>
    </row>
    <row r="99" spans="1:66" x14ac:dyDescent="0.25">
      <c r="A99" s="36" t="s">
        <v>158</v>
      </c>
      <c r="B99" s="37" t="s">
        <v>159</v>
      </c>
      <c r="C99" s="29" t="s">
        <v>165</v>
      </c>
      <c r="D99" s="29" t="s">
        <v>166</v>
      </c>
      <c r="E99" s="30" t="s">
        <v>167</v>
      </c>
      <c r="F99" s="132" t="s">
        <v>34</v>
      </c>
      <c r="G99" s="133" t="s">
        <v>32</v>
      </c>
      <c r="H99" s="133" t="s">
        <v>112</v>
      </c>
      <c r="I99" s="28" t="s">
        <v>111</v>
      </c>
      <c r="J99" s="38" t="s">
        <v>134</v>
      </c>
      <c r="K99" s="27">
        <v>2</v>
      </c>
      <c r="L99" s="28">
        <v>2</v>
      </c>
      <c r="M99" s="31" t="s">
        <v>278</v>
      </c>
      <c r="N99" s="32" t="s">
        <v>32</v>
      </c>
      <c r="O99" s="428"/>
      <c r="P99" s="429"/>
      <c r="Q99" s="429"/>
      <c r="R99" s="430"/>
      <c r="S99" s="431"/>
      <c r="T99" s="429"/>
      <c r="U99" s="429"/>
      <c r="V99" s="432"/>
      <c r="W99" s="431"/>
      <c r="X99" s="429"/>
      <c r="Y99" s="429"/>
      <c r="Z99" s="432"/>
      <c r="AA99" s="431"/>
      <c r="AB99" s="429"/>
      <c r="AC99" s="429"/>
      <c r="AD99" s="432"/>
      <c r="AE99" s="433"/>
      <c r="AF99" s="434"/>
      <c r="AG99" s="434"/>
      <c r="AH99" s="435"/>
      <c r="AI99" s="433"/>
      <c r="AJ99" s="434"/>
      <c r="AK99" s="434"/>
      <c r="AL99" s="435"/>
      <c r="AM99" s="433"/>
      <c r="AN99" s="434"/>
      <c r="AO99" s="434"/>
      <c r="AP99" s="435"/>
      <c r="AQ99" s="433"/>
      <c r="AR99" s="434"/>
      <c r="AS99" s="434"/>
      <c r="AT99" s="435"/>
      <c r="AU99" s="433"/>
      <c r="AV99" s="434"/>
      <c r="AW99" s="434"/>
      <c r="AX99" s="435"/>
      <c r="AY99" s="431"/>
      <c r="AZ99" s="429"/>
      <c r="BA99" s="429"/>
      <c r="BB99" s="432"/>
      <c r="BC99" s="431"/>
      <c r="BD99" s="429"/>
      <c r="BE99" s="429"/>
      <c r="BF99" s="432"/>
      <c r="BG99" s="431"/>
      <c r="BH99" s="429"/>
      <c r="BI99" s="429">
        <v>1</v>
      </c>
      <c r="BJ99" s="436"/>
      <c r="BK99" s="181">
        <f t="shared" si="2"/>
        <v>1</v>
      </c>
      <c r="BL99" s="182">
        <f t="shared" si="3"/>
        <v>1</v>
      </c>
      <c r="BM99" s="26"/>
      <c r="BN99" s="200" t="s">
        <v>32</v>
      </c>
    </row>
    <row r="100" spans="1:66" x14ac:dyDescent="0.25">
      <c r="A100" s="36" t="s">
        <v>158</v>
      </c>
      <c r="B100" s="37" t="s">
        <v>159</v>
      </c>
      <c r="C100" s="29" t="s">
        <v>165</v>
      </c>
      <c r="D100" s="29" t="s">
        <v>166</v>
      </c>
      <c r="E100" s="30" t="s">
        <v>167</v>
      </c>
      <c r="F100" s="132" t="s">
        <v>34</v>
      </c>
      <c r="G100" s="133" t="s">
        <v>32</v>
      </c>
      <c r="H100" s="133" t="s">
        <v>112</v>
      </c>
      <c r="I100" s="28" t="s">
        <v>111</v>
      </c>
      <c r="J100" s="38" t="s">
        <v>109</v>
      </c>
      <c r="K100" s="27">
        <v>5</v>
      </c>
      <c r="L100" s="28">
        <v>6</v>
      </c>
      <c r="M100" s="31" t="s">
        <v>266</v>
      </c>
      <c r="N100" s="32" t="s">
        <v>32</v>
      </c>
      <c r="O100" s="428"/>
      <c r="P100" s="429"/>
      <c r="Q100" s="429">
        <v>1</v>
      </c>
      <c r="R100" s="430"/>
      <c r="S100" s="431"/>
      <c r="T100" s="429"/>
      <c r="U100" s="429">
        <v>1</v>
      </c>
      <c r="V100" s="432"/>
      <c r="W100" s="431"/>
      <c r="X100" s="429"/>
      <c r="Y100" s="429">
        <v>1</v>
      </c>
      <c r="Z100" s="432"/>
      <c r="AA100" s="431"/>
      <c r="AB100" s="429"/>
      <c r="AC100" s="429"/>
      <c r="AD100" s="432"/>
      <c r="AE100" s="433"/>
      <c r="AF100" s="434"/>
      <c r="AG100" s="434"/>
      <c r="AH100" s="435"/>
      <c r="AI100" s="433">
        <v>1</v>
      </c>
      <c r="AJ100" s="434"/>
      <c r="AK100" s="434"/>
      <c r="AL100" s="435"/>
      <c r="AM100" s="433"/>
      <c r="AN100" s="434"/>
      <c r="AO100" s="434"/>
      <c r="AP100" s="435">
        <v>1</v>
      </c>
      <c r="AQ100" s="433"/>
      <c r="AR100" s="434"/>
      <c r="AS100" s="434"/>
      <c r="AT100" s="435"/>
      <c r="AU100" s="433"/>
      <c r="AV100" s="434"/>
      <c r="AW100" s="434"/>
      <c r="AX100" s="435"/>
      <c r="AY100" s="431"/>
      <c r="AZ100" s="429"/>
      <c r="BA100" s="429"/>
      <c r="BB100" s="432"/>
      <c r="BC100" s="431"/>
      <c r="BD100" s="429"/>
      <c r="BE100" s="429"/>
      <c r="BF100" s="432"/>
      <c r="BG100" s="431"/>
      <c r="BH100" s="429"/>
      <c r="BI100" s="429">
        <v>1</v>
      </c>
      <c r="BJ100" s="436"/>
      <c r="BK100" s="181">
        <f t="shared" si="2"/>
        <v>6</v>
      </c>
      <c r="BL100" s="182">
        <f t="shared" si="3"/>
        <v>0</v>
      </c>
      <c r="BM100" s="26"/>
      <c r="BN100" s="200" t="s">
        <v>32</v>
      </c>
    </row>
    <row r="101" spans="1:66" x14ac:dyDescent="0.25">
      <c r="A101" s="36" t="s">
        <v>158</v>
      </c>
      <c r="B101" s="37" t="s">
        <v>159</v>
      </c>
      <c r="C101" s="29" t="s">
        <v>165</v>
      </c>
      <c r="D101" s="29" t="s">
        <v>166</v>
      </c>
      <c r="E101" s="30" t="s">
        <v>167</v>
      </c>
      <c r="F101" s="132" t="s">
        <v>34</v>
      </c>
      <c r="G101" s="133" t="s">
        <v>32</v>
      </c>
      <c r="H101" s="133" t="s">
        <v>112</v>
      </c>
      <c r="I101" s="28" t="s">
        <v>111</v>
      </c>
      <c r="J101" s="39" t="s">
        <v>260</v>
      </c>
      <c r="K101" s="27">
        <v>6</v>
      </c>
      <c r="L101" s="28">
        <v>6</v>
      </c>
      <c r="M101" s="31" t="s">
        <v>264</v>
      </c>
      <c r="N101" s="40" t="s">
        <v>262</v>
      </c>
      <c r="O101" s="428" t="s">
        <v>280</v>
      </c>
      <c r="P101" s="429"/>
      <c r="Q101" s="429">
        <v>6</v>
      </c>
      <c r="R101" s="430"/>
      <c r="S101" s="431"/>
      <c r="T101" s="429"/>
      <c r="U101" s="429"/>
      <c r="V101" s="432"/>
      <c r="W101" s="431"/>
      <c r="X101" s="429"/>
      <c r="Y101" s="429"/>
      <c r="Z101" s="432"/>
      <c r="AA101" s="431"/>
      <c r="AB101" s="429"/>
      <c r="AC101" s="429"/>
      <c r="AD101" s="432"/>
      <c r="AE101" s="433"/>
      <c r="AF101" s="434"/>
      <c r="AG101" s="434"/>
      <c r="AH101" s="435"/>
      <c r="AI101" s="433"/>
      <c r="AJ101" s="434"/>
      <c r="AK101" s="434"/>
      <c r="AL101" s="435"/>
      <c r="AM101" s="433"/>
      <c r="AN101" s="434"/>
      <c r="AO101" s="434"/>
      <c r="AP101" s="435"/>
      <c r="AQ101" s="433"/>
      <c r="AR101" s="434"/>
      <c r="AS101" s="434"/>
      <c r="AT101" s="435"/>
      <c r="AU101" s="433"/>
      <c r="AV101" s="434"/>
      <c r="AW101" s="434"/>
      <c r="AX101" s="435"/>
      <c r="AY101" s="431"/>
      <c r="AZ101" s="429"/>
      <c r="BA101" s="429"/>
      <c r="BB101" s="432"/>
      <c r="BC101" s="431"/>
      <c r="BD101" s="429"/>
      <c r="BE101" s="429"/>
      <c r="BF101" s="432"/>
      <c r="BG101" s="431"/>
      <c r="BH101" s="429"/>
      <c r="BI101" s="429"/>
      <c r="BJ101" s="436"/>
      <c r="BK101" s="181">
        <f t="shared" si="2"/>
        <v>6</v>
      </c>
      <c r="BL101" s="182">
        <f t="shared" si="3"/>
        <v>0</v>
      </c>
      <c r="BM101" s="26"/>
      <c r="BN101" s="200" t="s">
        <v>32</v>
      </c>
    </row>
    <row r="102" spans="1:66" x14ac:dyDescent="0.25">
      <c r="A102" s="36" t="s">
        <v>158</v>
      </c>
      <c r="B102" s="37" t="s">
        <v>159</v>
      </c>
      <c r="C102" s="29" t="s">
        <v>165</v>
      </c>
      <c r="D102" s="29" t="s">
        <v>166</v>
      </c>
      <c r="E102" s="30" t="s">
        <v>167</v>
      </c>
      <c r="F102" s="132" t="s">
        <v>34</v>
      </c>
      <c r="G102" s="133" t="s">
        <v>32</v>
      </c>
      <c r="H102" s="133" t="s">
        <v>112</v>
      </c>
      <c r="I102" s="28" t="s">
        <v>111</v>
      </c>
      <c r="J102" s="38" t="s">
        <v>133</v>
      </c>
      <c r="K102" s="27">
        <v>2</v>
      </c>
      <c r="L102" s="28">
        <v>2</v>
      </c>
      <c r="M102" s="31" t="s">
        <v>278</v>
      </c>
      <c r="N102" s="32" t="s">
        <v>32</v>
      </c>
      <c r="O102" s="428"/>
      <c r="P102" s="429"/>
      <c r="Q102" s="429"/>
      <c r="R102" s="430"/>
      <c r="S102" s="431"/>
      <c r="T102" s="429"/>
      <c r="U102" s="429"/>
      <c r="V102" s="432"/>
      <c r="W102" s="431"/>
      <c r="X102" s="429"/>
      <c r="Y102" s="429"/>
      <c r="Z102" s="432"/>
      <c r="AA102" s="431"/>
      <c r="AB102" s="429"/>
      <c r="AC102" s="429"/>
      <c r="AD102" s="432"/>
      <c r="AE102" s="433"/>
      <c r="AF102" s="434"/>
      <c r="AG102" s="434"/>
      <c r="AH102" s="435"/>
      <c r="AI102" s="433"/>
      <c r="AJ102" s="434"/>
      <c r="AK102" s="434"/>
      <c r="AL102" s="435"/>
      <c r="AM102" s="433"/>
      <c r="AN102" s="434"/>
      <c r="AO102" s="434"/>
      <c r="AP102" s="435"/>
      <c r="AQ102" s="433"/>
      <c r="AR102" s="434"/>
      <c r="AS102" s="434"/>
      <c r="AT102" s="435"/>
      <c r="AU102" s="433"/>
      <c r="AV102" s="434"/>
      <c r="AW102" s="434"/>
      <c r="AX102" s="435"/>
      <c r="AY102" s="431"/>
      <c r="AZ102" s="429"/>
      <c r="BA102" s="429"/>
      <c r="BB102" s="432"/>
      <c r="BC102" s="431"/>
      <c r="BD102" s="429"/>
      <c r="BE102" s="429"/>
      <c r="BF102" s="432"/>
      <c r="BG102" s="431"/>
      <c r="BH102" s="429"/>
      <c r="BI102" s="429">
        <v>1</v>
      </c>
      <c r="BJ102" s="436"/>
      <c r="BK102" s="181">
        <f t="shared" si="2"/>
        <v>1</v>
      </c>
      <c r="BL102" s="182">
        <f t="shared" si="3"/>
        <v>1</v>
      </c>
      <c r="BM102" s="26"/>
      <c r="BN102" s="200" t="s">
        <v>32</v>
      </c>
    </row>
    <row r="103" spans="1:66" x14ac:dyDescent="0.25">
      <c r="A103" s="36" t="s">
        <v>158</v>
      </c>
      <c r="B103" s="37" t="s">
        <v>159</v>
      </c>
      <c r="C103" s="29" t="s">
        <v>165</v>
      </c>
      <c r="D103" s="29" t="s">
        <v>166</v>
      </c>
      <c r="E103" s="30" t="s">
        <v>167</v>
      </c>
      <c r="F103" s="132" t="s">
        <v>34</v>
      </c>
      <c r="G103" s="133" t="s">
        <v>32</v>
      </c>
      <c r="H103" s="133" t="s">
        <v>112</v>
      </c>
      <c r="I103" s="28" t="s">
        <v>111</v>
      </c>
      <c r="J103" s="38" t="s">
        <v>132</v>
      </c>
      <c r="K103" s="27">
        <v>2</v>
      </c>
      <c r="L103" s="28">
        <v>2</v>
      </c>
      <c r="M103" s="31" t="s">
        <v>278</v>
      </c>
      <c r="N103" s="32" t="s">
        <v>32</v>
      </c>
      <c r="O103" s="428"/>
      <c r="P103" s="429"/>
      <c r="Q103" s="429"/>
      <c r="R103" s="430"/>
      <c r="S103" s="431"/>
      <c r="T103" s="429"/>
      <c r="U103" s="429"/>
      <c r="V103" s="432"/>
      <c r="W103" s="431"/>
      <c r="X103" s="429"/>
      <c r="Y103" s="429"/>
      <c r="Z103" s="432"/>
      <c r="AA103" s="431"/>
      <c r="AB103" s="429"/>
      <c r="AC103" s="429"/>
      <c r="AD103" s="432"/>
      <c r="AE103" s="433"/>
      <c r="AF103" s="434"/>
      <c r="AG103" s="434"/>
      <c r="AH103" s="435"/>
      <c r="AI103" s="433"/>
      <c r="AJ103" s="434"/>
      <c r="AK103" s="434"/>
      <c r="AL103" s="435"/>
      <c r="AM103" s="433"/>
      <c r="AN103" s="434"/>
      <c r="AO103" s="434"/>
      <c r="AP103" s="435"/>
      <c r="AQ103" s="433"/>
      <c r="AR103" s="434"/>
      <c r="AS103" s="434"/>
      <c r="AT103" s="435"/>
      <c r="AU103" s="433"/>
      <c r="AV103" s="434"/>
      <c r="AW103" s="434"/>
      <c r="AX103" s="435"/>
      <c r="AY103" s="431"/>
      <c r="AZ103" s="429"/>
      <c r="BA103" s="429"/>
      <c r="BB103" s="432"/>
      <c r="BC103" s="431"/>
      <c r="BD103" s="429"/>
      <c r="BE103" s="429"/>
      <c r="BF103" s="432"/>
      <c r="BG103" s="431"/>
      <c r="BH103" s="429"/>
      <c r="BI103" s="429"/>
      <c r="BJ103" s="436"/>
      <c r="BK103" s="181">
        <f t="shared" si="2"/>
        <v>0</v>
      </c>
      <c r="BL103" s="182">
        <f t="shared" si="3"/>
        <v>2</v>
      </c>
      <c r="BM103" s="26"/>
      <c r="BN103" s="200" t="s">
        <v>32</v>
      </c>
    </row>
    <row r="104" spans="1:66" x14ac:dyDescent="0.25">
      <c r="A104" s="36" t="s">
        <v>158</v>
      </c>
      <c r="B104" s="37" t="s">
        <v>159</v>
      </c>
      <c r="C104" s="29" t="s">
        <v>165</v>
      </c>
      <c r="D104" s="29" t="s">
        <v>166</v>
      </c>
      <c r="E104" s="30" t="s">
        <v>167</v>
      </c>
      <c r="F104" s="132" t="s">
        <v>34</v>
      </c>
      <c r="G104" s="133" t="s">
        <v>32</v>
      </c>
      <c r="H104" s="133" t="s">
        <v>112</v>
      </c>
      <c r="I104" s="28" t="s">
        <v>111</v>
      </c>
      <c r="J104" s="38" t="s">
        <v>131</v>
      </c>
      <c r="K104" s="27">
        <v>2</v>
      </c>
      <c r="L104" s="28">
        <v>2</v>
      </c>
      <c r="M104" s="31" t="s">
        <v>278</v>
      </c>
      <c r="N104" s="32" t="s">
        <v>32</v>
      </c>
      <c r="O104" s="428"/>
      <c r="P104" s="429"/>
      <c r="Q104" s="429"/>
      <c r="R104" s="430"/>
      <c r="S104" s="431"/>
      <c r="T104" s="429"/>
      <c r="U104" s="429"/>
      <c r="V104" s="432"/>
      <c r="W104" s="431"/>
      <c r="X104" s="429"/>
      <c r="Y104" s="429"/>
      <c r="Z104" s="432"/>
      <c r="AA104" s="431"/>
      <c r="AB104" s="429"/>
      <c r="AC104" s="429"/>
      <c r="AD104" s="432"/>
      <c r="AE104" s="433"/>
      <c r="AF104" s="434"/>
      <c r="AG104" s="434"/>
      <c r="AH104" s="435"/>
      <c r="AI104" s="433"/>
      <c r="AJ104" s="434"/>
      <c r="AK104" s="434"/>
      <c r="AL104" s="435"/>
      <c r="AM104" s="433"/>
      <c r="AN104" s="434"/>
      <c r="AO104" s="434"/>
      <c r="AP104" s="435"/>
      <c r="AQ104" s="433"/>
      <c r="AR104" s="434"/>
      <c r="AS104" s="434"/>
      <c r="AT104" s="435"/>
      <c r="AU104" s="433"/>
      <c r="AV104" s="434"/>
      <c r="AW104" s="434"/>
      <c r="AX104" s="435"/>
      <c r="AY104" s="431"/>
      <c r="AZ104" s="429"/>
      <c r="BA104" s="429"/>
      <c r="BB104" s="432"/>
      <c r="BC104" s="431"/>
      <c r="BD104" s="429"/>
      <c r="BE104" s="429"/>
      <c r="BF104" s="432"/>
      <c r="BG104" s="431"/>
      <c r="BH104" s="429"/>
      <c r="BI104" s="429">
        <v>1</v>
      </c>
      <c r="BJ104" s="436"/>
      <c r="BK104" s="181">
        <f t="shared" si="2"/>
        <v>1</v>
      </c>
      <c r="BL104" s="182">
        <f t="shared" si="3"/>
        <v>1</v>
      </c>
      <c r="BM104" s="26"/>
      <c r="BN104" s="200" t="s">
        <v>32</v>
      </c>
    </row>
    <row r="105" spans="1:66" x14ac:dyDescent="0.25">
      <c r="A105" s="36" t="s">
        <v>158</v>
      </c>
      <c r="B105" s="37" t="s">
        <v>159</v>
      </c>
      <c r="C105" s="29" t="s">
        <v>168</v>
      </c>
      <c r="D105" s="29" t="s">
        <v>169</v>
      </c>
      <c r="E105" s="30" t="s">
        <v>167</v>
      </c>
      <c r="F105" s="132" t="s">
        <v>35</v>
      </c>
      <c r="G105" s="133" t="s">
        <v>32</v>
      </c>
      <c r="H105" s="133" t="s">
        <v>112</v>
      </c>
      <c r="I105" s="28" t="s">
        <v>111</v>
      </c>
      <c r="J105" s="38" t="s">
        <v>140</v>
      </c>
      <c r="K105" s="27">
        <v>5</v>
      </c>
      <c r="L105" s="28">
        <v>5</v>
      </c>
      <c r="M105" s="31" t="s">
        <v>268</v>
      </c>
      <c r="N105" s="32" t="s">
        <v>32</v>
      </c>
      <c r="O105" s="428"/>
      <c r="P105" s="429"/>
      <c r="Q105" s="429"/>
      <c r="R105" s="430"/>
      <c r="S105" s="431">
        <v>1</v>
      </c>
      <c r="T105" s="429"/>
      <c r="U105" s="429"/>
      <c r="V105" s="432"/>
      <c r="W105" s="431"/>
      <c r="X105" s="429"/>
      <c r="Y105" s="429"/>
      <c r="Z105" s="432"/>
      <c r="AA105" s="431">
        <v>1</v>
      </c>
      <c r="AB105" s="429"/>
      <c r="AC105" s="429"/>
      <c r="AD105" s="432"/>
      <c r="AE105" s="433">
        <v>1</v>
      </c>
      <c r="AF105" s="434"/>
      <c r="AG105" s="434"/>
      <c r="AH105" s="435"/>
      <c r="AI105" s="433"/>
      <c r="AJ105" s="434" t="s">
        <v>530</v>
      </c>
      <c r="AK105" s="434"/>
      <c r="AL105" s="435">
        <v>1</v>
      </c>
      <c r="AM105" s="433"/>
      <c r="AN105" s="434"/>
      <c r="AO105" s="434"/>
      <c r="AP105" s="435"/>
      <c r="AQ105" s="433"/>
      <c r="AR105" s="434"/>
      <c r="AS105" s="434"/>
      <c r="AT105" s="435"/>
      <c r="AU105" s="433"/>
      <c r="AV105" s="434"/>
      <c r="AW105" s="434"/>
      <c r="AX105" s="435"/>
      <c r="AY105" s="431"/>
      <c r="AZ105" s="429"/>
      <c r="BA105" s="429"/>
      <c r="BB105" s="432">
        <v>1</v>
      </c>
      <c r="BC105" s="431"/>
      <c r="BD105" s="429"/>
      <c r="BE105" s="429"/>
      <c r="BF105" s="432"/>
      <c r="BG105" s="431"/>
      <c r="BH105" s="429"/>
      <c r="BI105" s="429"/>
      <c r="BJ105" s="436"/>
      <c r="BK105" s="181">
        <f t="shared" si="2"/>
        <v>5</v>
      </c>
      <c r="BL105" s="182">
        <f t="shared" si="3"/>
        <v>0</v>
      </c>
      <c r="BM105" s="26" t="s">
        <v>564</v>
      </c>
      <c r="BN105" s="200" t="s">
        <v>32</v>
      </c>
    </row>
    <row r="106" spans="1:66" x14ac:dyDescent="0.25">
      <c r="A106" s="36" t="s">
        <v>158</v>
      </c>
      <c r="B106" s="37" t="s">
        <v>159</v>
      </c>
      <c r="C106" s="29" t="s">
        <v>168</v>
      </c>
      <c r="D106" s="29" t="s">
        <v>169</v>
      </c>
      <c r="E106" s="30" t="s">
        <v>167</v>
      </c>
      <c r="F106" s="132" t="s">
        <v>35</v>
      </c>
      <c r="G106" s="133" t="s">
        <v>32</v>
      </c>
      <c r="H106" s="133" t="s">
        <v>112</v>
      </c>
      <c r="I106" s="28" t="s">
        <v>111</v>
      </c>
      <c r="J106" s="38" t="s">
        <v>135</v>
      </c>
      <c r="K106" s="27">
        <v>1</v>
      </c>
      <c r="L106" s="28">
        <v>1</v>
      </c>
      <c r="M106" s="31" t="s">
        <v>267</v>
      </c>
      <c r="N106" s="32" t="s">
        <v>32</v>
      </c>
      <c r="O106" s="428"/>
      <c r="P106" s="429"/>
      <c r="Q106" s="429"/>
      <c r="R106" s="430"/>
      <c r="S106" s="431"/>
      <c r="T106" s="429"/>
      <c r="U106" s="429"/>
      <c r="V106" s="432"/>
      <c r="W106" s="431"/>
      <c r="X106" s="429"/>
      <c r="Y106" s="429"/>
      <c r="Z106" s="432"/>
      <c r="AA106" s="431"/>
      <c r="AB106" s="429"/>
      <c r="AC106" s="429"/>
      <c r="AD106" s="432"/>
      <c r="AE106" s="433"/>
      <c r="AF106" s="434"/>
      <c r="AG106" s="434"/>
      <c r="AH106" s="435"/>
      <c r="AI106" s="433"/>
      <c r="AJ106" s="434"/>
      <c r="AK106" s="434"/>
      <c r="AL106" s="435"/>
      <c r="AM106" s="433"/>
      <c r="AN106" s="434"/>
      <c r="AO106" s="434"/>
      <c r="AP106" s="435"/>
      <c r="AQ106" s="433"/>
      <c r="AR106" s="434"/>
      <c r="AS106" s="434"/>
      <c r="AT106" s="435"/>
      <c r="AU106" s="433"/>
      <c r="AV106" s="434"/>
      <c r="AW106" s="434"/>
      <c r="AX106" s="435"/>
      <c r="AY106" s="431"/>
      <c r="AZ106" s="429"/>
      <c r="BA106" s="429"/>
      <c r="BB106" s="432">
        <v>1</v>
      </c>
      <c r="BC106" s="431"/>
      <c r="BD106" s="429"/>
      <c r="BE106" s="429"/>
      <c r="BF106" s="432"/>
      <c r="BG106" s="431"/>
      <c r="BH106" s="429"/>
      <c r="BI106" s="429"/>
      <c r="BJ106" s="436"/>
      <c r="BK106" s="181">
        <f t="shared" si="2"/>
        <v>1</v>
      </c>
      <c r="BL106" s="182">
        <f t="shared" si="3"/>
        <v>0</v>
      </c>
      <c r="BM106" s="26"/>
      <c r="BN106" s="200" t="s">
        <v>32</v>
      </c>
    </row>
    <row r="107" spans="1:66" x14ac:dyDescent="0.25">
      <c r="A107" s="36" t="s">
        <v>158</v>
      </c>
      <c r="B107" s="37" t="s">
        <v>159</v>
      </c>
      <c r="C107" s="29" t="s">
        <v>168</v>
      </c>
      <c r="D107" s="29" t="s">
        <v>169</v>
      </c>
      <c r="E107" s="30" t="s">
        <v>167</v>
      </c>
      <c r="F107" s="132" t="s">
        <v>35</v>
      </c>
      <c r="G107" s="133" t="s">
        <v>32</v>
      </c>
      <c r="H107" s="133" t="s">
        <v>112</v>
      </c>
      <c r="I107" s="28" t="s">
        <v>111</v>
      </c>
      <c r="J107" s="38" t="s">
        <v>134</v>
      </c>
      <c r="K107" s="27">
        <v>1</v>
      </c>
      <c r="L107" s="28">
        <v>1</v>
      </c>
      <c r="M107" s="31" t="s">
        <v>267</v>
      </c>
      <c r="N107" s="32" t="s">
        <v>32</v>
      </c>
      <c r="O107" s="428"/>
      <c r="P107" s="429"/>
      <c r="Q107" s="429"/>
      <c r="R107" s="430"/>
      <c r="S107" s="431"/>
      <c r="T107" s="429"/>
      <c r="U107" s="429"/>
      <c r="V107" s="432"/>
      <c r="W107" s="431"/>
      <c r="X107" s="429"/>
      <c r="Y107" s="429"/>
      <c r="Z107" s="432"/>
      <c r="AA107" s="431"/>
      <c r="AB107" s="429"/>
      <c r="AC107" s="429"/>
      <c r="AD107" s="432"/>
      <c r="AE107" s="433"/>
      <c r="AF107" s="434"/>
      <c r="AG107" s="434"/>
      <c r="AH107" s="435"/>
      <c r="AI107" s="433"/>
      <c r="AJ107" s="434"/>
      <c r="AK107" s="434"/>
      <c r="AL107" s="435"/>
      <c r="AM107" s="433"/>
      <c r="AN107" s="434"/>
      <c r="AO107" s="434"/>
      <c r="AP107" s="435"/>
      <c r="AQ107" s="433"/>
      <c r="AR107" s="434"/>
      <c r="AS107" s="434"/>
      <c r="AT107" s="435"/>
      <c r="AU107" s="433"/>
      <c r="AV107" s="434"/>
      <c r="AW107" s="434"/>
      <c r="AX107" s="435"/>
      <c r="AY107" s="431"/>
      <c r="AZ107" s="429"/>
      <c r="BA107" s="429"/>
      <c r="BB107" s="432">
        <v>1</v>
      </c>
      <c r="BC107" s="431"/>
      <c r="BD107" s="429"/>
      <c r="BE107" s="429"/>
      <c r="BF107" s="432"/>
      <c r="BG107" s="431"/>
      <c r="BH107" s="429"/>
      <c r="BI107" s="429"/>
      <c r="BJ107" s="436"/>
      <c r="BK107" s="181">
        <f t="shared" si="2"/>
        <v>1</v>
      </c>
      <c r="BL107" s="182">
        <f t="shared" si="3"/>
        <v>0</v>
      </c>
      <c r="BM107" s="26"/>
      <c r="BN107" s="200" t="s">
        <v>32</v>
      </c>
    </row>
    <row r="108" spans="1:66" x14ac:dyDescent="0.25">
      <c r="A108" s="36" t="s">
        <v>158</v>
      </c>
      <c r="B108" s="37" t="s">
        <v>159</v>
      </c>
      <c r="C108" s="29" t="s">
        <v>168</v>
      </c>
      <c r="D108" s="29" t="s">
        <v>169</v>
      </c>
      <c r="E108" s="30" t="s">
        <v>167</v>
      </c>
      <c r="F108" s="132" t="s">
        <v>35</v>
      </c>
      <c r="G108" s="133" t="s">
        <v>32</v>
      </c>
      <c r="H108" s="133" t="s">
        <v>112</v>
      </c>
      <c r="I108" s="28" t="s">
        <v>111</v>
      </c>
      <c r="J108" s="38" t="s">
        <v>109</v>
      </c>
      <c r="K108" s="27">
        <v>5</v>
      </c>
      <c r="L108" s="28">
        <v>5</v>
      </c>
      <c r="M108" s="31" t="s">
        <v>266</v>
      </c>
      <c r="N108" s="32" t="s">
        <v>32</v>
      </c>
      <c r="O108" s="428"/>
      <c r="P108" s="429"/>
      <c r="Q108" s="429"/>
      <c r="R108" s="430"/>
      <c r="S108" s="431">
        <v>1</v>
      </c>
      <c r="T108" s="429"/>
      <c r="U108" s="429"/>
      <c r="V108" s="432"/>
      <c r="W108" s="431"/>
      <c r="X108" s="429"/>
      <c r="Y108" s="429"/>
      <c r="Z108" s="432"/>
      <c r="AA108" s="431">
        <v>1</v>
      </c>
      <c r="AB108" s="429"/>
      <c r="AC108" s="429"/>
      <c r="AD108" s="432"/>
      <c r="AE108" s="433">
        <v>1</v>
      </c>
      <c r="AF108" s="434"/>
      <c r="AG108" s="434"/>
      <c r="AH108" s="435"/>
      <c r="AI108" s="433"/>
      <c r="AJ108" s="434" t="s">
        <v>530</v>
      </c>
      <c r="AK108" s="434"/>
      <c r="AL108" s="435">
        <v>1</v>
      </c>
      <c r="AM108" s="433"/>
      <c r="AN108" s="434"/>
      <c r="AO108" s="434"/>
      <c r="AP108" s="435"/>
      <c r="AQ108" s="433"/>
      <c r="AR108" s="434"/>
      <c r="AS108" s="434"/>
      <c r="AT108" s="435"/>
      <c r="AU108" s="433"/>
      <c r="AV108" s="434"/>
      <c r="AW108" s="434"/>
      <c r="AX108" s="435"/>
      <c r="AY108" s="431"/>
      <c r="AZ108" s="429"/>
      <c r="BA108" s="429"/>
      <c r="BB108" s="432">
        <v>1</v>
      </c>
      <c r="BC108" s="431"/>
      <c r="BD108" s="429"/>
      <c r="BE108" s="429"/>
      <c r="BF108" s="432"/>
      <c r="BG108" s="431"/>
      <c r="BH108" s="429"/>
      <c r="BI108" s="429"/>
      <c r="BJ108" s="436"/>
      <c r="BK108" s="181">
        <f t="shared" si="2"/>
        <v>5</v>
      </c>
      <c r="BL108" s="182">
        <f t="shared" si="3"/>
        <v>0</v>
      </c>
      <c r="BM108" s="26" t="s">
        <v>564</v>
      </c>
      <c r="BN108" s="200" t="s">
        <v>32</v>
      </c>
    </row>
    <row r="109" spans="1:66" x14ac:dyDescent="0.25">
      <c r="A109" s="36" t="s">
        <v>158</v>
      </c>
      <c r="B109" s="37" t="s">
        <v>159</v>
      </c>
      <c r="C109" s="29" t="s">
        <v>168</v>
      </c>
      <c r="D109" s="29" t="s">
        <v>169</v>
      </c>
      <c r="E109" s="30" t="s">
        <v>167</v>
      </c>
      <c r="F109" s="132" t="s">
        <v>35</v>
      </c>
      <c r="G109" s="133" t="s">
        <v>32</v>
      </c>
      <c r="H109" s="133" t="s">
        <v>112</v>
      </c>
      <c r="I109" s="28" t="s">
        <v>111</v>
      </c>
      <c r="J109" s="38" t="s">
        <v>152</v>
      </c>
      <c r="K109" s="27">
        <v>0</v>
      </c>
      <c r="L109" s="28">
        <v>2</v>
      </c>
      <c r="M109" s="31" t="s">
        <v>546</v>
      </c>
      <c r="N109" s="32" t="s">
        <v>32</v>
      </c>
      <c r="O109" s="428"/>
      <c r="P109" s="429"/>
      <c r="Q109" s="429"/>
      <c r="R109" s="430"/>
      <c r="S109" s="431"/>
      <c r="T109" s="429"/>
      <c r="U109" s="429"/>
      <c r="V109" s="432"/>
      <c r="W109" s="431"/>
      <c r="X109" s="429"/>
      <c r="Y109" s="429"/>
      <c r="Z109" s="432"/>
      <c r="AA109" s="431"/>
      <c r="AB109" s="429"/>
      <c r="AC109" s="429"/>
      <c r="AD109" s="432"/>
      <c r="AE109" s="433"/>
      <c r="AF109" s="434"/>
      <c r="AG109" s="434"/>
      <c r="AH109" s="435"/>
      <c r="AI109" s="433"/>
      <c r="AJ109" s="434" t="s">
        <v>530</v>
      </c>
      <c r="AK109" s="434"/>
      <c r="AL109" s="435">
        <v>1</v>
      </c>
      <c r="AM109" s="433"/>
      <c r="AN109" s="434"/>
      <c r="AO109" s="434"/>
      <c r="AP109" s="435"/>
      <c r="AQ109" s="433"/>
      <c r="AR109" s="434"/>
      <c r="AS109" s="434"/>
      <c r="AT109" s="435"/>
      <c r="AU109" s="433"/>
      <c r="AV109" s="434"/>
      <c r="AW109" s="434"/>
      <c r="AX109" s="435"/>
      <c r="AY109" s="431"/>
      <c r="AZ109" s="429"/>
      <c r="BA109" s="429"/>
      <c r="BB109" s="432">
        <v>1</v>
      </c>
      <c r="BC109" s="431"/>
      <c r="BD109" s="429"/>
      <c r="BE109" s="429"/>
      <c r="BF109" s="432"/>
      <c r="BG109" s="431"/>
      <c r="BH109" s="429"/>
      <c r="BI109" s="429"/>
      <c r="BJ109" s="436"/>
      <c r="BK109" s="181">
        <f t="shared" si="2"/>
        <v>2</v>
      </c>
      <c r="BL109" s="182">
        <f t="shared" si="3"/>
        <v>0</v>
      </c>
      <c r="BM109" s="414"/>
      <c r="BN109" s="200" t="s">
        <v>32</v>
      </c>
    </row>
    <row r="110" spans="1:66" x14ac:dyDescent="0.25">
      <c r="A110" s="36" t="s">
        <v>158</v>
      </c>
      <c r="B110" s="37" t="s">
        <v>159</v>
      </c>
      <c r="C110" s="29" t="s">
        <v>168</v>
      </c>
      <c r="D110" s="29" t="s">
        <v>169</v>
      </c>
      <c r="E110" s="30" t="s">
        <v>167</v>
      </c>
      <c r="F110" s="132" t="s">
        <v>35</v>
      </c>
      <c r="G110" s="133" t="s">
        <v>32</v>
      </c>
      <c r="H110" s="133" t="s">
        <v>112</v>
      </c>
      <c r="I110" s="28" t="s">
        <v>111</v>
      </c>
      <c r="J110" s="38" t="s">
        <v>151</v>
      </c>
      <c r="K110" s="27">
        <v>0</v>
      </c>
      <c r="L110" s="28">
        <v>2</v>
      </c>
      <c r="M110" s="31" t="s">
        <v>546</v>
      </c>
      <c r="N110" s="32" t="s">
        <v>32</v>
      </c>
      <c r="O110" s="428"/>
      <c r="P110" s="429"/>
      <c r="Q110" s="429"/>
      <c r="R110" s="430"/>
      <c r="S110" s="431"/>
      <c r="T110" s="429"/>
      <c r="U110" s="429"/>
      <c r="V110" s="432"/>
      <c r="W110" s="431"/>
      <c r="X110" s="429"/>
      <c r="Y110" s="429"/>
      <c r="Z110" s="432"/>
      <c r="AA110" s="431"/>
      <c r="AB110" s="429"/>
      <c r="AC110" s="429"/>
      <c r="AD110" s="432"/>
      <c r="AE110" s="433"/>
      <c r="AF110" s="434"/>
      <c r="AG110" s="434"/>
      <c r="AH110" s="435"/>
      <c r="AI110" s="433"/>
      <c r="AJ110" s="434" t="s">
        <v>530</v>
      </c>
      <c r="AK110" s="434"/>
      <c r="AL110" s="435">
        <v>1</v>
      </c>
      <c r="AM110" s="433"/>
      <c r="AN110" s="434"/>
      <c r="AO110" s="434"/>
      <c r="AP110" s="435"/>
      <c r="AQ110" s="433"/>
      <c r="AR110" s="434"/>
      <c r="AS110" s="434"/>
      <c r="AT110" s="435"/>
      <c r="AU110" s="433"/>
      <c r="AV110" s="434"/>
      <c r="AW110" s="434"/>
      <c r="AX110" s="435"/>
      <c r="AY110" s="431"/>
      <c r="AZ110" s="429"/>
      <c r="BA110" s="429"/>
      <c r="BB110" s="432">
        <v>1</v>
      </c>
      <c r="BC110" s="431"/>
      <c r="BD110" s="429"/>
      <c r="BE110" s="429"/>
      <c r="BF110" s="432"/>
      <c r="BG110" s="431"/>
      <c r="BH110" s="429"/>
      <c r="BI110" s="429"/>
      <c r="BJ110" s="436"/>
      <c r="BK110" s="181">
        <f t="shared" si="2"/>
        <v>2</v>
      </c>
      <c r="BL110" s="182">
        <f t="shared" si="3"/>
        <v>0</v>
      </c>
      <c r="BM110" s="414"/>
      <c r="BN110" s="200" t="s">
        <v>32</v>
      </c>
    </row>
    <row r="111" spans="1:66" x14ac:dyDescent="0.25">
      <c r="A111" s="36" t="s">
        <v>158</v>
      </c>
      <c r="B111" s="37" t="s">
        <v>159</v>
      </c>
      <c r="C111" s="29" t="s">
        <v>168</v>
      </c>
      <c r="D111" s="29" t="s">
        <v>169</v>
      </c>
      <c r="E111" s="30" t="s">
        <v>167</v>
      </c>
      <c r="F111" s="132" t="s">
        <v>35</v>
      </c>
      <c r="G111" s="133" t="s">
        <v>32</v>
      </c>
      <c r="H111" s="133" t="s">
        <v>112</v>
      </c>
      <c r="I111" s="28" t="s">
        <v>111</v>
      </c>
      <c r="J111" s="39" t="s">
        <v>260</v>
      </c>
      <c r="K111" s="27">
        <v>6</v>
      </c>
      <c r="L111" s="28">
        <v>6</v>
      </c>
      <c r="M111" s="31" t="s">
        <v>264</v>
      </c>
      <c r="N111" s="40" t="s">
        <v>262</v>
      </c>
      <c r="O111" s="428" t="s">
        <v>280</v>
      </c>
      <c r="P111" s="429"/>
      <c r="Q111" s="429"/>
      <c r="R111" s="430"/>
      <c r="S111" s="431">
        <v>6</v>
      </c>
      <c r="T111" s="429"/>
      <c r="U111" s="429"/>
      <c r="V111" s="432"/>
      <c r="W111" s="431"/>
      <c r="X111" s="429"/>
      <c r="Y111" s="429"/>
      <c r="Z111" s="432"/>
      <c r="AA111" s="431"/>
      <c r="AB111" s="429"/>
      <c r="AC111" s="429"/>
      <c r="AD111" s="432"/>
      <c r="AE111" s="433"/>
      <c r="AF111" s="434"/>
      <c r="AG111" s="434"/>
      <c r="AH111" s="435"/>
      <c r="AI111" s="433"/>
      <c r="AJ111" s="434"/>
      <c r="AK111" s="434"/>
      <c r="AL111" s="435"/>
      <c r="AM111" s="433"/>
      <c r="AN111" s="434"/>
      <c r="AO111" s="434"/>
      <c r="AP111" s="435"/>
      <c r="AQ111" s="433"/>
      <c r="AR111" s="434"/>
      <c r="AS111" s="434"/>
      <c r="AT111" s="435"/>
      <c r="AU111" s="433"/>
      <c r="AV111" s="434"/>
      <c r="AW111" s="434"/>
      <c r="AX111" s="435"/>
      <c r="AY111" s="431"/>
      <c r="AZ111" s="429"/>
      <c r="BA111" s="429"/>
      <c r="BB111" s="432"/>
      <c r="BC111" s="431"/>
      <c r="BD111" s="429"/>
      <c r="BE111" s="429"/>
      <c r="BF111" s="432"/>
      <c r="BG111" s="431"/>
      <c r="BH111" s="429"/>
      <c r="BI111" s="429"/>
      <c r="BJ111" s="436"/>
      <c r="BK111" s="181">
        <f t="shared" si="2"/>
        <v>6</v>
      </c>
      <c r="BL111" s="182">
        <f t="shared" si="3"/>
        <v>0</v>
      </c>
      <c r="BM111" s="26"/>
      <c r="BN111" s="200" t="s">
        <v>32</v>
      </c>
    </row>
    <row r="112" spans="1:66" x14ac:dyDescent="0.25">
      <c r="A112" s="36" t="s">
        <v>158</v>
      </c>
      <c r="B112" s="37" t="s">
        <v>159</v>
      </c>
      <c r="C112" s="29" t="s">
        <v>168</v>
      </c>
      <c r="D112" s="29" t="s">
        <v>169</v>
      </c>
      <c r="E112" s="30" t="s">
        <v>167</v>
      </c>
      <c r="F112" s="132" t="s">
        <v>35</v>
      </c>
      <c r="G112" s="133" t="s">
        <v>32</v>
      </c>
      <c r="H112" s="133" t="s">
        <v>112</v>
      </c>
      <c r="I112" s="28" t="s">
        <v>111</v>
      </c>
      <c r="J112" s="38" t="s">
        <v>133</v>
      </c>
      <c r="K112" s="27">
        <v>1</v>
      </c>
      <c r="L112" s="28">
        <v>1</v>
      </c>
      <c r="M112" s="31" t="s">
        <v>267</v>
      </c>
      <c r="N112" s="32" t="s">
        <v>32</v>
      </c>
      <c r="O112" s="428"/>
      <c r="P112" s="429"/>
      <c r="Q112" s="429"/>
      <c r="R112" s="430"/>
      <c r="S112" s="431"/>
      <c r="T112" s="429"/>
      <c r="U112" s="429"/>
      <c r="V112" s="432"/>
      <c r="W112" s="431"/>
      <c r="X112" s="429"/>
      <c r="Y112" s="429"/>
      <c r="Z112" s="432"/>
      <c r="AA112" s="431"/>
      <c r="AB112" s="429"/>
      <c r="AC112" s="429"/>
      <c r="AD112" s="432"/>
      <c r="AE112" s="433"/>
      <c r="AF112" s="434"/>
      <c r="AG112" s="434"/>
      <c r="AH112" s="435"/>
      <c r="AI112" s="433"/>
      <c r="AJ112" s="434"/>
      <c r="AK112" s="434"/>
      <c r="AL112" s="435"/>
      <c r="AM112" s="433"/>
      <c r="AN112" s="434"/>
      <c r="AO112" s="434"/>
      <c r="AP112" s="435"/>
      <c r="AQ112" s="433"/>
      <c r="AR112" s="434"/>
      <c r="AS112" s="434"/>
      <c r="AT112" s="435"/>
      <c r="AU112" s="433"/>
      <c r="AV112" s="434"/>
      <c r="AW112" s="434"/>
      <c r="AX112" s="435"/>
      <c r="AY112" s="431"/>
      <c r="AZ112" s="429"/>
      <c r="BA112" s="429"/>
      <c r="BB112" s="432">
        <v>1</v>
      </c>
      <c r="BC112" s="431"/>
      <c r="BD112" s="429"/>
      <c r="BE112" s="429"/>
      <c r="BF112" s="432"/>
      <c r="BG112" s="431"/>
      <c r="BH112" s="429"/>
      <c r="BI112" s="429"/>
      <c r="BJ112" s="436"/>
      <c r="BK112" s="181">
        <f t="shared" si="2"/>
        <v>1</v>
      </c>
      <c r="BL112" s="182">
        <f t="shared" si="3"/>
        <v>0</v>
      </c>
      <c r="BM112" s="26"/>
      <c r="BN112" s="200" t="s">
        <v>32</v>
      </c>
    </row>
    <row r="113" spans="1:66" x14ac:dyDescent="0.25">
      <c r="A113" s="36" t="s">
        <v>158</v>
      </c>
      <c r="B113" s="37" t="s">
        <v>159</v>
      </c>
      <c r="C113" s="29" t="s">
        <v>168</v>
      </c>
      <c r="D113" s="29" t="s">
        <v>169</v>
      </c>
      <c r="E113" s="30" t="s">
        <v>167</v>
      </c>
      <c r="F113" s="132" t="s">
        <v>35</v>
      </c>
      <c r="G113" s="133" t="s">
        <v>32</v>
      </c>
      <c r="H113" s="133" t="s">
        <v>112</v>
      </c>
      <c r="I113" s="28" t="s">
        <v>111</v>
      </c>
      <c r="J113" s="38" t="s">
        <v>149</v>
      </c>
      <c r="K113" s="27">
        <v>0</v>
      </c>
      <c r="L113" s="28">
        <v>2</v>
      </c>
      <c r="M113" s="31" t="s">
        <v>546</v>
      </c>
      <c r="N113" s="32" t="s">
        <v>32</v>
      </c>
      <c r="O113" s="428"/>
      <c r="P113" s="429"/>
      <c r="Q113" s="429"/>
      <c r="R113" s="430"/>
      <c r="S113" s="431"/>
      <c r="T113" s="429"/>
      <c r="U113" s="429"/>
      <c r="V113" s="432"/>
      <c r="W113" s="431"/>
      <c r="X113" s="429"/>
      <c r="Y113" s="429"/>
      <c r="Z113" s="432"/>
      <c r="AA113" s="431"/>
      <c r="AB113" s="429"/>
      <c r="AC113" s="429"/>
      <c r="AD113" s="432"/>
      <c r="AE113" s="433"/>
      <c r="AF113" s="434"/>
      <c r="AG113" s="434"/>
      <c r="AH113" s="435"/>
      <c r="AI113" s="433"/>
      <c r="AJ113" s="434" t="s">
        <v>530</v>
      </c>
      <c r="AK113" s="434"/>
      <c r="AL113" s="435">
        <v>1</v>
      </c>
      <c r="AM113" s="433"/>
      <c r="AN113" s="434"/>
      <c r="AO113" s="434"/>
      <c r="AP113" s="435"/>
      <c r="AQ113" s="433"/>
      <c r="AR113" s="434"/>
      <c r="AS113" s="434"/>
      <c r="AT113" s="435"/>
      <c r="AU113" s="433"/>
      <c r="AV113" s="434"/>
      <c r="AW113" s="434"/>
      <c r="AX113" s="435"/>
      <c r="AY113" s="431"/>
      <c r="AZ113" s="429"/>
      <c r="BA113" s="429"/>
      <c r="BB113" s="432">
        <v>1</v>
      </c>
      <c r="BC113" s="431"/>
      <c r="BD113" s="429"/>
      <c r="BE113" s="429"/>
      <c r="BF113" s="432"/>
      <c r="BG113" s="431"/>
      <c r="BH113" s="429"/>
      <c r="BI113" s="429"/>
      <c r="BJ113" s="436"/>
      <c r="BK113" s="181">
        <f t="shared" si="2"/>
        <v>2</v>
      </c>
      <c r="BL113" s="182">
        <f t="shared" si="3"/>
        <v>0</v>
      </c>
      <c r="BM113" s="414"/>
      <c r="BN113" s="200" t="s">
        <v>32</v>
      </c>
    </row>
    <row r="114" spans="1:66" x14ac:dyDescent="0.25">
      <c r="A114" s="36" t="s">
        <v>158</v>
      </c>
      <c r="B114" s="37" t="s">
        <v>159</v>
      </c>
      <c r="C114" s="29" t="s">
        <v>251</v>
      </c>
      <c r="D114" s="29" t="s">
        <v>178</v>
      </c>
      <c r="E114" s="30" t="s">
        <v>167</v>
      </c>
      <c r="F114" s="132" t="s">
        <v>137</v>
      </c>
      <c r="G114" s="133" t="s">
        <v>32</v>
      </c>
      <c r="H114" s="133" t="s">
        <v>112</v>
      </c>
      <c r="I114" s="28" t="s">
        <v>111</v>
      </c>
      <c r="J114" s="38" t="s">
        <v>140</v>
      </c>
      <c r="K114" s="27">
        <v>3</v>
      </c>
      <c r="L114" s="28">
        <v>3</v>
      </c>
      <c r="M114" s="31" t="s">
        <v>274</v>
      </c>
      <c r="N114" s="32" t="s">
        <v>32</v>
      </c>
      <c r="O114" s="428"/>
      <c r="P114" s="429"/>
      <c r="Q114" s="429"/>
      <c r="R114" s="430">
        <v>1</v>
      </c>
      <c r="S114" s="431"/>
      <c r="T114" s="429"/>
      <c r="U114" s="429"/>
      <c r="V114" s="432"/>
      <c r="W114" s="431"/>
      <c r="X114" s="429"/>
      <c r="Y114" s="429"/>
      <c r="Z114" s="432"/>
      <c r="AA114" s="431"/>
      <c r="AB114" s="429">
        <v>1</v>
      </c>
      <c r="AC114" s="429"/>
      <c r="AD114" s="432"/>
      <c r="AE114" s="433"/>
      <c r="AF114" s="434"/>
      <c r="AG114" s="434"/>
      <c r="AH114" s="435"/>
      <c r="AI114" s="433"/>
      <c r="AJ114" s="434"/>
      <c r="AK114" s="434"/>
      <c r="AL114" s="435"/>
      <c r="AM114" s="433"/>
      <c r="AN114" s="434">
        <v>1</v>
      </c>
      <c r="AO114" s="434"/>
      <c r="AP114" s="435"/>
      <c r="AQ114" s="433"/>
      <c r="AR114" s="434"/>
      <c r="AS114" s="434"/>
      <c r="AT114" s="435"/>
      <c r="AU114" s="433"/>
      <c r="AV114" s="434"/>
      <c r="AW114" s="434"/>
      <c r="AX114" s="435"/>
      <c r="AY114" s="431"/>
      <c r="AZ114" s="429"/>
      <c r="BA114" s="429"/>
      <c r="BB114" s="432"/>
      <c r="BC114" s="431"/>
      <c r="BD114" s="429"/>
      <c r="BE114" s="429"/>
      <c r="BF114" s="432"/>
      <c r="BG114" s="431"/>
      <c r="BH114" s="429"/>
      <c r="BI114" s="429"/>
      <c r="BJ114" s="436"/>
      <c r="BK114" s="181">
        <f t="shared" si="2"/>
        <v>3</v>
      </c>
      <c r="BL114" s="182">
        <f t="shared" si="3"/>
        <v>0</v>
      </c>
      <c r="BM114" s="26"/>
      <c r="BN114" s="200" t="s">
        <v>32</v>
      </c>
    </row>
    <row r="115" spans="1:66" x14ac:dyDescent="0.25">
      <c r="A115" s="36" t="s">
        <v>158</v>
      </c>
      <c r="B115" s="37" t="s">
        <v>159</v>
      </c>
      <c r="C115" s="29" t="s">
        <v>251</v>
      </c>
      <c r="D115" s="29" t="s">
        <v>178</v>
      </c>
      <c r="E115" s="30" t="s">
        <v>167</v>
      </c>
      <c r="F115" s="132" t="s">
        <v>137</v>
      </c>
      <c r="G115" s="133" t="s">
        <v>32</v>
      </c>
      <c r="H115" s="133" t="s">
        <v>112</v>
      </c>
      <c r="I115" s="28" t="s">
        <v>111</v>
      </c>
      <c r="J115" s="38" t="s">
        <v>150</v>
      </c>
      <c r="K115" s="27">
        <v>3</v>
      </c>
      <c r="L115" s="28">
        <v>3</v>
      </c>
      <c r="M115" s="31" t="s">
        <v>274</v>
      </c>
      <c r="N115" s="32" t="s">
        <v>32</v>
      </c>
      <c r="O115" s="428"/>
      <c r="P115" s="429"/>
      <c r="Q115" s="429"/>
      <c r="R115" s="430">
        <v>1</v>
      </c>
      <c r="S115" s="431"/>
      <c r="T115" s="429"/>
      <c r="U115" s="429"/>
      <c r="V115" s="432"/>
      <c r="W115" s="431"/>
      <c r="X115" s="429"/>
      <c r="Y115" s="429"/>
      <c r="Z115" s="432"/>
      <c r="AA115" s="431"/>
      <c r="AB115" s="429">
        <v>1</v>
      </c>
      <c r="AC115" s="429"/>
      <c r="AD115" s="432"/>
      <c r="AE115" s="433"/>
      <c r="AF115" s="434"/>
      <c r="AG115" s="434"/>
      <c r="AH115" s="435"/>
      <c r="AI115" s="433"/>
      <c r="AJ115" s="434"/>
      <c r="AK115" s="434"/>
      <c r="AL115" s="435"/>
      <c r="AM115" s="433"/>
      <c r="AN115" s="434">
        <v>1</v>
      </c>
      <c r="AO115" s="434"/>
      <c r="AP115" s="435"/>
      <c r="AQ115" s="433"/>
      <c r="AR115" s="434"/>
      <c r="AS115" s="434"/>
      <c r="AT115" s="435"/>
      <c r="AU115" s="433"/>
      <c r="AV115" s="434"/>
      <c r="AW115" s="434"/>
      <c r="AX115" s="435"/>
      <c r="AY115" s="431"/>
      <c r="AZ115" s="429"/>
      <c r="BA115" s="429"/>
      <c r="BB115" s="432"/>
      <c r="BC115" s="431"/>
      <c r="BD115" s="429"/>
      <c r="BE115" s="429"/>
      <c r="BF115" s="432"/>
      <c r="BG115" s="431"/>
      <c r="BH115" s="429"/>
      <c r="BI115" s="429"/>
      <c r="BJ115" s="436"/>
      <c r="BK115" s="181">
        <f t="shared" si="2"/>
        <v>3</v>
      </c>
      <c r="BL115" s="182">
        <f t="shared" si="3"/>
        <v>0</v>
      </c>
      <c r="BM115" s="26"/>
      <c r="BN115" s="200" t="s">
        <v>32</v>
      </c>
    </row>
    <row r="116" spans="1:66" x14ac:dyDescent="0.25">
      <c r="A116" s="36" t="s">
        <v>158</v>
      </c>
      <c r="B116" s="37" t="s">
        <v>159</v>
      </c>
      <c r="C116" s="29" t="s">
        <v>251</v>
      </c>
      <c r="D116" s="29" t="s">
        <v>178</v>
      </c>
      <c r="E116" s="30" t="s">
        <v>167</v>
      </c>
      <c r="F116" s="132" t="s">
        <v>137</v>
      </c>
      <c r="G116" s="133" t="s">
        <v>32</v>
      </c>
      <c r="H116" s="133" t="s">
        <v>112</v>
      </c>
      <c r="I116" s="28" t="s">
        <v>111</v>
      </c>
      <c r="J116" s="39" t="s">
        <v>260</v>
      </c>
      <c r="K116" s="27">
        <v>6</v>
      </c>
      <c r="L116" s="28">
        <v>6</v>
      </c>
      <c r="M116" s="31" t="s">
        <v>264</v>
      </c>
      <c r="N116" s="40" t="s">
        <v>262</v>
      </c>
      <c r="O116" s="428" t="s">
        <v>280</v>
      </c>
      <c r="P116" s="429"/>
      <c r="Q116" s="429"/>
      <c r="R116" s="430"/>
      <c r="S116" s="431"/>
      <c r="T116" s="429"/>
      <c r="U116" s="429"/>
      <c r="V116" s="432"/>
      <c r="W116" s="431"/>
      <c r="X116" s="429"/>
      <c r="Y116" s="429"/>
      <c r="Z116" s="432"/>
      <c r="AA116" s="431"/>
      <c r="AB116" s="429"/>
      <c r="AC116" s="429"/>
      <c r="AD116" s="432"/>
      <c r="AE116" s="433"/>
      <c r="AF116" s="434"/>
      <c r="AG116" s="434"/>
      <c r="AH116" s="435"/>
      <c r="AI116" s="433"/>
      <c r="AJ116" s="434"/>
      <c r="AK116" s="434"/>
      <c r="AL116" s="435"/>
      <c r="AM116" s="433"/>
      <c r="AN116" s="434"/>
      <c r="AO116" s="434"/>
      <c r="AP116" s="435"/>
      <c r="AQ116" s="433"/>
      <c r="AR116" s="434"/>
      <c r="AS116" s="434"/>
      <c r="AT116" s="435"/>
      <c r="AU116" s="433"/>
      <c r="AV116" s="434"/>
      <c r="AW116" s="434"/>
      <c r="AX116" s="435"/>
      <c r="AY116" s="431"/>
      <c r="AZ116" s="429"/>
      <c r="BA116" s="429"/>
      <c r="BB116" s="432"/>
      <c r="BC116" s="431"/>
      <c r="BD116" s="429"/>
      <c r="BE116" s="429"/>
      <c r="BF116" s="432"/>
      <c r="BG116" s="431"/>
      <c r="BH116" s="429"/>
      <c r="BI116" s="429"/>
      <c r="BJ116" s="436"/>
      <c r="BK116" s="181">
        <f t="shared" si="2"/>
        <v>0</v>
      </c>
      <c r="BL116" s="182">
        <f t="shared" si="3"/>
        <v>6</v>
      </c>
      <c r="BM116" s="26"/>
      <c r="BN116" s="200" t="s">
        <v>32</v>
      </c>
    </row>
    <row r="117" spans="1:66" x14ac:dyDescent="0.25">
      <c r="A117" s="36" t="s">
        <v>158</v>
      </c>
      <c r="B117" s="37" t="s">
        <v>159</v>
      </c>
      <c r="C117" s="29" t="s">
        <v>251</v>
      </c>
      <c r="D117" s="29" t="s">
        <v>178</v>
      </c>
      <c r="E117" s="30" t="s">
        <v>167</v>
      </c>
      <c r="F117" s="132" t="s">
        <v>137</v>
      </c>
      <c r="G117" s="133" t="s">
        <v>32</v>
      </c>
      <c r="H117" s="133" t="s">
        <v>112</v>
      </c>
      <c r="I117" s="28" t="s">
        <v>111</v>
      </c>
      <c r="J117" s="38" t="s">
        <v>149</v>
      </c>
      <c r="K117" s="27">
        <v>3</v>
      </c>
      <c r="L117" s="28">
        <v>3</v>
      </c>
      <c r="M117" s="31" t="s">
        <v>274</v>
      </c>
      <c r="N117" s="32" t="s">
        <v>32</v>
      </c>
      <c r="O117" s="428"/>
      <c r="P117" s="429"/>
      <c r="Q117" s="429"/>
      <c r="R117" s="430">
        <v>1</v>
      </c>
      <c r="S117" s="431"/>
      <c r="T117" s="429"/>
      <c r="U117" s="429"/>
      <c r="V117" s="432"/>
      <c r="W117" s="431"/>
      <c r="X117" s="429"/>
      <c r="Y117" s="429"/>
      <c r="Z117" s="432"/>
      <c r="AA117" s="431"/>
      <c r="AB117" s="429">
        <v>1</v>
      </c>
      <c r="AC117" s="429"/>
      <c r="AD117" s="432"/>
      <c r="AE117" s="433"/>
      <c r="AF117" s="434"/>
      <c r="AG117" s="434"/>
      <c r="AH117" s="435"/>
      <c r="AI117" s="433"/>
      <c r="AJ117" s="434"/>
      <c r="AK117" s="434"/>
      <c r="AL117" s="435"/>
      <c r="AM117" s="433"/>
      <c r="AN117" s="434">
        <v>1</v>
      </c>
      <c r="AO117" s="434"/>
      <c r="AP117" s="435"/>
      <c r="AQ117" s="433"/>
      <c r="AR117" s="434"/>
      <c r="AS117" s="434"/>
      <c r="AT117" s="435"/>
      <c r="AU117" s="433"/>
      <c r="AV117" s="434"/>
      <c r="AW117" s="434"/>
      <c r="AX117" s="435"/>
      <c r="AY117" s="431"/>
      <c r="AZ117" s="429"/>
      <c r="BA117" s="429"/>
      <c r="BB117" s="432"/>
      <c r="BC117" s="431"/>
      <c r="BD117" s="429"/>
      <c r="BE117" s="429"/>
      <c r="BF117" s="432"/>
      <c r="BG117" s="431"/>
      <c r="BH117" s="429"/>
      <c r="BI117" s="429"/>
      <c r="BJ117" s="436"/>
      <c r="BK117" s="181">
        <f t="shared" si="2"/>
        <v>3</v>
      </c>
      <c r="BL117" s="182">
        <f t="shared" si="3"/>
        <v>0</v>
      </c>
      <c r="BM117" s="26"/>
      <c r="BN117" s="200" t="s">
        <v>32</v>
      </c>
    </row>
    <row r="118" spans="1:66" x14ac:dyDescent="0.25">
      <c r="A118" s="36" t="s">
        <v>158</v>
      </c>
      <c r="B118" s="37" t="s">
        <v>159</v>
      </c>
      <c r="C118" s="29" t="s">
        <v>174</v>
      </c>
      <c r="D118" s="29" t="s">
        <v>175</v>
      </c>
      <c r="E118" s="30" t="s">
        <v>167</v>
      </c>
      <c r="F118" s="132" t="s">
        <v>39</v>
      </c>
      <c r="G118" s="133" t="s">
        <v>32</v>
      </c>
      <c r="H118" s="133" t="s">
        <v>112</v>
      </c>
      <c r="I118" s="28" t="s">
        <v>111</v>
      </c>
      <c r="J118" s="38" t="s">
        <v>140</v>
      </c>
      <c r="K118" s="27">
        <v>5</v>
      </c>
      <c r="L118" s="28">
        <v>5</v>
      </c>
      <c r="M118" s="31" t="s">
        <v>268</v>
      </c>
      <c r="N118" s="32" t="s">
        <v>32</v>
      </c>
      <c r="O118" s="428"/>
      <c r="P118" s="429"/>
      <c r="Q118" s="429"/>
      <c r="R118" s="430"/>
      <c r="S118" s="431"/>
      <c r="T118" s="429"/>
      <c r="U118" s="429">
        <v>1</v>
      </c>
      <c r="V118" s="432"/>
      <c r="W118" s="431"/>
      <c r="X118" s="429"/>
      <c r="Y118" s="429"/>
      <c r="Z118" s="432"/>
      <c r="AA118" s="431"/>
      <c r="AB118" s="429"/>
      <c r="AC118" s="429">
        <v>1</v>
      </c>
      <c r="AD118" s="432"/>
      <c r="AE118" s="433"/>
      <c r="AF118" s="434"/>
      <c r="AG118" s="434"/>
      <c r="AH118" s="435"/>
      <c r="AI118" s="433"/>
      <c r="AJ118" s="434"/>
      <c r="AK118" s="434"/>
      <c r="AL118" s="435"/>
      <c r="AM118" s="433"/>
      <c r="AN118" s="434"/>
      <c r="AO118" s="434"/>
      <c r="AP118" s="435">
        <v>1</v>
      </c>
      <c r="AQ118" s="433"/>
      <c r="AR118" s="434">
        <v>1</v>
      </c>
      <c r="AS118" s="434"/>
      <c r="AT118" s="435"/>
      <c r="AU118" s="433"/>
      <c r="AV118" s="434"/>
      <c r="AW118" s="434">
        <v>1</v>
      </c>
      <c r="AX118" s="435"/>
      <c r="AY118" s="431"/>
      <c r="AZ118" s="429"/>
      <c r="BA118" s="429"/>
      <c r="BB118" s="432"/>
      <c r="BC118" s="431"/>
      <c r="BD118" s="429"/>
      <c r="BE118" s="429"/>
      <c r="BF118" s="432"/>
      <c r="BG118" s="431"/>
      <c r="BH118" s="429"/>
      <c r="BI118" s="429"/>
      <c r="BJ118" s="436"/>
      <c r="BK118" s="181">
        <f t="shared" si="2"/>
        <v>5</v>
      </c>
      <c r="BL118" s="182">
        <f t="shared" si="3"/>
        <v>0</v>
      </c>
      <c r="BM118" s="26"/>
      <c r="BN118" s="200" t="s">
        <v>32</v>
      </c>
    </row>
    <row r="119" spans="1:66" x14ac:dyDescent="0.25">
      <c r="A119" s="36" t="s">
        <v>158</v>
      </c>
      <c r="B119" s="37" t="s">
        <v>159</v>
      </c>
      <c r="C119" s="29" t="s">
        <v>174</v>
      </c>
      <c r="D119" s="29" t="s">
        <v>175</v>
      </c>
      <c r="E119" s="30" t="s">
        <v>167</v>
      </c>
      <c r="F119" s="132" t="s">
        <v>39</v>
      </c>
      <c r="G119" s="133" t="s">
        <v>32</v>
      </c>
      <c r="H119" s="133" t="s">
        <v>112</v>
      </c>
      <c r="I119" s="28" t="s">
        <v>111</v>
      </c>
      <c r="J119" s="38" t="s">
        <v>135</v>
      </c>
      <c r="K119" s="27">
        <v>1</v>
      </c>
      <c r="L119" s="28">
        <v>0</v>
      </c>
      <c r="M119" s="31" t="s">
        <v>529</v>
      </c>
      <c r="N119" s="32" t="s">
        <v>32</v>
      </c>
      <c r="O119" s="428"/>
      <c r="P119" s="429"/>
      <c r="Q119" s="429"/>
      <c r="R119" s="430"/>
      <c r="S119" s="431"/>
      <c r="T119" s="429"/>
      <c r="U119" s="429"/>
      <c r="V119" s="432"/>
      <c r="W119" s="431"/>
      <c r="X119" s="429"/>
      <c r="Y119" s="429"/>
      <c r="Z119" s="432"/>
      <c r="AA119" s="431"/>
      <c r="AB119" s="429"/>
      <c r="AC119" s="429"/>
      <c r="AD119" s="432"/>
      <c r="AE119" s="433"/>
      <c r="AF119" s="434"/>
      <c r="AG119" s="434"/>
      <c r="AH119" s="435"/>
      <c r="AI119" s="433"/>
      <c r="AJ119" s="434"/>
      <c r="AK119" s="434"/>
      <c r="AL119" s="435"/>
      <c r="AM119" s="433"/>
      <c r="AN119" s="434"/>
      <c r="AO119" s="434"/>
      <c r="AP119" s="435"/>
      <c r="AQ119" s="433"/>
      <c r="AR119" s="434"/>
      <c r="AS119" s="434"/>
      <c r="AT119" s="435"/>
      <c r="AU119" s="433"/>
      <c r="AV119" s="434"/>
      <c r="AW119" s="434"/>
      <c r="AX119" s="435"/>
      <c r="AY119" s="431"/>
      <c r="AZ119" s="429"/>
      <c r="BA119" s="429"/>
      <c r="BB119" s="432"/>
      <c r="BC119" s="431"/>
      <c r="BD119" s="429"/>
      <c r="BE119" s="429"/>
      <c r="BF119" s="432"/>
      <c r="BG119" s="431"/>
      <c r="BH119" s="429"/>
      <c r="BI119" s="429"/>
      <c r="BJ119" s="436"/>
      <c r="BK119" s="181">
        <f t="shared" si="2"/>
        <v>0</v>
      </c>
      <c r="BL119" s="182">
        <f t="shared" si="3"/>
        <v>0</v>
      </c>
      <c r="BM119" s="26" t="s">
        <v>586</v>
      </c>
      <c r="BN119" s="200" t="s">
        <v>32</v>
      </c>
    </row>
    <row r="120" spans="1:66" x14ac:dyDescent="0.25">
      <c r="A120" s="36" t="s">
        <v>158</v>
      </c>
      <c r="B120" s="37" t="s">
        <v>159</v>
      </c>
      <c r="C120" s="29" t="s">
        <v>174</v>
      </c>
      <c r="D120" s="29" t="s">
        <v>175</v>
      </c>
      <c r="E120" s="30" t="s">
        <v>167</v>
      </c>
      <c r="F120" s="132" t="s">
        <v>39</v>
      </c>
      <c r="G120" s="133" t="s">
        <v>32</v>
      </c>
      <c r="H120" s="133" t="s">
        <v>112</v>
      </c>
      <c r="I120" s="28" t="s">
        <v>111</v>
      </c>
      <c r="J120" s="38" t="s">
        <v>134</v>
      </c>
      <c r="K120" s="27">
        <v>1</v>
      </c>
      <c r="L120" s="28">
        <v>0</v>
      </c>
      <c r="M120" s="31" t="s">
        <v>529</v>
      </c>
      <c r="N120" s="32" t="s">
        <v>32</v>
      </c>
      <c r="O120" s="428"/>
      <c r="P120" s="429"/>
      <c r="Q120" s="429"/>
      <c r="R120" s="430"/>
      <c r="S120" s="431"/>
      <c r="T120" s="429"/>
      <c r="U120" s="429"/>
      <c r="V120" s="432"/>
      <c r="W120" s="431"/>
      <c r="X120" s="429"/>
      <c r="Y120" s="429"/>
      <c r="Z120" s="432"/>
      <c r="AA120" s="431"/>
      <c r="AB120" s="429"/>
      <c r="AC120" s="429"/>
      <c r="AD120" s="432"/>
      <c r="AE120" s="433"/>
      <c r="AF120" s="434"/>
      <c r="AG120" s="434"/>
      <c r="AH120" s="435"/>
      <c r="AI120" s="433"/>
      <c r="AJ120" s="434"/>
      <c r="AK120" s="434"/>
      <c r="AL120" s="435"/>
      <c r="AM120" s="433"/>
      <c r="AN120" s="434"/>
      <c r="AO120" s="434"/>
      <c r="AP120" s="435"/>
      <c r="AQ120" s="433"/>
      <c r="AR120" s="434"/>
      <c r="AS120" s="434"/>
      <c r="AT120" s="435"/>
      <c r="AU120" s="433"/>
      <c r="AV120" s="434"/>
      <c r="AW120" s="434"/>
      <c r="AX120" s="435"/>
      <c r="AY120" s="431"/>
      <c r="AZ120" s="429"/>
      <c r="BA120" s="429"/>
      <c r="BB120" s="432"/>
      <c r="BC120" s="431"/>
      <c r="BD120" s="429"/>
      <c r="BE120" s="429"/>
      <c r="BF120" s="432"/>
      <c r="BG120" s="431"/>
      <c r="BH120" s="429"/>
      <c r="BI120" s="429"/>
      <c r="BJ120" s="436"/>
      <c r="BK120" s="181">
        <f t="shared" si="2"/>
        <v>0</v>
      </c>
      <c r="BL120" s="182">
        <f t="shared" si="3"/>
        <v>0</v>
      </c>
      <c r="BM120" s="26" t="s">
        <v>586</v>
      </c>
      <c r="BN120" s="200" t="s">
        <v>32</v>
      </c>
    </row>
    <row r="121" spans="1:66" x14ac:dyDescent="0.25">
      <c r="A121" s="36" t="s">
        <v>158</v>
      </c>
      <c r="B121" s="37" t="s">
        <v>159</v>
      </c>
      <c r="C121" s="29" t="s">
        <v>174</v>
      </c>
      <c r="D121" s="29" t="s">
        <v>175</v>
      </c>
      <c r="E121" s="30" t="s">
        <v>167</v>
      </c>
      <c r="F121" s="132" t="s">
        <v>39</v>
      </c>
      <c r="G121" s="133" t="s">
        <v>32</v>
      </c>
      <c r="H121" s="133" t="s">
        <v>112</v>
      </c>
      <c r="I121" s="28" t="s">
        <v>111</v>
      </c>
      <c r="J121" s="38" t="s">
        <v>109</v>
      </c>
      <c r="K121" s="27">
        <v>5</v>
      </c>
      <c r="L121" s="28">
        <v>5</v>
      </c>
      <c r="M121" s="31" t="s">
        <v>266</v>
      </c>
      <c r="N121" s="32" t="s">
        <v>32</v>
      </c>
      <c r="O121" s="428"/>
      <c r="P121" s="429"/>
      <c r="Q121" s="429"/>
      <c r="R121" s="430"/>
      <c r="S121" s="431"/>
      <c r="T121" s="429"/>
      <c r="U121" s="429">
        <v>1</v>
      </c>
      <c r="V121" s="432"/>
      <c r="W121" s="431"/>
      <c r="X121" s="429"/>
      <c r="Y121" s="429"/>
      <c r="Z121" s="432"/>
      <c r="AA121" s="431"/>
      <c r="AB121" s="429"/>
      <c r="AC121" s="429">
        <v>1</v>
      </c>
      <c r="AD121" s="432"/>
      <c r="AE121" s="433"/>
      <c r="AF121" s="434"/>
      <c r="AG121" s="434"/>
      <c r="AH121" s="435"/>
      <c r="AI121" s="433"/>
      <c r="AJ121" s="434"/>
      <c r="AK121" s="434"/>
      <c r="AL121" s="435"/>
      <c r="AM121" s="433"/>
      <c r="AN121" s="434"/>
      <c r="AO121" s="434"/>
      <c r="AP121" s="435">
        <v>1</v>
      </c>
      <c r="AQ121" s="433"/>
      <c r="AR121" s="434">
        <v>1</v>
      </c>
      <c r="AS121" s="434"/>
      <c r="AT121" s="435"/>
      <c r="AU121" s="433"/>
      <c r="AV121" s="434"/>
      <c r="AW121" s="434">
        <v>1</v>
      </c>
      <c r="AX121" s="435"/>
      <c r="AY121" s="431"/>
      <c r="AZ121" s="429"/>
      <c r="BA121" s="429"/>
      <c r="BB121" s="432"/>
      <c r="BC121" s="431"/>
      <c r="BD121" s="429"/>
      <c r="BE121" s="429"/>
      <c r="BF121" s="432"/>
      <c r="BG121" s="431"/>
      <c r="BH121" s="429"/>
      <c r="BI121" s="429"/>
      <c r="BJ121" s="436"/>
      <c r="BK121" s="181">
        <f t="shared" si="2"/>
        <v>5</v>
      </c>
      <c r="BL121" s="182">
        <f t="shared" si="3"/>
        <v>0</v>
      </c>
      <c r="BM121" s="26"/>
      <c r="BN121" s="200" t="s">
        <v>32</v>
      </c>
    </row>
    <row r="122" spans="1:66" x14ac:dyDescent="0.25">
      <c r="A122" s="36" t="s">
        <v>158</v>
      </c>
      <c r="B122" s="37" t="s">
        <v>159</v>
      </c>
      <c r="C122" s="29" t="s">
        <v>174</v>
      </c>
      <c r="D122" s="29" t="s">
        <v>175</v>
      </c>
      <c r="E122" s="30" t="s">
        <v>167</v>
      </c>
      <c r="F122" s="132" t="s">
        <v>39</v>
      </c>
      <c r="G122" s="133" t="s">
        <v>32</v>
      </c>
      <c r="H122" s="133" t="s">
        <v>112</v>
      </c>
      <c r="I122" s="28" t="s">
        <v>111</v>
      </c>
      <c r="J122" s="38" t="s">
        <v>152</v>
      </c>
      <c r="K122" s="27">
        <v>0</v>
      </c>
      <c r="L122" s="28">
        <v>4</v>
      </c>
      <c r="M122" s="31" t="s">
        <v>545</v>
      </c>
      <c r="N122" s="32" t="s">
        <v>32</v>
      </c>
      <c r="O122" s="428"/>
      <c r="P122" s="429"/>
      <c r="Q122" s="429"/>
      <c r="R122" s="430"/>
      <c r="S122" s="431"/>
      <c r="T122" s="429"/>
      <c r="U122" s="429"/>
      <c r="V122" s="432"/>
      <c r="W122" s="431"/>
      <c r="X122" s="429"/>
      <c r="Y122" s="429"/>
      <c r="Z122" s="432"/>
      <c r="AA122" s="431"/>
      <c r="AB122" s="429"/>
      <c r="AC122" s="429">
        <v>1</v>
      </c>
      <c r="AD122" s="432"/>
      <c r="AE122" s="433"/>
      <c r="AF122" s="434"/>
      <c r="AG122" s="434"/>
      <c r="AH122" s="435"/>
      <c r="AI122" s="433"/>
      <c r="AJ122" s="434"/>
      <c r="AK122" s="434"/>
      <c r="AL122" s="435"/>
      <c r="AM122" s="433"/>
      <c r="AN122" s="434"/>
      <c r="AO122" s="434"/>
      <c r="AP122" s="435">
        <v>1</v>
      </c>
      <c r="AQ122" s="433"/>
      <c r="AR122" s="434">
        <v>1</v>
      </c>
      <c r="AS122" s="434"/>
      <c r="AT122" s="435"/>
      <c r="AU122" s="433"/>
      <c r="AV122" s="434"/>
      <c r="AW122" s="434">
        <v>1</v>
      </c>
      <c r="AX122" s="435"/>
      <c r="AY122" s="431"/>
      <c r="AZ122" s="429"/>
      <c r="BA122" s="429"/>
      <c r="BB122" s="432"/>
      <c r="BC122" s="431"/>
      <c r="BD122" s="429"/>
      <c r="BE122" s="429"/>
      <c r="BF122" s="432"/>
      <c r="BG122" s="431"/>
      <c r="BH122" s="429"/>
      <c r="BI122" s="429"/>
      <c r="BJ122" s="436"/>
      <c r="BK122" s="181">
        <f t="shared" si="2"/>
        <v>4</v>
      </c>
      <c r="BL122" s="182">
        <f t="shared" si="3"/>
        <v>0</v>
      </c>
      <c r="BM122" s="414"/>
      <c r="BN122" s="200" t="s">
        <v>32</v>
      </c>
    </row>
    <row r="123" spans="1:66" x14ac:dyDescent="0.25">
      <c r="A123" s="36" t="s">
        <v>158</v>
      </c>
      <c r="B123" s="37" t="s">
        <v>159</v>
      </c>
      <c r="C123" s="29" t="s">
        <v>174</v>
      </c>
      <c r="D123" s="29" t="s">
        <v>175</v>
      </c>
      <c r="E123" s="30" t="s">
        <v>167</v>
      </c>
      <c r="F123" s="132" t="s">
        <v>39</v>
      </c>
      <c r="G123" s="133" t="s">
        <v>32</v>
      </c>
      <c r="H123" s="133" t="s">
        <v>112</v>
      </c>
      <c r="I123" s="28" t="s">
        <v>111</v>
      </c>
      <c r="J123" s="38" t="s">
        <v>151</v>
      </c>
      <c r="K123" s="27">
        <v>0</v>
      </c>
      <c r="L123" s="28">
        <v>4</v>
      </c>
      <c r="M123" s="31" t="s">
        <v>545</v>
      </c>
      <c r="N123" s="32" t="s">
        <v>32</v>
      </c>
      <c r="O123" s="428"/>
      <c r="P123" s="429"/>
      <c r="Q123" s="429"/>
      <c r="R123" s="430"/>
      <c r="S123" s="431"/>
      <c r="T123" s="429"/>
      <c r="U123" s="429"/>
      <c r="V123" s="432"/>
      <c r="W123" s="431"/>
      <c r="X123" s="429"/>
      <c r="Y123" s="429"/>
      <c r="Z123" s="432"/>
      <c r="AA123" s="431"/>
      <c r="AB123" s="429"/>
      <c r="AC123" s="429">
        <v>1</v>
      </c>
      <c r="AD123" s="432"/>
      <c r="AE123" s="433"/>
      <c r="AF123" s="434"/>
      <c r="AG123" s="434"/>
      <c r="AH123" s="435"/>
      <c r="AI123" s="433"/>
      <c r="AJ123" s="434"/>
      <c r="AK123" s="434"/>
      <c r="AL123" s="435"/>
      <c r="AM123" s="433"/>
      <c r="AN123" s="434"/>
      <c r="AO123" s="434"/>
      <c r="AP123" s="435">
        <v>1</v>
      </c>
      <c r="AQ123" s="433"/>
      <c r="AR123" s="434">
        <v>1</v>
      </c>
      <c r="AS123" s="434"/>
      <c r="AT123" s="435"/>
      <c r="AU123" s="433"/>
      <c r="AV123" s="434"/>
      <c r="AW123" s="434">
        <v>1</v>
      </c>
      <c r="AX123" s="435"/>
      <c r="AY123" s="431"/>
      <c r="AZ123" s="429"/>
      <c r="BA123" s="429"/>
      <c r="BB123" s="432"/>
      <c r="BC123" s="431"/>
      <c r="BD123" s="429"/>
      <c r="BE123" s="429"/>
      <c r="BF123" s="432"/>
      <c r="BG123" s="431"/>
      <c r="BH123" s="429"/>
      <c r="BI123" s="429"/>
      <c r="BJ123" s="436"/>
      <c r="BK123" s="181">
        <f t="shared" si="2"/>
        <v>4</v>
      </c>
      <c r="BL123" s="182">
        <f t="shared" si="3"/>
        <v>0</v>
      </c>
      <c r="BM123" s="414"/>
      <c r="BN123" s="200" t="s">
        <v>32</v>
      </c>
    </row>
    <row r="124" spans="1:66" x14ac:dyDescent="0.25">
      <c r="A124" s="36" t="s">
        <v>158</v>
      </c>
      <c r="B124" s="37" t="s">
        <v>159</v>
      </c>
      <c r="C124" s="29" t="s">
        <v>174</v>
      </c>
      <c r="D124" s="29" t="s">
        <v>175</v>
      </c>
      <c r="E124" s="30" t="s">
        <v>167</v>
      </c>
      <c r="F124" s="132" t="s">
        <v>39</v>
      </c>
      <c r="G124" s="133" t="s">
        <v>32</v>
      </c>
      <c r="H124" s="133" t="s">
        <v>112</v>
      </c>
      <c r="I124" s="28" t="s">
        <v>111</v>
      </c>
      <c r="J124" s="39" t="s">
        <v>260</v>
      </c>
      <c r="K124" s="27">
        <v>6</v>
      </c>
      <c r="L124" s="28">
        <v>6</v>
      </c>
      <c r="M124" s="31" t="s">
        <v>264</v>
      </c>
      <c r="N124" s="40" t="s">
        <v>262</v>
      </c>
      <c r="O124" s="428" t="s">
        <v>280</v>
      </c>
      <c r="P124" s="429"/>
      <c r="Q124" s="429"/>
      <c r="R124" s="430"/>
      <c r="S124" s="431"/>
      <c r="T124" s="429"/>
      <c r="U124" s="429">
        <v>6</v>
      </c>
      <c r="V124" s="432"/>
      <c r="W124" s="431"/>
      <c r="X124" s="429"/>
      <c r="Y124" s="429"/>
      <c r="Z124" s="432"/>
      <c r="AA124" s="431"/>
      <c r="AB124" s="429"/>
      <c r="AC124" s="429"/>
      <c r="AD124" s="432"/>
      <c r="AE124" s="433"/>
      <c r="AF124" s="434"/>
      <c r="AG124" s="434"/>
      <c r="AH124" s="435"/>
      <c r="AI124" s="433"/>
      <c r="AJ124" s="434"/>
      <c r="AK124" s="434"/>
      <c r="AL124" s="435"/>
      <c r="AM124" s="433"/>
      <c r="AN124" s="434"/>
      <c r="AO124" s="434"/>
      <c r="AP124" s="435"/>
      <c r="AQ124" s="433"/>
      <c r="AR124" s="434"/>
      <c r="AS124" s="434"/>
      <c r="AT124" s="435"/>
      <c r="AU124" s="433"/>
      <c r="AV124" s="434"/>
      <c r="AW124" s="434"/>
      <c r="AX124" s="435"/>
      <c r="AY124" s="431"/>
      <c r="AZ124" s="429"/>
      <c r="BA124" s="429"/>
      <c r="BB124" s="432"/>
      <c r="BC124" s="431"/>
      <c r="BD124" s="429"/>
      <c r="BE124" s="429"/>
      <c r="BF124" s="432"/>
      <c r="BG124" s="431"/>
      <c r="BH124" s="429"/>
      <c r="BI124" s="429"/>
      <c r="BJ124" s="436"/>
      <c r="BK124" s="181">
        <f t="shared" si="2"/>
        <v>6</v>
      </c>
      <c r="BL124" s="182">
        <f t="shared" si="3"/>
        <v>0</v>
      </c>
      <c r="BM124" s="26"/>
      <c r="BN124" s="200" t="s">
        <v>32</v>
      </c>
    </row>
    <row r="125" spans="1:66" x14ac:dyDescent="0.25">
      <c r="A125" s="36" t="s">
        <v>158</v>
      </c>
      <c r="B125" s="37" t="s">
        <v>159</v>
      </c>
      <c r="C125" s="29" t="s">
        <v>174</v>
      </c>
      <c r="D125" s="29" t="s">
        <v>175</v>
      </c>
      <c r="E125" s="30" t="s">
        <v>167</v>
      </c>
      <c r="F125" s="132" t="s">
        <v>39</v>
      </c>
      <c r="G125" s="133" t="s">
        <v>32</v>
      </c>
      <c r="H125" s="133" t="s">
        <v>112</v>
      </c>
      <c r="I125" s="28" t="s">
        <v>111</v>
      </c>
      <c r="J125" s="38" t="s">
        <v>133</v>
      </c>
      <c r="K125" s="27">
        <v>1</v>
      </c>
      <c r="L125" s="28">
        <v>0</v>
      </c>
      <c r="M125" s="31" t="s">
        <v>529</v>
      </c>
      <c r="N125" s="32" t="s">
        <v>32</v>
      </c>
      <c r="O125" s="428"/>
      <c r="P125" s="429"/>
      <c r="Q125" s="429"/>
      <c r="R125" s="430"/>
      <c r="S125" s="431"/>
      <c r="T125" s="429"/>
      <c r="U125" s="429"/>
      <c r="V125" s="432"/>
      <c r="W125" s="431"/>
      <c r="X125" s="429"/>
      <c r="Y125" s="429"/>
      <c r="Z125" s="432"/>
      <c r="AA125" s="431"/>
      <c r="AB125" s="429"/>
      <c r="AC125" s="429"/>
      <c r="AD125" s="432"/>
      <c r="AE125" s="433"/>
      <c r="AF125" s="434"/>
      <c r="AG125" s="434"/>
      <c r="AH125" s="435"/>
      <c r="AI125" s="433"/>
      <c r="AJ125" s="434"/>
      <c r="AK125" s="434"/>
      <c r="AL125" s="435"/>
      <c r="AM125" s="433"/>
      <c r="AN125" s="434"/>
      <c r="AO125" s="434"/>
      <c r="AP125" s="435"/>
      <c r="AQ125" s="433"/>
      <c r="AR125" s="434"/>
      <c r="AS125" s="434"/>
      <c r="AT125" s="435"/>
      <c r="AU125" s="433"/>
      <c r="AV125" s="434"/>
      <c r="AW125" s="434"/>
      <c r="AX125" s="435"/>
      <c r="AY125" s="431"/>
      <c r="AZ125" s="429"/>
      <c r="BA125" s="429"/>
      <c r="BB125" s="432"/>
      <c r="BC125" s="431"/>
      <c r="BD125" s="429"/>
      <c r="BE125" s="429"/>
      <c r="BF125" s="432"/>
      <c r="BG125" s="431"/>
      <c r="BH125" s="429"/>
      <c r="BI125" s="429"/>
      <c r="BJ125" s="436"/>
      <c r="BK125" s="181">
        <f t="shared" si="2"/>
        <v>0</v>
      </c>
      <c r="BL125" s="182">
        <f t="shared" si="3"/>
        <v>0</v>
      </c>
      <c r="BM125" s="26" t="s">
        <v>586</v>
      </c>
      <c r="BN125" s="200" t="s">
        <v>32</v>
      </c>
    </row>
    <row r="126" spans="1:66" x14ac:dyDescent="0.25">
      <c r="A126" s="36" t="s">
        <v>158</v>
      </c>
      <c r="B126" s="37" t="s">
        <v>159</v>
      </c>
      <c r="C126" s="29" t="s">
        <v>174</v>
      </c>
      <c r="D126" s="29" t="s">
        <v>175</v>
      </c>
      <c r="E126" s="30" t="s">
        <v>167</v>
      </c>
      <c r="F126" s="132" t="s">
        <v>39</v>
      </c>
      <c r="G126" s="133" t="s">
        <v>32</v>
      </c>
      <c r="H126" s="133" t="s">
        <v>112</v>
      </c>
      <c r="I126" s="28" t="s">
        <v>111</v>
      </c>
      <c r="J126" s="38" t="s">
        <v>132</v>
      </c>
      <c r="K126" s="27">
        <v>1</v>
      </c>
      <c r="L126" s="28">
        <v>0</v>
      </c>
      <c r="M126" s="31" t="s">
        <v>529</v>
      </c>
      <c r="N126" s="32" t="s">
        <v>32</v>
      </c>
      <c r="O126" s="428"/>
      <c r="P126" s="429"/>
      <c r="Q126" s="429"/>
      <c r="R126" s="430"/>
      <c r="S126" s="431"/>
      <c r="T126" s="429"/>
      <c r="U126" s="429"/>
      <c r="V126" s="432"/>
      <c r="W126" s="431"/>
      <c r="X126" s="429"/>
      <c r="Y126" s="429"/>
      <c r="Z126" s="432"/>
      <c r="AA126" s="431"/>
      <c r="AB126" s="429"/>
      <c r="AC126" s="429"/>
      <c r="AD126" s="432"/>
      <c r="AE126" s="433"/>
      <c r="AF126" s="434"/>
      <c r="AG126" s="434"/>
      <c r="AH126" s="435"/>
      <c r="AI126" s="433"/>
      <c r="AJ126" s="434"/>
      <c r="AK126" s="434"/>
      <c r="AL126" s="435"/>
      <c r="AM126" s="433"/>
      <c r="AN126" s="434"/>
      <c r="AO126" s="434"/>
      <c r="AP126" s="435"/>
      <c r="AQ126" s="433"/>
      <c r="AR126" s="434"/>
      <c r="AS126" s="434"/>
      <c r="AT126" s="435"/>
      <c r="AU126" s="433"/>
      <c r="AV126" s="434"/>
      <c r="AW126" s="434"/>
      <c r="AX126" s="435"/>
      <c r="AY126" s="431"/>
      <c r="AZ126" s="429"/>
      <c r="BA126" s="429"/>
      <c r="BB126" s="432"/>
      <c r="BC126" s="431"/>
      <c r="BD126" s="429"/>
      <c r="BE126" s="429"/>
      <c r="BF126" s="432"/>
      <c r="BG126" s="431"/>
      <c r="BH126" s="429"/>
      <c r="BI126" s="429"/>
      <c r="BJ126" s="436"/>
      <c r="BK126" s="181">
        <f t="shared" si="2"/>
        <v>0</v>
      </c>
      <c r="BL126" s="182">
        <f t="shared" si="3"/>
        <v>0</v>
      </c>
      <c r="BM126" s="26" t="s">
        <v>586</v>
      </c>
      <c r="BN126" s="200" t="s">
        <v>32</v>
      </c>
    </row>
    <row r="127" spans="1:66" x14ac:dyDescent="0.25">
      <c r="A127" s="36" t="s">
        <v>158</v>
      </c>
      <c r="B127" s="37" t="s">
        <v>159</v>
      </c>
      <c r="C127" s="29" t="s">
        <v>174</v>
      </c>
      <c r="D127" s="29" t="s">
        <v>175</v>
      </c>
      <c r="E127" s="30" t="s">
        <v>167</v>
      </c>
      <c r="F127" s="132" t="s">
        <v>39</v>
      </c>
      <c r="G127" s="133" t="s">
        <v>32</v>
      </c>
      <c r="H127" s="133" t="s">
        <v>112</v>
      </c>
      <c r="I127" s="28" t="s">
        <v>111</v>
      </c>
      <c r="J127" s="38" t="s">
        <v>131</v>
      </c>
      <c r="K127" s="27">
        <v>1</v>
      </c>
      <c r="L127" s="28">
        <v>0</v>
      </c>
      <c r="M127" s="31" t="s">
        <v>529</v>
      </c>
      <c r="N127" s="32" t="s">
        <v>32</v>
      </c>
      <c r="O127" s="428"/>
      <c r="P127" s="429"/>
      <c r="Q127" s="429"/>
      <c r="R127" s="430"/>
      <c r="S127" s="431"/>
      <c r="T127" s="429"/>
      <c r="U127" s="429"/>
      <c r="V127" s="432"/>
      <c r="W127" s="431"/>
      <c r="X127" s="429"/>
      <c r="Y127" s="429"/>
      <c r="Z127" s="432"/>
      <c r="AA127" s="431"/>
      <c r="AB127" s="429"/>
      <c r="AC127" s="429"/>
      <c r="AD127" s="432"/>
      <c r="AE127" s="433"/>
      <c r="AF127" s="434"/>
      <c r="AG127" s="434"/>
      <c r="AH127" s="435"/>
      <c r="AI127" s="433"/>
      <c r="AJ127" s="434"/>
      <c r="AK127" s="434"/>
      <c r="AL127" s="435"/>
      <c r="AM127" s="433"/>
      <c r="AN127" s="434"/>
      <c r="AO127" s="434"/>
      <c r="AP127" s="435"/>
      <c r="AQ127" s="433"/>
      <c r="AR127" s="434"/>
      <c r="AS127" s="434"/>
      <c r="AT127" s="435"/>
      <c r="AU127" s="433"/>
      <c r="AV127" s="434"/>
      <c r="AW127" s="434"/>
      <c r="AX127" s="435"/>
      <c r="AY127" s="431"/>
      <c r="AZ127" s="429"/>
      <c r="BA127" s="429"/>
      <c r="BB127" s="432"/>
      <c r="BC127" s="431"/>
      <c r="BD127" s="429"/>
      <c r="BE127" s="429"/>
      <c r="BF127" s="432"/>
      <c r="BG127" s="431"/>
      <c r="BH127" s="429"/>
      <c r="BI127" s="429"/>
      <c r="BJ127" s="436"/>
      <c r="BK127" s="181">
        <f t="shared" si="2"/>
        <v>0</v>
      </c>
      <c r="BL127" s="182">
        <f t="shared" si="3"/>
        <v>0</v>
      </c>
      <c r="BM127" s="26" t="s">
        <v>586</v>
      </c>
      <c r="BN127" s="200" t="s">
        <v>32</v>
      </c>
    </row>
    <row r="128" spans="1:66" x14ac:dyDescent="0.25">
      <c r="A128" s="36" t="s">
        <v>158</v>
      </c>
      <c r="B128" s="37" t="s">
        <v>159</v>
      </c>
      <c r="C128" s="29" t="s">
        <v>174</v>
      </c>
      <c r="D128" s="29" t="s">
        <v>175</v>
      </c>
      <c r="E128" s="30" t="s">
        <v>167</v>
      </c>
      <c r="F128" s="132" t="s">
        <v>39</v>
      </c>
      <c r="G128" s="133" t="s">
        <v>32</v>
      </c>
      <c r="H128" s="133" t="s">
        <v>112</v>
      </c>
      <c r="I128" s="28" t="s">
        <v>111</v>
      </c>
      <c r="J128" s="38" t="s">
        <v>149</v>
      </c>
      <c r="K128" s="27">
        <v>0</v>
      </c>
      <c r="L128" s="28">
        <v>3</v>
      </c>
      <c r="M128" s="31" t="s">
        <v>545</v>
      </c>
      <c r="N128" s="32" t="s">
        <v>32</v>
      </c>
      <c r="O128" s="428"/>
      <c r="P128" s="429"/>
      <c r="Q128" s="429"/>
      <c r="R128" s="430"/>
      <c r="S128" s="431"/>
      <c r="T128" s="429"/>
      <c r="U128" s="429"/>
      <c r="V128" s="432"/>
      <c r="W128" s="431"/>
      <c r="X128" s="429"/>
      <c r="Y128" s="429"/>
      <c r="Z128" s="432"/>
      <c r="AA128" s="431"/>
      <c r="AB128" s="429"/>
      <c r="AC128" s="429" t="s">
        <v>530</v>
      </c>
      <c r="AD128" s="432"/>
      <c r="AE128" s="433"/>
      <c r="AF128" s="434"/>
      <c r="AG128" s="434"/>
      <c r="AH128" s="435"/>
      <c r="AI128" s="433"/>
      <c r="AJ128" s="434"/>
      <c r="AK128" s="434"/>
      <c r="AL128" s="435"/>
      <c r="AM128" s="433"/>
      <c r="AN128" s="434"/>
      <c r="AO128" s="434"/>
      <c r="AP128" s="435">
        <v>1</v>
      </c>
      <c r="AQ128" s="433"/>
      <c r="AR128" s="434">
        <v>1</v>
      </c>
      <c r="AS128" s="434"/>
      <c r="AT128" s="435"/>
      <c r="AU128" s="433"/>
      <c r="AV128" s="434"/>
      <c r="AW128" s="434">
        <v>1</v>
      </c>
      <c r="AX128" s="435"/>
      <c r="AY128" s="431"/>
      <c r="AZ128" s="429"/>
      <c r="BA128" s="429"/>
      <c r="BB128" s="432"/>
      <c r="BC128" s="431"/>
      <c r="BD128" s="429"/>
      <c r="BE128" s="429"/>
      <c r="BF128" s="432"/>
      <c r="BG128" s="431"/>
      <c r="BH128" s="429"/>
      <c r="BI128" s="429"/>
      <c r="BJ128" s="436"/>
      <c r="BK128" s="181">
        <f t="shared" si="2"/>
        <v>3</v>
      </c>
      <c r="BL128" s="182">
        <f t="shared" si="3"/>
        <v>0</v>
      </c>
      <c r="BM128" s="414"/>
      <c r="BN128" s="200" t="s">
        <v>32</v>
      </c>
    </row>
    <row r="129" spans="1:66" x14ac:dyDescent="0.25">
      <c r="A129" s="36" t="s">
        <v>158</v>
      </c>
      <c r="B129" s="37" t="s">
        <v>159</v>
      </c>
      <c r="C129" s="29" t="s">
        <v>238</v>
      </c>
      <c r="D129" s="29" t="s">
        <v>166</v>
      </c>
      <c r="E129" s="30" t="s">
        <v>167</v>
      </c>
      <c r="F129" s="132" t="s">
        <v>118</v>
      </c>
      <c r="G129" s="133" t="s">
        <v>32</v>
      </c>
      <c r="H129" s="133" t="s">
        <v>112</v>
      </c>
      <c r="I129" s="28" t="s">
        <v>111</v>
      </c>
      <c r="J129" s="38" t="s">
        <v>140</v>
      </c>
      <c r="K129" s="27">
        <v>1</v>
      </c>
      <c r="L129" s="28">
        <v>1</v>
      </c>
      <c r="M129" s="31" t="s">
        <v>267</v>
      </c>
      <c r="N129" s="32" t="s">
        <v>32</v>
      </c>
      <c r="O129" s="428"/>
      <c r="P129" s="429"/>
      <c r="Q129" s="429"/>
      <c r="R129" s="430"/>
      <c r="S129" s="431"/>
      <c r="T129" s="429"/>
      <c r="U129" s="429"/>
      <c r="V129" s="432"/>
      <c r="W129" s="431"/>
      <c r="X129" s="429"/>
      <c r="Y129" s="429"/>
      <c r="Z129" s="432">
        <v>1</v>
      </c>
      <c r="AA129" s="431"/>
      <c r="AB129" s="429"/>
      <c r="AC129" s="429"/>
      <c r="AD129" s="432"/>
      <c r="AE129" s="433"/>
      <c r="AF129" s="434"/>
      <c r="AG129" s="434"/>
      <c r="AH129" s="435"/>
      <c r="AI129" s="433"/>
      <c r="AJ129" s="434"/>
      <c r="AK129" s="434"/>
      <c r="AL129" s="435"/>
      <c r="AM129" s="433"/>
      <c r="AN129" s="434"/>
      <c r="AO129" s="434"/>
      <c r="AP129" s="435"/>
      <c r="AQ129" s="433"/>
      <c r="AR129" s="434"/>
      <c r="AS129" s="434"/>
      <c r="AT129" s="435"/>
      <c r="AU129" s="433"/>
      <c r="AV129" s="434"/>
      <c r="AW129" s="434"/>
      <c r="AX129" s="435"/>
      <c r="AY129" s="431"/>
      <c r="AZ129" s="429"/>
      <c r="BA129" s="429"/>
      <c r="BB129" s="432"/>
      <c r="BC129" s="431"/>
      <c r="BD129" s="429"/>
      <c r="BE129" s="429"/>
      <c r="BF129" s="432"/>
      <c r="BG129" s="431"/>
      <c r="BH129" s="429"/>
      <c r="BI129" s="429"/>
      <c r="BJ129" s="436"/>
      <c r="BK129" s="181">
        <f t="shared" si="2"/>
        <v>1</v>
      </c>
      <c r="BL129" s="182">
        <f t="shared" si="3"/>
        <v>0</v>
      </c>
      <c r="BM129" s="26"/>
      <c r="BN129" s="200" t="s">
        <v>32</v>
      </c>
    </row>
    <row r="130" spans="1:66" x14ac:dyDescent="0.25">
      <c r="A130" s="36" t="s">
        <v>158</v>
      </c>
      <c r="B130" s="37" t="s">
        <v>159</v>
      </c>
      <c r="C130" s="29" t="s">
        <v>238</v>
      </c>
      <c r="D130" s="29" t="s">
        <v>166</v>
      </c>
      <c r="E130" s="30" t="s">
        <v>167</v>
      </c>
      <c r="F130" s="132" t="s">
        <v>118</v>
      </c>
      <c r="G130" s="133" t="s">
        <v>32</v>
      </c>
      <c r="H130" s="133" t="s">
        <v>112</v>
      </c>
      <c r="I130" s="28" t="s">
        <v>111</v>
      </c>
      <c r="J130" s="38" t="s">
        <v>135</v>
      </c>
      <c r="K130" s="27">
        <v>1</v>
      </c>
      <c r="L130" s="28">
        <v>1</v>
      </c>
      <c r="M130" s="31" t="s">
        <v>267</v>
      </c>
      <c r="N130" s="32" t="s">
        <v>32</v>
      </c>
      <c r="O130" s="428"/>
      <c r="P130" s="429"/>
      <c r="Q130" s="429"/>
      <c r="R130" s="430"/>
      <c r="S130" s="431"/>
      <c r="T130" s="429"/>
      <c r="U130" s="429"/>
      <c r="V130" s="432"/>
      <c r="W130" s="431"/>
      <c r="X130" s="429"/>
      <c r="Y130" s="429"/>
      <c r="Z130" s="432">
        <v>1</v>
      </c>
      <c r="AA130" s="431"/>
      <c r="AB130" s="429"/>
      <c r="AC130" s="429"/>
      <c r="AD130" s="432"/>
      <c r="AE130" s="433"/>
      <c r="AF130" s="434"/>
      <c r="AG130" s="434"/>
      <c r="AH130" s="435"/>
      <c r="AI130" s="433"/>
      <c r="AJ130" s="434"/>
      <c r="AK130" s="434"/>
      <c r="AL130" s="435"/>
      <c r="AM130" s="433"/>
      <c r="AN130" s="434"/>
      <c r="AO130" s="434"/>
      <c r="AP130" s="435"/>
      <c r="AQ130" s="433"/>
      <c r="AR130" s="434"/>
      <c r="AS130" s="434"/>
      <c r="AT130" s="435"/>
      <c r="AU130" s="433"/>
      <c r="AV130" s="434"/>
      <c r="AW130" s="434"/>
      <c r="AX130" s="435"/>
      <c r="AY130" s="431"/>
      <c r="AZ130" s="429"/>
      <c r="BA130" s="429"/>
      <c r="BB130" s="432"/>
      <c r="BC130" s="431"/>
      <c r="BD130" s="429"/>
      <c r="BE130" s="429"/>
      <c r="BF130" s="432"/>
      <c r="BG130" s="431"/>
      <c r="BH130" s="429"/>
      <c r="BI130" s="429"/>
      <c r="BJ130" s="436"/>
      <c r="BK130" s="181">
        <f t="shared" si="2"/>
        <v>1</v>
      </c>
      <c r="BL130" s="182">
        <f t="shared" si="3"/>
        <v>0</v>
      </c>
      <c r="BM130" s="26"/>
      <c r="BN130" s="200" t="s">
        <v>32</v>
      </c>
    </row>
    <row r="131" spans="1:66" x14ac:dyDescent="0.25">
      <c r="A131" s="36" t="s">
        <v>158</v>
      </c>
      <c r="B131" s="37" t="s">
        <v>159</v>
      </c>
      <c r="C131" s="29" t="s">
        <v>238</v>
      </c>
      <c r="D131" s="29" t="s">
        <v>166</v>
      </c>
      <c r="E131" s="30" t="s">
        <v>167</v>
      </c>
      <c r="F131" s="132" t="s">
        <v>118</v>
      </c>
      <c r="G131" s="133" t="s">
        <v>32</v>
      </c>
      <c r="H131" s="133" t="s">
        <v>112</v>
      </c>
      <c r="I131" s="28" t="s">
        <v>111</v>
      </c>
      <c r="J131" s="38" t="s">
        <v>134</v>
      </c>
      <c r="K131" s="27">
        <v>1</v>
      </c>
      <c r="L131" s="28">
        <v>1</v>
      </c>
      <c r="M131" s="31" t="s">
        <v>267</v>
      </c>
      <c r="N131" s="32" t="s">
        <v>32</v>
      </c>
      <c r="O131" s="428"/>
      <c r="P131" s="429"/>
      <c r="Q131" s="429"/>
      <c r="R131" s="430"/>
      <c r="S131" s="431"/>
      <c r="T131" s="429"/>
      <c r="U131" s="429"/>
      <c r="V131" s="432"/>
      <c r="W131" s="431"/>
      <c r="X131" s="429"/>
      <c r="Y131" s="429"/>
      <c r="Z131" s="432">
        <v>1</v>
      </c>
      <c r="AA131" s="431"/>
      <c r="AB131" s="429"/>
      <c r="AC131" s="429"/>
      <c r="AD131" s="432"/>
      <c r="AE131" s="433"/>
      <c r="AF131" s="434"/>
      <c r="AG131" s="434"/>
      <c r="AH131" s="435"/>
      <c r="AI131" s="433"/>
      <c r="AJ131" s="434"/>
      <c r="AK131" s="434"/>
      <c r="AL131" s="435"/>
      <c r="AM131" s="433"/>
      <c r="AN131" s="434"/>
      <c r="AO131" s="434"/>
      <c r="AP131" s="435"/>
      <c r="AQ131" s="433"/>
      <c r="AR131" s="434"/>
      <c r="AS131" s="434"/>
      <c r="AT131" s="435"/>
      <c r="AU131" s="433"/>
      <c r="AV131" s="434"/>
      <c r="AW131" s="434"/>
      <c r="AX131" s="435"/>
      <c r="AY131" s="431"/>
      <c r="AZ131" s="429"/>
      <c r="BA131" s="429"/>
      <c r="BB131" s="432"/>
      <c r="BC131" s="431"/>
      <c r="BD131" s="429"/>
      <c r="BE131" s="429"/>
      <c r="BF131" s="432"/>
      <c r="BG131" s="431"/>
      <c r="BH131" s="429"/>
      <c r="BI131" s="429"/>
      <c r="BJ131" s="436"/>
      <c r="BK131" s="181">
        <f t="shared" si="2"/>
        <v>1</v>
      </c>
      <c r="BL131" s="182">
        <f t="shared" si="3"/>
        <v>0</v>
      </c>
      <c r="BM131" s="26"/>
      <c r="BN131" s="200" t="s">
        <v>32</v>
      </c>
    </row>
    <row r="132" spans="1:66" x14ac:dyDescent="0.25">
      <c r="A132" s="36" t="s">
        <v>158</v>
      </c>
      <c r="B132" s="37" t="s">
        <v>159</v>
      </c>
      <c r="C132" s="29" t="s">
        <v>238</v>
      </c>
      <c r="D132" s="29" t="s">
        <v>166</v>
      </c>
      <c r="E132" s="30" t="s">
        <v>167</v>
      </c>
      <c r="F132" s="132" t="s">
        <v>118</v>
      </c>
      <c r="G132" s="133" t="s">
        <v>32</v>
      </c>
      <c r="H132" s="133" t="s">
        <v>112</v>
      </c>
      <c r="I132" s="28" t="s">
        <v>111</v>
      </c>
      <c r="J132" s="39" t="s">
        <v>260</v>
      </c>
      <c r="K132" s="27">
        <v>6</v>
      </c>
      <c r="L132" s="28">
        <v>6</v>
      </c>
      <c r="M132" s="31" t="s">
        <v>264</v>
      </c>
      <c r="N132" s="40" t="s">
        <v>262</v>
      </c>
      <c r="O132" s="428" t="s">
        <v>280</v>
      </c>
      <c r="P132" s="429"/>
      <c r="Q132" s="429"/>
      <c r="R132" s="430"/>
      <c r="S132" s="431"/>
      <c r="T132" s="429"/>
      <c r="U132" s="429"/>
      <c r="V132" s="432"/>
      <c r="W132" s="431"/>
      <c r="X132" s="429"/>
      <c r="Y132" s="429"/>
      <c r="Z132" s="432"/>
      <c r="AA132" s="431"/>
      <c r="AB132" s="429"/>
      <c r="AC132" s="429"/>
      <c r="AD132" s="432"/>
      <c r="AE132" s="433"/>
      <c r="AF132" s="434"/>
      <c r="AG132" s="434"/>
      <c r="AH132" s="435"/>
      <c r="AI132" s="433"/>
      <c r="AJ132" s="434"/>
      <c r="AK132" s="434"/>
      <c r="AL132" s="435"/>
      <c r="AM132" s="433"/>
      <c r="AN132" s="434"/>
      <c r="AO132" s="434"/>
      <c r="AP132" s="435"/>
      <c r="AQ132" s="433"/>
      <c r="AR132" s="434"/>
      <c r="AS132" s="434"/>
      <c r="AT132" s="435"/>
      <c r="AU132" s="433"/>
      <c r="AV132" s="434"/>
      <c r="AW132" s="434"/>
      <c r="AX132" s="435"/>
      <c r="AY132" s="431"/>
      <c r="AZ132" s="429"/>
      <c r="BA132" s="429"/>
      <c r="BB132" s="432"/>
      <c r="BC132" s="431"/>
      <c r="BD132" s="429"/>
      <c r="BE132" s="429"/>
      <c r="BF132" s="432"/>
      <c r="BG132" s="431"/>
      <c r="BH132" s="429"/>
      <c r="BI132" s="429"/>
      <c r="BJ132" s="436"/>
      <c r="BK132" s="181">
        <f t="shared" si="2"/>
        <v>0</v>
      </c>
      <c r="BL132" s="182">
        <f t="shared" si="3"/>
        <v>6</v>
      </c>
      <c r="BM132" s="26"/>
      <c r="BN132" s="200" t="s">
        <v>32</v>
      </c>
    </row>
    <row r="133" spans="1:66" x14ac:dyDescent="0.25">
      <c r="A133" s="36" t="s">
        <v>158</v>
      </c>
      <c r="B133" s="37" t="s">
        <v>159</v>
      </c>
      <c r="C133" s="29" t="s">
        <v>238</v>
      </c>
      <c r="D133" s="29" t="s">
        <v>166</v>
      </c>
      <c r="E133" s="30" t="s">
        <v>167</v>
      </c>
      <c r="F133" s="132" t="s">
        <v>118</v>
      </c>
      <c r="G133" s="133" t="s">
        <v>32</v>
      </c>
      <c r="H133" s="133" t="s">
        <v>112</v>
      </c>
      <c r="I133" s="28" t="s">
        <v>111</v>
      </c>
      <c r="J133" s="38" t="s">
        <v>133</v>
      </c>
      <c r="K133" s="27">
        <v>1</v>
      </c>
      <c r="L133" s="28">
        <v>1</v>
      </c>
      <c r="M133" s="31" t="s">
        <v>267</v>
      </c>
      <c r="N133" s="32" t="s">
        <v>32</v>
      </c>
      <c r="O133" s="428"/>
      <c r="P133" s="429"/>
      <c r="Q133" s="429"/>
      <c r="R133" s="430"/>
      <c r="S133" s="431"/>
      <c r="T133" s="429"/>
      <c r="U133" s="429"/>
      <c r="V133" s="432"/>
      <c r="W133" s="431"/>
      <c r="X133" s="429"/>
      <c r="Y133" s="429"/>
      <c r="Z133" s="432">
        <v>1</v>
      </c>
      <c r="AA133" s="431"/>
      <c r="AB133" s="429"/>
      <c r="AC133" s="429"/>
      <c r="AD133" s="432"/>
      <c r="AE133" s="433"/>
      <c r="AF133" s="434"/>
      <c r="AG133" s="434"/>
      <c r="AH133" s="435"/>
      <c r="AI133" s="433"/>
      <c r="AJ133" s="434"/>
      <c r="AK133" s="434"/>
      <c r="AL133" s="435"/>
      <c r="AM133" s="433"/>
      <c r="AN133" s="434"/>
      <c r="AO133" s="434"/>
      <c r="AP133" s="435"/>
      <c r="AQ133" s="433"/>
      <c r="AR133" s="434"/>
      <c r="AS133" s="434"/>
      <c r="AT133" s="435"/>
      <c r="AU133" s="433"/>
      <c r="AV133" s="434"/>
      <c r="AW133" s="434"/>
      <c r="AX133" s="435"/>
      <c r="AY133" s="431"/>
      <c r="AZ133" s="429"/>
      <c r="BA133" s="429"/>
      <c r="BB133" s="432"/>
      <c r="BC133" s="431"/>
      <c r="BD133" s="429"/>
      <c r="BE133" s="429"/>
      <c r="BF133" s="432"/>
      <c r="BG133" s="431"/>
      <c r="BH133" s="429"/>
      <c r="BI133" s="429"/>
      <c r="BJ133" s="436"/>
      <c r="BK133" s="181">
        <f t="shared" ref="BK133:BK202" si="6">SUM(O133:BJ133)</f>
        <v>1</v>
      </c>
      <c r="BL133" s="182">
        <f t="shared" ref="BL133:BL202" si="7">(L133-BK133)</f>
        <v>0</v>
      </c>
      <c r="BM133" s="26"/>
      <c r="BN133" s="200" t="s">
        <v>32</v>
      </c>
    </row>
    <row r="134" spans="1:66" x14ac:dyDescent="0.25">
      <c r="A134" s="36" t="s">
        <v>158</v>
      </c>
      <c r="B134" s="37" t="s">
        <v>159</v>
      </c>
      <c r="C134" s="29" t="s">
        <v>238</v>
      </c>
      <c r="D134" s="29" t="s">
        <v>166</v>
      </c>
      <c r="E134" s="30" t="s">
        <v>167</v>
      </c>
      <c r="F134" s="132" t="s">
        <v>118</v>
      </c>
      <c r="G134" s="133" t="s">
        <v>32</v>
      </c>
      <c r="H134" s="133" t="s">
        <v>112</v>
      </c>
      <c r="I134" s="28" t="s">
        <v>111</v>
      </c>
      <c r="J134" s="38" t="s">
        <v>132</v>
      </c>
      <c r="K134" s="27">
        <v>1</v>
      </c>
      <c r="L134" s="28">
        <v>1</v>
      </c>
      <c r="M134" s="31" t="s">
        <v>267</v>
      </c>
      <c r="N134" s="32" t="s">
        <v>32</v>
      </c>
      <c r="O134" s="428"/>
      <c r="P134" s="429"/>
      <c r="Q134" s="429"/>
      <c r="R134" s="430"/>
      <c r="S134" s="431"/>
      <c r="T134" s="429"/>
      <c r="U134" s="429"/>
      <c r="V134" s="432"/>
      <c r="W134" s="431"/>
      <c r="X134" s="429"/>
      <c r="Y134" s="429"/>
      <c r="Z134" s="432">
        <v>1</v>
      </c>
      <c r="AA134" s="431"/>
      <c r="AB134" s="429"/>
      <c r="AC134" s="429"/>
      <c r="AD134" s="432"/>
      <c r="AE134" s="433"/>
      <c r="AF134" s="434"/>
      <c r="AG134" s="434"/>
      <c r="AH134" s="435"/>
      <c r="AI134" s="433"/>
      <c r="AJ134" s="434"/>
      <c r="AK134" s="434"/>
      <c r="AL134" s="435"/>
      <c r="AM134" s="433"/>
      <c r="AN134" s="434"/>
      <c r="AO134" s="434"/>
      <c r="AP134" s="435"/>
      <c r="AQ134" s="433"/>
      <c r="AR134" s="434"/>
      <c r="AS134" s="434"/>
      <c r="AT134" s="435"/>
      <c r="AU134" s="433"/>
      <c r="AV134" s="434"/>
      <c r="AW134" s="434"/>
      <c r="AX134" s="435"/>
      <c r="AY134" s="431"/>
      <c r="AZ134" s="429"/>
      <c r="BA134" s="429"/>
      <c r="BB134" s="432"/>
      <c r="BC134" s="431"/>
      <c r="BD134" s="429"/>
      <c r="BE134" s="429"/>
      <c r="BF134" s="432"/>
      <c r="BG134" s="431"/>
      <c r="BH134" s="429"/>
      <c r="BI134" s="429"/>
      <c r="BJ134" s="436"/>
      <c r="BK134" s="181">
        <f t="shared" si="6"/>
        <v>1</v>
      </c>
      <c r="BL134" s="182">
        <f t="shared" si="7"/>
        <v>0</v>
      </c>
      <c r="BM134" s="26"/>
      <c r="BN134" s="200" t="s">
        <v>32</v>
      </c>
    </row>
    <row r="135" spans="1:66" x14ac:dyDescent="0.25">
      <c r="A135" s="36" t="s">
        <v>158</v>
      </c>
      <c r="B135" s="37" t="s">
        <v>159</v>
      </c>
      <c r="C135" s="29" t="s">
        <v>238</v>
      </c>
      <c r="D135" s="29" t="s">
        <v>166</v>
      </c>
      <c r="E135" s="30" t="s">
        <v>167</v>
      </c>
      <c r="F135" s="132" t="s">
        <v>118</v>
      </c>
      <c r="G135" s="133" t="s">
        <v>32</v>
      </c>
      <c r="H135" s="133" t="s">
        <v>112</v>
      </c>
      <c r="I135" s="28" t="s">
        <v>111</v>
      </c>
      <c r="J135" s="38" t="s">
        <v>131</v>
      </c>
      <c r="K135" s="27">
        <v>1</v>
      </c>
      <c r="L135" s="28">
        <v>1</v>
      </c>
      <c r="M135" s="31" t="s">
        <v>425</v>
      </c>
      <c r="N135" s="32" t="s">
        <v>32</v>
      </c>
      <c r="O135" s="428"/>
      <c r="P135" s="429"/>
      <c r="Q135" s="429"/>
      <c r="R135" s="430"/>
      <c r="S135" s="431"/>
      <c r="T135" s="429"/>
      <c r="U135" s="429"/>
      <c r="V135" s="432"/>
      <c r="W135" s="431"/>
      <c r="X135" s="429"/>
      <c r="Y135" s="429"/>
      <c r="Z135" s="432">
        <v>1</v>
      </c>
      <c r="AA135" s="431"/>
      <c r="AB135" s="429"/>
      <c r="AC135" s="429"/>
      <c r="AD135" s="432"/>
      <c r="AE135" s="433"/>
      <c r="AF135" s="434"/>
      <c r="AG135" s="434"/>
      <c r="AH135" s="435"/>
      <c r="AI135" s="433"/>
      <c r="AJ135" s="434"/>
      <c r="AK135" s="434"/>
      <c r="AL135" s="435"/>
      <c r="AM135" s="433"/>
      <c r="AN135" s="434"/>
      <c r="AO135" s="434"/>
      <c r="AP135" s="435"/>
      <c r="AQ135" s="433"/>
      <c r="AR135" s="434"/>
      <c r="AS135" s="434"/>
      <c r="AT135" s="435"/>
      <c r="AU135" s="433"/>
      <c r="AV135" s="434"/>
      <c r="AW135" s="434"/>
      <c r="AX135" s="435"/>
      <c r="AY135" s="431"/>
      <c r="AZ135" s="429"/>
      <c r="BA135" s="429"/>
      <c r="BB135" s="432"/>
      <c r="BC135" s="431"/>
      <c r="BD135" s="429"/>
      <c r="BE135" s="429"/>
      <c r="BF135" s="432"/>
      <c r="BG135" s="431"/>
      <c r="BH135" s="429"/>
      <c r="BI135" s="429"/>
      <c r="BJ135" s="436"/>
      <c r="BK135" s="181">
        <f t="shared" si="6"/>
        <v>1</v>
      </c>
      <c r="BL135" s="182">
        <f t="shared" si="7"/>
        <v>0</v>
      </c>
      <c r="BM135" s="26"/>
      <c r="BN135" s="200" t="s">
        <v>32</v>
      </c>
    </row>
    <row r="136" spans="1:66" x14ac:dyDescent="0.25">
      <c r="A136" s="36" t="s">
        <v>158</v>
      </c>
      <c r="B136" s="37" t="s">
        <v>159</v>
      </c>
      <c r="C136" s="29" t="s">
        <v>235</v>
      </c>
      <c r="D136" s="29" t="s">
        <v>178</v>
      </c>
      <c r="E136" s="30" t="s">
        <v>167</v>
      </c>
      <c r="F136" s="132" t="s">
        <v>107</v>
      </c>
      <c r="G136" s="133" t="s">
        <v>32</v>
      </c>
      <c r="H136" s="133" t="s">
        <v>112</v>
      </c>
      <c r="I136" s="28" t="s">
        <v>111</v>
      </c>
      <c r="J136" s="38" t="s">
        <v>135</v>
      </c>
      <c r="K136" s="27">
        <v>2</v>
      </c>
      <c r="L136" s="28">
        <v>1</v>
      </c>
      <c r="M136" s="31" t="s">
        <v>267</v>
      </c>
      <c r="N136" s="32" t="s">
        <v>32</v>
      </c>
      <c r="O136" s="428"/>
      <c r="P136" s="429"/>
      <c r="Q136" s="429"/>
      <c r="R136" s="430"/>
      <c r="S136" s="431"/>
      <c r="T136" s="429"/>
      <c r="U136" s="429"/>
      <c r="V136" s="432"/>
      <c r="W136" s="431"/>
      <c r="X136" s="429"/>
      <c r="Y136" s="429"/>
      <c r="Z136" s="432"/>
      <c r="AA136" s="431">
        <v>1</v>
      </c>
      <c r="AB136" s="429"/>
      <c r="AC136" s="429"/>
      <c r="AD136" s="432"/>
      <c r="AE136" s="433"/>
      <c r="AF136" s="434"/>
      <c r="AG136" s="434"/>
      <c r="AH136" s="435"/>
      <c r="AI136" s="433"/>
      <c r="AJ136" s="434"/>
      <c r="AK136" s="434"/>
      <c r="AL136" s="435"/>
      <c r="AM136" s="433"/>
      <c r="AN136" s="434"/>
      <c r="AO136" s="434"/>
      <c r="AP136" s="435"/>
      <c r="AQ136" s="433"/>
      <c r="AR136" s="434"/>
      <c r="AS136" s="434"/>
      <c r="AT136" s="435"/>
      <c r="AU136" s="433"/>
      <c r="AV136" s="434"/>
      <c r="AW136" s="434"/>
      <c r="AX136" s="435"/>
      <c r="AY136" s="431"/>
      <c r="AZ136" s="429"/>
      <c r="BA136" s="429"/>
      <c r="BB136" s="432"/>
      <c r="BC136" s="431"/>
      <c r="BD136" s="429"/>
      <c r="BE136" s="429"/>
      <c r="BF136" s="432"/>
      <c r="BG136" s="431"/>
      <c r="BH136" s="429"/>
      <c r="BI136" s="429"/>
      <c r="BJ136" s="436"/>
      <c r="BK136" s="181">
        <f t="shared" si="6"/>
        <v>1</v>
      </c>
      <c r="BL136" s="182">
        <f t="shared" si="7"/>
        <v>0</v>
      </c>
      <c r="BM136" s="26" t="s">
        <v>587</v>
      </c>
      <c r="BN136" s="200" t="s">
        <v>32</v>
      </c>
    </row>
    <row r="137" spans="1:66" x14ac:dyDescent="0.25">
      <c r="A137" s="36" t="s">
        <v>158</v>
      </c>
      <c r="B137" s="37" t="s">
        <v>159</v>
      </c>
      <c r="C137" s="29" t="s">
        <v>235</v>
      </c>
      <c r="D137" s="29" t="s">
        <v>178</v>
      </c>
      <c r="E137" s="30" t="s">
        <v>167</v>
      </c>
      <c r="F137" s="132" t="s">
        <v>107</v>
      </c>
      <c r="G137" s="133" t="s">
        <v>32</v>
      </c>
      <c r="H137" s="133" t="s">
        <v>112</v>
      </c>
      <c r="I137" s="28" t="s">
        <v>111</v>
      </c>
      <c r="J137" s="38" t="s">
        <v>134</v>
      </c>
      <c r="K137" s="27">
        <v>2</v>
      </c>
      <c r="L137" s="28">
        <v>1</v>
      </c>
      <c r="M137" s="31" t="s">
        <v>267</v>
      </c>
      <c r="N137" s="32" t="s">
        <v>32</v>
      </c>
      <c r="O137" s="428"/>
      <c r="P137" s="429"/>
      <c r="Q137" s="429"/>
      <c r="R137" s="430"/>
      <c r="S137" s="431"/>
      <c r="T137" s="429"/>
      <c r="U137" s="429"/>
      <c r="V137" s="432"/>
      <c r="W137" s="431"/>
      <c r="X137" s="429"/>
      <c r="Y137" s="429"/>
      <c r="Z137" s="432"/>
      <c r="AA137" s="431">
        <v>1</v>
      </c>
      <c r="AB137" s="429"/>
      <c r="AC137" s="429"/>
      <c r="AD137" s="432"/>
      <c r="AE137" s="433"/>
      <c r="AF137" s="434"/>
      <c r="AG137" s="434"/>
      <c r="AH137" s="435"/>
      <c r="AI137" s="433"/>
      <c r="AJ137" s="434"/>
      <c r="AK137" s="434"/>
      <c r="AL137" s="435"/>
      <c r="AM137" s="433"/>
      <c r="AN137" s="434"/>
      <c r="AO137" s="434"/>
      <c r="AP137" s="435"/>
      <c r="AQ137" s="433"/>
      <c r="AR137" s="434"/>
      <c r="AS137" s="434"/>
      <c r="AT137" s="435"/>
      <c r="AU137" s="433"/>
      <c r="AV137" s="434"/>
      <c r="AW137" s="434"/>
      <c r="AX137" s="435"/>
      <c r="AY137" s="431"/>
      <c r="AZ137" s="429"/>
      <c r="BA137" s="429"/>
      <c r="BB137" s="432"/>
      <c r="BC137" s="431"/>
      <c r="BD137" s="429"/>
      <c r="BE137" s="429"/>
      <c r="BF137" s="432"/>
      <c r="BG137" s="431"/>
      <c r="BH137" s="429"/>
      <c r="BI137" s="429"/>
      <c r="BJ137" s="436"/>
      <c r="BK137" s="181">
        <f t="shared" si="6"/>
        <v>1</v>
      </c>
      <c r="BL137" s="182">
        <f t="shared" si="7"/>
        <v>0</v>
      </c>
      <c r="BM137" s="26" t="s">
        <v>587</v>
      </c>
      <c r="BN137" s="200" t="s">
        <v>32</v>
      </c>
    </row>
    <row r="138" spans="1:66" x14ac:dyDescent="0.25">
      <c r="A138" s="36" t="s">
        <v>158</v>
      </c>
      <c r="B138" s="37" t="s">
        <v>159</v>
      </c>
      <c r="C138" s="29" t="s">
        <v>235</v>
      </c>
      <c r="D138" s="29" t="s">
        <v>178</v>
      </c>
      <c r="E138" s="30" t="s">
        <v>167</v>
      </c>
      <c r="F138" s="132" t="s">
        <v>107</v>
      </c>
      <c r="G138" s="133" t="s">
        <v>32</v>
      </c>
      <c r="H138" s="133" t="s">
        <v>112</v>
      </c>
      <c r="I138" s="28" t="s">
        <v>111</v>
      </c>
      <c r="J138" s="38" t="s">
        <v>109</v>
      </c>
      <c r="K138" s="27">
        <v>2</v>
      </c>
      <c r="L138" s="28">
        <v>1</v>
      </c>
      <c r="M138" s="31" t="s">
        <v>267</v>
      </c>
      <c r="N138" s="32" t="s">
        <v>32</v>
      </c>
      <c r="O138" s="428"/>
      <c r="P138" s="429"/>
      <c r="Q138" s="429"/>
      <c r="R138" s="430"/>
      <c r="S138" s="431"/>
      <c r="T138" s="429"/>
      <c r="U138" s="429"/>
      <c r="V138" s="432"/>
      <c r="W138" s="431"/>
      <c r="X138" s="429"/>
      <c r="Y138" s="429"/>
      <c r="Z138" s="432"/>
      <c r="AA138" s="431">
        <v>1</v>
      </c>
      <c r="AB138" s="429"/>
      <c r="AC138" s="429"/>
      <c r="AD138" s="432"/>
      <c r="AE138" s="433"/>
      <c r="AF138" s="434"/>
      <c r="AG138" s="434"/>
      <c r="AH138" s="435"/>
      <c r="AI138" s="433"/>
      <c r="AJ138" s="434"/>
      <c r="AK138" s="434"/>
      <c r="AL138" s="435"/>
      <c r="AM138" s="433"/>
      <c r="AN138" s="434"/>
      <c r="AO138" s="434"/>
      <c r="AP138" s="435"/>
      <c r="AQ138" s="433"/>
      <c r="AR138" s="434"/>
      <c r="AS138" s="434"/>
      <c r="AT138" s="435"/>
      <c r="AU138" s="433"/>
      <c r="AV138" s="434"/>
      <c r="AW138" s="434"/>
      <c r="AX138" s="435"/>
      <c r="AY138" s="431"/>
      <c r="AZ138" s="429"/>
      <c r="BA138" s="429"/>
      <c r="BB138" s="432"/>
      <c r="BC138" s="431"/>
      <c r="BD138" s="429"/>
      <c r="BE138" s="429"/>
      <c r="BF138" s="432"/>
      <c r="BG138" s="431"/>
      <c r="BH138" s="429"/>
      <c r="BI138" s="429"/>
      <c r="BJ138" s="436"/>
      <c r="BK138" s="181">
        <f t="shared" si="6"/>
        <v>1</v>
      </c>
      <c r="BL138" s="182">
        <f t="shared" si="7"/>
        <v>0</v>
      </c>
      <c r="BM138" s="26" t="s">
        <v>587</v>
      </c>
      <c r="BN138" s="200" t="s">
        <v>32</v>
      </c>
    </row>
    <row r="139" spans="1:66" x14ac:dyDescent="0.25">
      <c r="A139" s="36" t="s">
        <v>158</v>
      </c>
      <c r="B139" s="37" t="s">
        <v>159</v>
      </c>
      <c r="C139" s="29" t="s">
        <v>235</v>
      </c>
      <c r="D139" s="29" t="s">
        <v>178</v>
      </c>
      <c r="E139" s="30" t="s">
        <v>167</v>
      </c>
      <c r="F139" s="132" t="s">
        <v>107</v>
      </c>
      <c r="G139" s="133" t="s">
        <v>32</v>
      </c>
      <c r="H139" s="133" t="s">
        <v>112</v>
      </c>
      <c r="I139" s="28" t="s">
        <v>111</v>
      </c>
      <c r="J139" s="39" t="s">
        <v>260</v>
      </c>
      <c r="K139" s="27">
        <v>6</v>
      </c>
      <c r="L139" s="28">
        <v>6</v>
      </c>
      <c r="M139" s="31" t="s">
        <v>264</v>
      </c>
      <c r="N139" s="40" t="s">
        <v>262</v>
      </c>
      <c r="O139" s="428" t="s">
        <v>280</v>
      </c>
      <c r="P139" s="429"/>
      <c r="Q139" s="429"/>
      <c r="R139" s="430"/>
      <c r="S139" s="431"/>
      <c r="T139" s="429"/>
      <c r="U139" s="429"/>
      <c r="V139" s="432"/>
      <c r="W139" s="431"/>
      <c r="X139" s="429"/>
      <c r="Y139" s="429"/>
      <c r="Z139" s="432"/>
      <c r="AA139" s="431"/>
      <c r="AB139" s="429"/>
      <c r="AC139" s="429"/>
      <c r="AD139" s="432"/>
      <c r="AE139" s="433"/>
      <c r="AF139" s="434"/>
      <c r="AG139" s="434"/>
      <c r="AH139" s="435"/>
      <c r="AI139" s="433"/>
      <c r="AJ139" s="434"/>
      <c r="AK139" s="434"/>
      <c r="AL139" s="435"/>
      <c r="AM139" s="433"/>
      <c r="AN139" s="434"/>
      <c r="AO139" s="434"/>
      <c r="AP139" s="435"/>
      <c r="AQ139" s="433"/>
      <c r="AR139" s="434"/>
      <c r="AS139" s="434"/>
      <c r="AT139" s="435"/>
      <c r="AU139" s="433"/>
      <c r="AV139" s="434"/>
      <c r="AW139" s="434"/>
      <c r="AX139" s="435"/>
      <c r="AY139" s="431"/>
      <c r="AZ139" s="429"/>
      <c r="BA139" s="429"/>
      <c r="BB139" s="432"/>
      <c r="BC139" s="431"/>
      <c r="BD139" s="429"/>
      <c r="BE139" s="429"/>
      <c r="BF139" s="432"/>
      <c r="BG139" s="431"/>
      <c r="BH139" s="429"/>
      <c r="BI139" s="429"/>
      <c r="BJ139" s="436"/>
      <c r="BK139" s="181">
        <f t="shared" si="6"/>
        <v>0</v>
      </c>
      <c r="BL139" s="182">
        <f t="shared" si="7"/>
        <v>6</v>
      </c>
      <c r="BM139" s="26"/>
      <c r="BN139" s="200" t="s">
        <v>32</v>
      </c>
    </row>
    <row r="140" spans="1:66" x14ac:dyDescent="0.25">
      <c r="A140" s="36" t="s">
        <v>158</v>
      </c>
      <c r="B140" s="37" t="s">
        <v>159</v>
      </c>
      <c r="C140" s="29" t="s">
        <v>235</v>
      </c>
      <c r="D140" s="29" t="s">
        <v>178</v>
      </c>
      <c r="E140" s="30" t="s">
        <v>167</v>
      </c>
      <c r="F140" s="132" t="s">
        <v>107</v>
      </c>
      <c r="G140" s="133" t="s">
        <v>32</v>
      </c>
      <c r="H140" s="133" t="s">
        <v>112</v>
      </c>
      <c r="I140" s="28" t="s">
        <v>111</v>
      </c>
      <c r="J140" s="38" t="s">
        <v>133</v>
      </c>
      <c r="K140" s="27">
        <v>2</v>
      </c>
      <c r="L140" s="28">
        <v>1</v>
      </c>
      <c r="M140" s="31" t="s">
        <v>267</v>
      </c>
      <c r="N140" s="32" t="s">
        <v>32</v>
      </c>
      <c r="O140" s="428"/>
      <c r="P140" s="429"/>
      <c r="Q140" s="429"/>
      <c r="R140" s="430"/>
      <c r="S140" s="431"/>
      <c r="T140" s="429"/>
      <c r="U140" s="429"/>
      <c r="V140" s="432"/>
      <c r="W140" s="431"/>
      <c r="X140" s="429"/>
      <c r="Y140" s="429"/>
      <c r="Z140" s="432"/>
      <c r="AA140" s="431">
        <v>1</v>
      </c>
      <c r="AB140" s="429"/>
      <c r="AC140" s="429"/>
      <c r="AD140" s="432"/>
      <c r="AE140" s="433"/>
      <c r="AF140" s="434"/>
      <c r="AG140" s="434"/>
      <c r="AH140" s="435"/>
      <c r="AI140" s="433"/>
      <c r="AJ140" s="434"/>
      <c r="AK140" s="434"/>
      <c r="AL140" s="435"/>
      <c r="AM140" s="433"/>
      <c r="AN140" s="434"/>
      <c r="AO140" s="434"/>
      <c r="AP140" s="435"/>
      <c r="AQ140" s="433"/>
      <c r="AR140" s="434"/>
      <c r="AS140" s="434"/>
      <c r="AT140" s="435"/>
      <c r="AU140" s="433"/>
      <c r="AV140" s="434"/>
      <c r="AW140" s="434"/>
      <c r="AX140" s="435"/>
      <c r="AY140" s="431"/>
      <c r="AZ140" s="429"/>
      <c r="BA140" s="429"/>
      <c r="BB140" s="432"/>
      <c r="BC140" s="431"/>
      <c r="BD140" s="429"/>
      <c r="BE140" s="429"/>
      <c r="BF140" s="432"/>
      <c r="BG140" s="431"/>
      <c r="BH140" s="429"/>
      <c r="BI140" s="429"/>
      <c r="BJ140" s="436"/>
      <c r="BK140" s="181">
        <f t="shared" si="6"/>
        <v>1</v>
      </c>
      <c r="BL140" s="182">
        <f t="shared" si="7"/>
        <v>0</v>
      </c>
      <c r="BM140" s="26" t="s">
        <v>587</v>
      </c>
      <c r="BN140" s="200" t="s">
        <v>32</v>
      </c>
    </row>
    <row r="141" spans="1:66" x14ac:dyDescent="0.25">
      <c r="A141" s="36" t="s">
        <v>158</v>
      </c>
      <c r="B141" s="37" t="s">
        <v>159</v>
      </c>
      <c r="C141" s="29" t="s">
        <v>239</v>
      </c>
      <c r="D141" s="29" t="s">
        <v>173</v>
      </c>
      <c r="E141" s="30" t="s">
        <v>167</v>
      </c>
      <c r="F141" s="132" t="s">
        <v>119</v>
      </c>
      <c r="G141" s="133" t="s">
        <v>32</v>
      </c>
      <c r="H141" s="133" t="s">
        <v>112</v>
      </c>
      <c r="I141" s="28" t="s">
        <v>111</v>
      </c>
      <c r="J141" s="38" t="s">
        <v>140</v>
      </c>
      <c r="K141" s="27">
        <v>1</v>
      </c>
      <c r="L141" s="28">
        <v>1</v>
      </c>
      <c r="M141" s="31" t="s">
        <v>267</v>
      </c>
      <c r="N141" s="32" t="s">
        <v>32</v>
      </c>
      <c r="O141" s="428"/>
      <c r="P141" s="429"/>
      <c r="Q141" s="429"/>
      <c r="R141" s="430"/>
      <c r="S141" s="431"/>
      <c r="T141" s="429"/>
      <c r="U141" s="429"/>
      <c r="V141" s="432"/>
      <c r="W141" s="431"/>
      <c r="X141" s="429"/>
      <c r="Y141" s="429"/>
      <c r="Z141" s="432">
        <v>1</v>
      </c>
      <c r="AA141" s="431"/>
      <c r="AB141" s="429"/>
      <c r="AC141" s="429"/>
      <c r="AD141" s="432"/>
      <c r="AE141" s="433"/>
      <c r="AF141" s="434"/>
      <c r="AG141" s="434"/>
      <c r="AH141" s="435"/>
      <c r="AI141" s="433"/>
      <c r="AJ141" s="434"/>
      <c r="AK141" s="434"/>
      <c r="AL141" s="435"/>
      <c r="AM141" s="433"/>
      <c r="AN141" s="434"/>
      <c r="AO141" s="434"/>
      <c r="AP141" s="435"/>
      <c r="AQ141" s="433"/>
      <c r="AR141" s="434"/>
      <c r="AS141" s="434"/>
      <c r="AT141" s="435"/>
      <c r="AU141" s="433"/>
      <c r="AV141" s="434"/>
      <c r="AW141" s="434"/>
      <c r="AX141" s="435"/>
      <c r="AY141" s="431"/>
      <c r="AZ141" s="429"/>
      <c r="BA141" s="429"/>
      <c r="BB141" s="432"/>
      <c r="BC141" s="431"/>
      <c r="BD141" s="429"/>
      <c r="BE141" s="429"/>
      <c r="BF141" s="432"/>
      <c r="BG141" s="431"/>
      <c r="BH141" s="429"/>
      <c r="BI141" s="429"/>
      <c r="BJ141" s="436"/>
      <c r="BK141" s="181">
        <f t="shared" si="6"/>
        <v>1</v>
      </c>
      <c r="BL141" s="182">
        <f t="shared" si="7"/>
        <v>0</v>
      </c>
      <c r="BM141" s="26"/>
      <c r="BN141" s="200" t="s">
        <v>32</v>
      </c>
    </row>
    <row r="142" spans="1:66" x14ac:dyDescent="0.25">
      <c r="A142" s="36" t="s">
        <v>158</v>
      </c>
      <c r="B142" s="37" t="s">
        <v>159</v>
      </c>
      <c r="C142" s="29" t="s">
        <v>239</v>
      </c>
      <c r="D142" s="29" t="s">
        <v>173</v>
      </c>
      <c r="E142" s="30" t="s">
        <v>167</v>
      </c>
      <c r="F142" s="132" t="s">
        <v>119</v>
      </c>
      <c r="G142" s="133" t="s">
        <v>32</v>
      </c>
      <c r="H142" s="133" t="s">
        <v>112</v>
      </c>
      <c r="I142" s="28" t="s">
        <v>111</v>
      </c>
      <c r="J142" s="38" t="s">
        <v>135</v>
      </c>
      <c r="K142" s="27">
        <v>1</v>
      </c>
      <c r="L142" s="28">
        <v>1</v>
      </c>
      <c r="M142" s="31" t="s">
        <v>267</v>
      </c>
      <c r="N142" s="32" t="s">
        <v>32</v>
      </c>
      <c r="O142" s="428"/>
      <c r="P142" s="429"/>
      <c r="Q142" s="429"/>
      <c r="R142" s="430"/>
      <c r="S142" s="431"/>
      <c r="T142" s="429"/>
      <c r="U142" s="429"/>
      <c r="V142" s="432"/>
      <c r="W142" s="431"/>
      <c r="X142" s="429"/>
      <c r="Y142" s="429"/>
      <c r="Z142" s="432">
        <v>1</v>
      </c>
      <c r="AA142" s="431"/>
      <c r="AB142" s="429"/>
      <c r="AC142" s="429"/>
      <c r="AD142" s="432"/>
      <c r="AE142" s="433"/>
      <c r="AF142" s="434"/>
      <c r="AG142" s="434"/>
      <c r="AH142" s="435"/>
      <c r="AI142" s="433"/>
      <c r="AJ142" s="434"/>
      <c r="AK142" s="434"/>
      <c r="AL142" s="435"/>
      <c r="AM142" s="433"/>
      <c r="AN142" s="434"/>
      <c r="AO142" s="434"/>
      <c r="AP142" s="435"/>
      <c r="AQ142" s="433"/>
      <c r="AR142" s="434"/>
      <c r="AS142" s="434"/>
      <c r="AT142" s="435"/>
      <c r="AU142" s="433"/>
      <c r="AV142" s="434"/>
      <c r="AW142" s="434"/>
      <c r="AX142" s="435"/>
      <c r="AY142" s="431"/>
      <c r="AZ142" s="429"/>
      <c r="BA142" s="429"/>
      <c r="BB142" s="432"/>
      <c r="BC142" s="431"/>
      <c r="BD142" s="429"/>
      <c r="BE142" s="429"/>
      <c r="BF142" s="432"/>
      <c r="BG142" s="431"/>
      <c r="BH142" s="429"/>
      <c r="BI142" s="429"/>
      <c r="BJ142" s="436"/>
      <c r="BK142" s="181">
        <f t="shared" si="6"/>
        <v>1</v>
      </c>
      <c r="BL142" s="182">
        <f t="shared" si="7"/>
        <v>0</v>
      </c>
      <c r="BM142" s="26"/>
      <c r="BN142" s="200" t="s">
        <v>32</v>
      </c>
    </row>
    <row r="143" spans="1:66" x14ac:dyDescent="0.25">
      <c r="A143" s="36" t="s">
        <v>158</v>
      </c>
      <c r="B143" s="37" t="s">
        <v>159</v>
      </c>
      <c r="C143" s="29" t="s">
        <v>239</v>
      </c>
      <c r="D143" s="29" t="s">
        <v>173</v>
      </c>
      <c r="E143" s="30" t="s">
        <v>167</v>
      </c>
      <c r="F143" s="132" t="s">
        <v>119</v>
      </c>
      <c r="G143" s="133" t="s">
        <v>32</v>
      </c>
      <c r="H143" s="133" t="s">
        <v>112</v>
      </c>
      <c r="I143" s="28" t="s">
        <v>111</v>
      </c>
      <c r="J143" s="38" t="s">
        <v>134</v>
      </c>
      <c r="K143" s="27">
        <v>1</v>
      </c>
      <c r="L143" s="28">
        <v>1</v>
      </c>
      <c r="M143" s="31" t="s">
        <v>267</v>
      </c>
      <c r="N143" s="32" t="s">
        <v>32</v>
      </c>
      <c r="O143" s="428"/>
      <c r="P143" s="429"/>
      <c r="Q143" s="429"/>
      <c r="R143" s="430"/>
      <c r="S143" s="431"/>
      <c r="T143" s="429"/>
      <c r="U143" s="429"/>
      <c r="V143" s="432"/>
      <c r="W143" s="431"/>
      <c r="X143" s="429"/>
      <c r="Y143" s="429"/>
      <c r="Z143" s="432">
        <v>1</v>
      </c>
      <c r="AA143" s="431"/>
      <c r="AB143" s="429"/>
      <c r="AC143" s="429"/>
      <c r="AD143" s="432"/>
      <c r="AE143" s="433"/>
      <c r="AF143" s="434"/>
      <c r="AG143" s="434"/>
      <c r="AH143" s="435"/>
      <c r="AI143" s="433"/>
      <c r="AJ143" s="434"/>
      <c r="AK143" s="434"/>
      <c r="AL143" s="435"/>
      <c r="AM143" s="433"/>
      <c r="AN143" s="434"/>
      <c r="AO143" s="434"/>
      <c r="AP143" s="435"/>
      <c r="AQ143" s="433"/>
      <c r="AR143" s="434"/>
      <c r="AS143" s="434"/>
      <c r="AT143" s="435"/>
      <c r="AU143" s="433"/>
      <c r="AV143" s="434"/>
      <c r="AW143" s="434"/>
      <c r="AX143" s="435"/>
      <c r="AY143" s="431"/>
      <c r="AZ143" s="429"/>
      <c r="BA143" s="429"/>
      <c r="BB143" s="432"/>
      <c r="BC143" s="431"/>
      <c r="BD143" s="429"/>
      <c r="BE143" s="429"/>
      <c r="BF143" s="432"/>
      <c r="BG143" s="431"/>
      <c r="BH143" s="429"/>
      <c r="BI143" s="429"/>
      <c r="BJ143" s="436"/>
      <c r="BK143" s="181">
        <f t="shared" si="6"/>
        <v>1</v>
      </c>
      <c r="BL143" s="182">
        <f t="shared" si="7"/>
        <v>0</v>
      </c>
      <c r="BM143" s="26"/>
      <c r="BN143" s="200" t="s">
        <v>32</v>
      </c>
    </row>
    <row r="144" spans="1:66" x14ac:dyDescent="0.25">
      <c r="A144" s="36" t="s">
        <v>158</v>
      </c>
      <c r="B144" s="37" t="s">
        <v>159</v>
      </c>
      <c r="C144" s="29" t="s">
        <v>239</v>
      </c>
      <c r="D144" s="29" t="s">
        <v>173</v>
      </c>
      <c r="E144" s="30" t="s">
        <v>167</v>
      </c>
      <c r="F144" s="132" t="s">
        <v>119</v>
      </c>
      <c r="G144" s="133" t="s">
        <v>32</v>
      </c>
      <c r="H144" s="133" t="s">
        <v>112</v>
      </c>
      <c r="I144" s="28" t="s">
        <v>111</v>
      </c>
      <c r="J144" s="39" t="s">
        <v>260</v>
      </c>
      <c r="K144" s="27">
        <v>6</v>
      </c>
      <c r="L144" s="28">
        <v>6</v>
      </c>
      <c r="M144" s="31" t="s">
        <v>264</v>
      </c>
      <c r="N144" s="40" t="s">
        <v>262</v>
      </c>
      <c r="O144" s="428" t="s">
        <v>280</v>
      </c>
      <c r="P144" s="429"/>
      <c r="Q144" s="429"/>
      <c r="R144" s="430"/>
      <c r="S144" s="431"/>
      <c r="T144" s="429"/>
      <c r="U144" s="429"/>
      <c r="V144" s="432"/>
      <c r="W144" s="431"/>
      <c r="X144" s="429"/>
      <c r="Y144" s="429"/>
      <c r="Z144" s="432"/>
      <c r="AA144" s="431"/>
      <c r="AB144" s="429"/>
      <c r="AC144" s="429"/>
      <c r="AD144" s="432"/>
      <c r="AE144" s="433"/>
      <c r="AF144" s="434"/>
      <c r="AG144" s="434"/>
      <c r="AH144" s="435"/>
      <c r="AI144" s="433"/>
      <c r="AJ144" s="434"/>
      <c r="AK144" s="434"/>
      <c r="AL144" s="435"/>
      <c r="AM144" s="433"/>
      <c r="AN144" s="434"/>
      <c r="AO144" s="434"/>
      <c r="AP144" s="435"/>
      <c r="AQ144" s="433"/>
      <c r="AR144" s="434"/>
      <c r="AS144" s="434"/>
      <c r="AT144" s="435"/>
      <c r="AU144" s="433"/>
      <c r="AV144" s="434"/>
      <c r="AW144" s="434"/>
      <c r="AX144" s="435"/>
      <c r="AY144" s="431"/>
      <c r="AZ144" s="429"/>
      <c r="BA144" s="429"/>
      <c r="BB144" s="432"/>
      <c r="BC144" s="431"/>
      <c r="BD144" s="429"/>
      <c r="BE144" s="429"/>
      <c r="BF144" s="432"/>
      <c r="BG144" s="431"/>
      <c r="BH144" s="429"/>
      <c r="BI144" s="429"/>
      <c r="BJ144" s="436"/>
      <c r="BK144" s="181">
        <f t="shared" si="6"/>
        <v>0</v>
      </c>
      <c r="BL144" s="182">
        <f t="shared" si="7"/>
        <v>6</v>
      </c>
      <c r="BM144" s="26"/>
      <c r="BN144" s="200" t="s">
        <v>32</v>
      </c>
    </row>
    <row r="145" spans="1:66" x14ac:dyDescent="0.25">
      <c r="A145" s="36" t="s">
        <v>158</v>
      </c>
      <c r="B145" s="37" t="s">
        <v>159</v>
      </c>
      <c r="C145" s="29" t="s">
        <v>239</v>
      </c>
      <c r="D145" s="29" t="s">
        <v>173</v>
      </c>
      <c r="E145" s="30" t="s">
        <v>167</v>
      </c>
      <c r="F145" s="132" t="s">
        <v>119</v>
      </c>
      <c r="G145" s="133" t="s">
        <v>32</v>
      </c>
      <c r="H145" s="133" t="s">
        <v>112</v>
      </c>
      <c r="I145" s="28" t="s">
        <v>111</v>
      </c>
      <c r="J145" s="38" t="s">
        <v>133</v>
      </c>
      <c r="K145" s="27">
        <v>1</v>
      </c>
      <c r="L145" s="28">
        <v>1</v>
      </c>
      <c r="M145" s="31" t="s">
        <v>267</v>
      </c>
      <c r="N145" s="32" t="s">
        <v>32</v>
      </c>
      <c r="O145" s="428"/>
      <c r="P145" s="429"/>
      <c r="Q145" s="429"/>
      <c r="R145" s="430"/>
      <c r="S145" s="431"/>
      <c r="T145" s="429"/>
      <c r="U145" s="429"/>
      <c r="V145" s="432"/>
      <c r="W145" s="431"/>
      <c r="X145" s="429"/>
      <c r="Y145" s="429"/>
      <c r="Z145" s="432">
        <v>1</v>
      </c>
      <c r="AA145" s="431"/>
      <c r="AB145" s="429"/>
      <c r="AC145" s="429"/>
      <c r="AD145" s="432"/>
      <c r="AE145" s="433"/>
      <c r="AF145" s="434"/>
      <c r="AG145" s="434"/>
      <c r="AH145" s="435"/>
      <c r="AI145" s="433"/>
      <c r="AJ145" s="434"/>
      <c r="AK145" s="434"/>
      <c r="AL145" s="435"/>
      <c r="AM145" s="433"/>
      <c r="AN145" s="434"/>
      <c r="AO145" s="434"/>
      <c r="AP145" s="435"/>
      <c r="AQ145" s="433"/>
      <c r="AR145" s="434"/>
      <c r="AS145" s="434"/>
      <c r="AT145" s="435"/>
      <c r="AU145" s="433"/>
      <c r="AV145" s="434"/>
      <c r="AW145" s="434"/>
      <c r="AX145" s="435"/>
      <c r="AY145" s="431"/>
      <c r="AZ145" s="429"/>
      <c r="BA145" s="429"/>
      <c r="BB145" s="432"/>
      <c r="BC145" s="431"/>
      <c r="BD145" s="429"/>
      <c r="BE145" s="429"/>
      <c r="BF145" s="432"/>
      <c r="BG145" s="431"/>
      <c r="BH145" s="429"/>
      <c r="BI145" s="429"/>
      <c r="BJ145" s="436"/>
      <c r="BK145" s="181">
        <f t="shared" si="6"/>
        <v>1</v>
      </c>
      <c r="BL145" s="182">
        <f t="shared" si="7"/>
        <v>0</v>
      </c>
      <c r="BM145" s="26"/>
      <c r="BN145" s="200" t="s">
        <v>32</v>
      </c>
    </row>
    <row r="146" spans="1:66" x14ac:dyDescent="0.25">
      <c r="A146" s="36" t="s">
        <v>158</v>
      </c>
      <c r="B146" s="37" t="s">
        <v>159</v>
      </c>
      <c r="C146" s="29" t="s">
        <v>239</v>
      </c>
      <c r="D146" s="29" t="s">
        <v>173</v>
      </c>
      <c r="E146" s="30" t="s">
        <v>167</v>
      </c>
      <c r="F146" s="132" t="s">
        <v>119</v>
      </c>
      <c r="G146" s="133" t="s">
        <v>32</v>
      </c>
      <c r="H146" s="133" t="s">
        <v>112</v>
      </c>
      <c r="I146" s="28" t="s">
        <v>111</v>
      </c>
      <c r="J146" s="38" t="s">
        <v>132</v>
      </c>
      <c r="K146" s="27">
        <v>1</v>
      </c>
      <c r="L146" s="28">
        <v>1</v>
      </c>
      <c r="M146" s="31" t="s">
        <v>267</v>
      </c>
      <c r="N146" s="32" t="s">
        <v>32</v>
      </c>
      <c r="O146" s="428"/>
      <c r="P146" s="429"/>
      <c r="Q146" s="429"/>
      <c r="R146" s="430"/>
      <c r="S146" s="431"/>
      <c r="T146" s="429"/>
      <c r="U146" s="429"/>
      <c r="V146" s="432"/>
      <c r="W146" s="431"/>
      <c r="X146" s="429"/>
      <c r="Y146" s="429"/>
      <c r="Z146" s="432"/>
      <c r="AA146" s="431"/>
      <c r="AB146" s="429"/>
      <c r="AC146" s="429"/>
      <c r="AD146" s="432"/>
      <c r="AE146" s="433"/>
      <c r="AF146" s="434"/>
      <c r="AG146" s="434"/>
      <c r="AH146" s="435"/>
      <c r="AI146" s="433"/>
      <c r="AJ146" s="434"/>
      <c r="AK146" s="434"/>
      <c r="AL146" s="435"/>
      <c r="AM146" s="433"/>
      <c r="AN146" s="434"/>
      <c r="AO146" s="434"/>
      <c r="AP146" s="435"/>
      <c r="AQ146" s="433"/>
      <c r="AR146" s="434"/>
      <c r="AS146" s="434"/>
      <c r="AT146" s="435"/>
      <c r="AU146" s="433"/>
      <c r="AV146" s="434"/>
      <c r="AW146" s="434"/>
      <c r="AX146" s="435"/>
      <c r="AY146" s="431"/>
      <c r="AZ146" s="429"/>
      <c r="BA146" s="429"/>
      <c r="BB146" s="432"/>
      <c r="BC146" s="431"/>
      <c r="BD146" s="429"/>
      <c r="BE146" s="429"/>
      <c r="BF146" s="432"/>
      <c r="BG146" s="431"/>
      <c r="BH146" s="429"/>
      <c r="BI146" s="429"/>
      <c r="BJ146" s="436"/>
      <c r="BK146" s="181">
        <f t="shared" si="6"/>
        <v>0</v>
      </c>
      <c r="BL146" s="182">
        <f t="shared" si="7"/>
        <v>1</v>
      </c>
      <c r="BM146" s="26"/>
      <c r="BN146" s="200" t="s">
        <v>32</v>
      </c>
    </row>
    <row r="147" spans="1:66" x14ac:dyDescent="0.25">
      <c r="A147" s="36" t="s">
        <v>158</v>
      </c>
      <c r="B147" s="37" t="s">
        <v>159</v>
      </c>
      <c r="C147" s="29" t="s">
        <v>239</v>
      </c>
      <c r="D147" s="29" t="s">
        <v>173</v>
      </c>
      <c r="E147" s="30" t="s">
        <v>167</v>
      </c>
      <c r="F147" s="132" t="s">
        <v>119</v>
      </c>
      <c r="G147" s="133" t="s">
        <v>32</v>
      </c>
      <c r="H147" s="133" t="s">
        <v>112</v>
      </c>
      <c r="I147" s="28" t="s">
        <v>111</v>
      </c>
      <c r="J147" s="38" t="s">
        <v>131</v>
      </c>
      <c r="K147" s="27">
        <v>1</v>
      </c>
      <c r="L147" s="28">
        <v>1</v>
      </c>
      <c r="M147" s="31" t="s">
        <v>425</v>
      </c>
      <c r="N147" s="32" t="s">
        <v>32</v>
      </c>
      <c r="O147" s="428"/>
      <c r="P147" s="429"/>
      <c r="Q147" s="429"/>
      <c r="R147" s="430"/>
      <c r="S147" s="431"/>
      <c r="T147" s="429"/>
      <c r="U147" s="429"/>
      <c r="V147" s="432"/>
      <c r="W147" s="431"/>
      <c r="X147" s="429"/>
      <c r="Y147" s="429"/>
      <c r="Z147" s="432">
        <v>1</v>
      </c>
      <c r="AA147" s="431"/>
      <c r="AB147" s="429"/>
      <c r="AC147" s="429"/>
      <c r="AD147" s="432"/>
      <c r="AE147" s="433"/>
      <c r="AF147" s="434"/>
      <c r="AG147" s="434"/>
      <c r="AH147" s="435"/>
      <c r="AI147" s="433"/>
      <c r="AJ147" s="434"/>
      <c r="AK147" s="434"/>
      <c r="AL147" s="435"/>
      <c r="AM147" s="433"/>
      <c r="AN147" s="434"/>
      <c r="AO147" s="434"/>
      <c r="AP147" s="435"/>
      <c r="AQ147" s="433"/>
      <c r="AR147" s="434"/>
      <c r="AS147" s="434"/>
      <c r="AT147" s="435"/>
      <c r="AU147" s="433"/>
      <c r="AV147" s="434"/>
      <c r="AW147" s="434"/>
      <c r="AX147" s="435"/>
      <c r="AY147" s="431"/>
      <c r="AZ147" s="429"/>
      <c r="BA147" s="429"/>
      <c r="BB147" s="432"/>
      <c r="BC147" s="431"/>
      <c r="BD147" s="429"/>
      <c r="BE147" s="429"/>
      <c r="BF147" s="432"/>
      <c r="BG147" s="431"/>
      <c r="BH147" s="429"/>
      <c r="BI147" s="429"/>
      <c r="BJ147" s="436"/>
      <c r="BK147" s="181">
        <f t="shared" si="6"/>
        <v>1</v>
      </c>
      <c r="BL147" s="182">
        <f t="shared" si="7"/>
        <v>0</v>
      </c>
      <c r="BM147" s="26"/>
      <c r="BN147" s="200" t="s">
        <v>32</v>
      </c>
    </row>
    <row r="148" spans="1:66" x14ac:dyDescent="0.25">
      <c r="A148" s="36" t="s">
        <v>158</v>
      </c>
      <c r="B148" s="37" t="s">
        <v>159</v>
      </c>
      <c r="C148" s="29" t="s">
        <v>176</v>
      </c>
      <c r="D148" s="29" t="s">
        <v>166</v>
      </c>
      <c r="E148" s="30" t="s">
        <v>167</v>
      </c>
      <c r="F148" s="132" t="s">
        <v>40</v>
      </c>
      <c r="G148" s="133" t="s">
        <v>32</v>
      </c>
      <c r="H148" s="133" t="s">
        <v>112</v>
      </c>
      <c r="I148" s="28" t="s">
        <v>114</v>
      </c>
      <c r="J148" s="38" t="s">
        <v>140</v>
      </c>
      <c r="K148" s="27">
        <v>5</v>
      </c>
      <c r="L148" s="28">
        <v>5</v>
      </c>
      <c r="M148" s="31" t="s">
        <v>268</v>
      </c>
      <c r="N148" s="32" t="s">
        <v>32</v>
      </c>
      <c r="O148" s="428"/>
      <c r="P148" s="429"/>
      <c r="Q148" s="429"/>
      <c r="R148" s="430">
        <v>1</v>
      </c>
      <c r="S148" s="431"/>
      <c r="T148" s="429"/>
      <c r="U148" s="429"/>
      <c r="V148" s="432">
        <v>1</v>
      </c>
      <c r="W148" s="431"/>
      <c r="X148" s="429">
        <v>1</v>
      </c>
      <c r="Y148" s="429"/>
      <c r="Z148" s="432"/>
      <c r="AA148" s="431"/>
      <c r="AB148" s="429"/>
      <c r="AC148" s="429"/>
      <c r="AD148" s="432"/>
      <c r="AE148" s="433"/>
      <c r="AF148" s="434"/>
      <c r="AG148" s="434"/>
      <c r="AH148" s="435"/>
      <c r="AI148" s="433"/>
      <c r="AJ148" s="434"/>
      <c r="AK148" s="434">
        <v>1</v>
      </c>
      <c r="AL148" s="435"/>
      <c r="AM148" s="433"/>
      <c r="AN148" s="434">
        <v>1</v>
      </c>
      <c r="AO148" s="434"/>
      <c r="AP148" s="435"/>
      <c r="AQ148" s="433"/>
      <c r="AR148" s="434"/>
      <c r="AS148" s="434"/>
      <c r="AT148" s="435"/>
      <c r="AU148" s="433"/>
      <c r="AV148" s="434"/>
      <c r="AW148" s="434"/>
      <c r="AX148" s="435"/>
      <c r="AY148" s="431"/>
      <c r="AZ148" s="429"/>
      <c r="BA148" s="429"/>
      <c r="BB148" s="432"/>
      <c r="BC148" s="431"/>
      <c r="BD148" s="429"/>
      <c r="BE148" s="429"/>
      <c r="BF148" s="432"/>
      <c r="BG148" s="431"/>
      <c r="BH148" s="429"/>
      <c r="BI148" s="429"/>
      <c r="BJ148" s="436"/>
      <c r="BK148" s="181">
        <f t="shared" si="6"/>
        <v>5</v>
      </c>
      <c r="BL148" s="182">
        <f t="shared" si="7"/>
        <v>0</v>
      </c>
      <c r="BM148" s="26"/>
      <c r="BN148" s="200" t="s">
        <v>32</v>
      </c>
    </row>
    <row r="149" spans="1:66" x14ac:dyDescent="0.25">
      <c r="A149" s="36" t="s">
        <v>158</v>
      </c>
      <c r="B149" s="37" t="s">
        <v>159</v>
      </c>
      <c r="C149" s="29" t="s">
        <v>176</v>
      </c>
      <c r="D149" s="29" t="s">
        <v>166</v>
      </c>
      <c r="E149" s="30" t="s">
        <v>167</v>
      </c>
      <c r="F149" s="132" t="s">
        <v>40</v>
      </c>
      <c r="G149" s="133" t="s">
        <v>32</v>
      </c>
      <c r="H149" s="133" t="s">
        <v>112</v>
      </c>
      <c r="I149" s="28" t="s">
        <v>114</v>
      </c>
      <c r="J149" s="38" t="s">
        <v>115</v>
      </c>
      <c r="K149" s="27">
        <v>5</v>
      </c>
      <c r="L149" s="28">
        <v>5</v>
      </c>
      <c r="M149" s="31" t="s">
        <v>268</v>
      </c>
      <c r="N149" s="32" t="s">
        <v>32</v>
      </c>
      <c r="O149" s="428"/>
      <c r="P149" s="429"/>
      <c r="Q149" s="429"/>
      <c r="R149" s="430">
        <v>1</v>
      </c>
      <c r="S149" s="431"/>
      <c r="T149" s="429"/>
      <c r="U149" s="429"/>
      <c r="V149" s="432">
        <v>1</v>
      </c>
      <c r="W149" s="431"/>
      <c r="X149" s="429">
        <v>1</v>
      </c>
      <c r="Y149" s="429"/>
      <c r="Z149" s="432"/>
      <c r="AA149" s="431"/>
      <c r="AB149" s="429"/>
      <c r="AC149" s="429"/>
      <c r="AD149" s="432"/>
      <c r="AE149" s="433"/>
      <c r="AF149" s="434"/>
      <c r="AG149" s="434"/>
      <c r="AH149" s="435"/>
      <c r="AI149" s="433"/>
      <c r="AJ149" s="434"/>
      <c r="AK149" s="434">
        <v>1</v>
      </c>
      <c r="AL149" s="435"/>
      <c r="AM149" s="433"/>
      <c r="AN149" s="434">
        <v>1</v>
      </c>
      <c r="AO149" s="434"/>
      <c r="AP149" s="435"/>
      <c r="AQ149" s="433"/>
      <c r="AR149" s="434"/>
      <c r="AS149" s="434"/>
      <c r="AT149" s="435"/>
      <c r="AU149" s="433"/>
      <c r="AV149" s="434"/>
      <c r="AW149" s="434"/>
      <c r="AX149" s="435"/>
      <c r="AY149" s="431"/>
      <c r="AZ149" s="429"/>
      <c r="BA149" s="429"/>
      <c r="BB149" s="432"/>
      <c r="BC149" s="431"/>
      <c r="BD149" s="429"/>
      <c r="BE149" s="429"/>
      <c r="BF149" s="432"/>
      <c r="BG149" s="431"/>
      <c r="BH149" s="429"/>
      <c r="BI149" s="429"/>
      <c r="BJ149" s="436"/>
      <c r="BK149" s="181">
        <f t="shared" si="6"/>
        <v>5</v>
      </c>
      <c r="BL149" s="182">
        <f t="shared" si="7"/>
        <v>0</v>
      </c>
      <c r="BM149" s="26"/>
      <c r="BN149" s="200" t="s">
        <v>32</v>
      </c>
    </row>
    <row r="150" spans="1:66" x14ac:dyDescent="0.25">
      <c r="A150" s="36" t="s">
        <v>158</v>
      </c>
      <c r="B150" s="37" t="s">
        <v>159</v>
      </c>
      <c r="C150" s="29" t="s">
        <v>176</v>
      </c>
      <c r="D150" s="29" t="s">
        <v>166</v>
      </c>
      <c r="E150" s="30" t="s">
        <v>167</v>
      </c>
      <c r="F150" s="132" t="s">
        <v>40</v>
      </c>
      <c r="G150" s="133" t="s">
        <v>32</v>
      </c>
      <c r="H150" s="133" t="s">
        <v>112</v>
      </c>
      <c r="I150" s="28" t="s">
        <v>114</v>
      </c>
      <c r="J150" s="38" t="s">
        <v>109</v>
      </c>
      <c r="K150" s="27">
        <v>5</v>
      </c>
      <c r="L150" s="28">
        <v>5</v>
      </c>
      <c r="M150" s="31" t="s">
        <v>266</v>
      </c>
      <c r="N150" s="32" t="s">
        <v>32</v>
      </c>
      <c r="O150" s="428"/>
      <c r="P150" s="429"/>
      <c r="Q150" s="429"/>
      <c r="R150" s="430">
        <v>1</v>
      </c>
      <c r="S150" s="431"/>
      <c r="T150" s="429"/>
      <c r="U150" s="429"/>
      <c r="V150" s="432">
        <v>1</v>
      </c>
      <c r="W150" s="431"/>
      <c r="X150" s="429">
        <v>1</v>
      </c>
      <c r="Y150" s="429"/>
      <c r="Z150" s="432"/>
      <c r="AA150" s="431"/>
      <c r="AB150" s="429"/>
      <c r="AC150" s="429"/>
      <c r="AD150" s="432"/>
      <c r="AE150" s="433"/>
      <c r="AF150" s="434"/>
      <c r="AG150" s="434"/>
      <c r="AH150" s="435"/>
      <c r="AI150" s="433"/>
      <c r="AJ150" s="434"/>
      <c r="AK150" s="434">
        <v>1</v>
      </c>
      <c r="AL150" s="435"/>
      <c r="AM150" s="433"/>
      <c r="AN150" s="434">
        <v>1</v>
      </c>
      <c r="AO150" s="434"/>
      <c r="AP150" s="435"/>
      <c r="AQ150" s="433"/>
      <c r="AR150" s="434"/>
      <c r="AS150" s="434"/>
      <c r="AT150" s="435"/>
      <c r="AU150" s="433"/>
      <c r="AV150" s="434"/>
      <c r="AW150" s="434"/>
      <c r="AX150" s="435"/>
      <c r="AY150" s="431"/>
      <c r="AZ150" s="429"/>
      <c r="BA150" s="429"/>
      <c r="BB150" s="432"/>
      <c r="BC150" s="431"/>
      <c r="BD150" s="429"/>
      <c r="BE150" s="429"/>
      <c r="BF150" s="432"/>
      <c r="BG150" s="431"/>
      <c r="BH150" s="429"/>
      <c r="BI150" s="429"/>
      <c r="BJ150" s="436"/>
      <c r="BK150" s="181">
        <f t="shared" si="6"/>
        <v>5</v>
      </c>
      <c r="BL150" s="182">
        <f t="shared" si="7"/>
        <v>0</v>
      </c>
      <c r="BM150" s="26"/>
      <c r="BN150" s="200" t="s">
        <v>32</v>
      </c>
    </row>
    <row r="151" spans="1:66" x14ac:dyDescent="0.25">
      <c r="A151" s="36" t="s">
        <v>158</v>
      </c>
      <c r="B151" s="37" t="s">
        <v>159</v>
      </c>
      <c r="C151" s="29" t="s">
        <v>176</v>
      </c>
      <c r="D151" s="29" t="s">
        <v>166</v>
      </c>
      <c r="E151" s="30" t="s">
        <v>167</v>
      </c>
      <c r="F151" s="132" t="s">
        <v>40</v>
      </c>
      <c r="G151" s="133" t="s">
        <v>32</v>
      </c>
      <c r="H151" s="133" t="s">
        <v>112</v>
      </c>
      <c r="I151" s="28" t="s">
        <v>114</v>
      </c>
      <c r="J151" s="38" t="s">
        <v>152</v>
      </c>
      <c r="K151" s="27">
        <v>0</v>
      </c>
      <c r="L151" s="28">
        <v>2</v>
      </c>
      <c r="M151" s="31" t="s">
        <v>546</v>
      </c>
      <c r="N151" s="32" t="s">
        <v>32</v>
      </c>
      <c r="O151" s="428"/>
      <c r="P151" s="429"/>
      <c r="Q151" s="429"/>
      <c r="R151" s="430"/>
      <c r="S151" s="431"/>
      <c r="T151" s="429"/>
      <c r="U151" s="429"/>
      <c r="V151" s="432"/>
      <c r="W151" s="431"/>
      <c r="X151" s="429"/>
      <c r="Y151" s="429"/>
      <c r="Z151" s="432"/>
      <c r="AA151" s="431"/>
      <c r="AB151" s="429"/>
      <c r="AC151" s="429"/>
      <c r="AD151" s="432"/>
      <c r="AE151" s="433"/>
      <c r="AF151" s="434"/>
      <c r="AG151" s="434"/>
      <c r="AH151" s="435"/>
      <c r="AI151" s="433"/>
      <c r="AJ151" s="434"/>
      <c r="AK151" s="434">
        <v>1</v>
      </c>
      <c r="AL151" s="435"/>
      <c r="AM151" s="433"/>
      <c r="AN151" s="434">
        <v>1</v>
      </c>
      <c r="AO151" s="434"/>
      <c r="AP151" s="435"/>
      <c r="AQ151" s="433"/>
      <c r="AR151" s="434"/>
      <c r="AS151" s="434"/>
      <c r="AT151" s="435"/>
      <c r="AU151" s="433"/>
      <c r="AV151" s="434"/>
      <c r="AW151" s="434"/>
      <c r="AX151" s="435"/>
      <c r="AY151" s="431"/>
      <c r="AZ151" s="429"/>
      <c r="BA151" s="429"/>
      <c r="BB151" s="432"/>
      <c r="BC151" s="431"/>
      <c r="BD151" s="429"/>
      <c r="BE151" s="429"/>
      <c r="BF151" s="432"/>
      <c r="BG151" s="431"/>
      <c r="BH151" s="429"/>
      <c r="BI151" s="429"/>
      <c r="BJ151" s="436"/>
      <c r="BK151" s="181">
        <f t="shared" si="6"/>
        <v>2</v>
      </c>
      <c r="BL151" s="182">
        <f t="shared" si="7"/>
        <v>0</v>
      </c>
      <c r="BM151" s="414"/>
      <c r="BN151" s="200" t="s">
        <v>32</v>
      </c>
    </row>
    <row r="152" spans="1:66" x14ac:dyDescent="0.25">
      <c r="A152" s="36" t="s">
        <v>158</v>
      </c>
      <c r="B152" s="37" t="s">
        <v>159</v>
      </c>
      <c r="C152" s="29" t="s">
        <v>176</v>
      </c>
      <c r="D152" s="29" t="s">
        <v>166</v>
      </c>
      <c r="E152" s="30" t="s">
        <v>167</v>
      </c>
      <c r="F152" s="132" t="s">
        <v>40</v>
      </c>
      <c r="G152" s="133" t="s">
        <v>32</v>
      </c>
      <c r="H152" s="133" t="s">
        <v>112</v>
      </c>
      <c r="I152" s="28" t="s">
        <v>114</v>
      </c>
      <c r="J152" s="38" t="s">
        <v>151</v>
      </c>
      <c r="K152" s="27">
        <v>0</v>
      </c>
      <c r="L152" s="28">
        <v>2</v>
      </c>
      <c r="M152" s="31" t="s">
        <v>546</v>
      </c>
      <c r="N152" s="32" t="s">
        <v>32</v>
      </c>
      <c r="O152" s="428"/>
      <c r="P152" s="429"/>
      <c r="Q152" s="429"/>
      <c r="R152" s="430"/>
      <c r="S152" s="431"/>
      <c r="T152" s="429"/>
      <c r="U152" s="429"/>
      <c r="V152" s="432"/>
      <c r="W152" s="431"/>
      <c r="X152" s="429"/>
      <c r="Y152" s="429"/>
      <c r="Z152" s="432"/>
      <c r="AA152" s="431"/>
      <c r="AB152" s="429"/>
      <c r="AC152" s="429"/>
      <c r="AD152" s="432"/>
      <c r="AE152" s="433"/>
      <c r="AF152" s="434"/>
      <c r="AG152" s="434"/>
      <c r="AH152" s="435"/>
      <c r="AI152" s="433"/>
      <c r="AJ152" s="434"/>
      <c r="AK152" s="434">
        <v>1</v>
      </c>
      <c r="AL152" s="435"/>
      <c r="AM152" s="433"/>
      <c r="AN152" s="434">
        <v>1</v>
      </c>
      <c r="AO152" s="434"/>
      <c r="AP152" s="435"/>
      <c r="AQ152" s="433"/>
      <c r="AR152" s="434"/>
      <c r="AS152" s="434"/>
      <c r="AT152" s="435"/>
      <c r="AU152" s="433"/>
      <c r="AV152" s="434"/>
      <c r="AW152" s="434"/>
      <c r="AX152" s="435"/>
      <c r="AY152" s="431"/>
      <c r="AZ152" s="429"/>
      <c r="BA152" s="429"/>
      <c r="BB152" s="432"/>
      <c r="BC152" s="431"/>
      <c r="BD152" s="429"/>
      <c r="BE152" s="429"/>
      <c r="BF152" s="432"/>
      <c r="BG152" s="431"/>
      <c r="BH152" s="429"/>
      <c r="BI152" s="429"/>
      <c r="BJ152" s="436"/>
      <c r="BK152" s="181">
        <f t="shared" si="6"/>
        <v>2</v>
      </c>
      <c r="BL152" s="182">
        <f t="shared" si="7"/>
        <v>0</v>
      </c>
      <c r="BM152" s="414"/>
      <c r="BN152" s="200" t="s">
        <v>32</v>
      </c>
    </row>
    <row r="153" spans="1:66" x14ac:dyDescent="0.25">
      <c r="A153" s="36" t="s">
        <v>158</v>
      </c>
      <c r="B153" s="37" t="s">
        <v>159</v>
      </c>
      <c r="C153" s="29" t="s">
        <v>176</v>
      </c>
      <c r="D153" s="29" t="s">
        <v>166</v>
      </c>
      <c r="E153" s="30" t="s">
        <v>167</v>
      </c>
      <c r="F153" s="132" t="s">
        <v>40</v>
      </c>
      <c r="G153" s="133" t="s">
        <v>32</v>
      </c>
      <c r="H153" s="133" t="s">
        <v>112</v>
      </c>
      <c r="I153" s="28" t="s">
        <v>114</v>
      </c>
      <c r="J153" s="38" t="s">
        <v>153</v>
      </c>
      <c r="K153" s="27">
        <v>5</v>
      </c>
      <c r="L153" s="28">
        <v>5</v>
      </c>
      <c r="M153" s="31" t="s">
        <v>268</v>
      </c>
      <c r="N153" s="32" t="s">
        <v>32</v>
      </c>
      <c r="O153" s="428"/>
      <c r="P153" s="429"/>
      <c r="Q153" s="429"/>
      <c r="R153" s="430">
        <v>1</v>
      </c>
      <c r="S153" s="431"/>
      <c r="T153" s="429"/>
      <c r="U153" s="429"/>
      <c r="V153" s="432">
        <v>1</v>
      </c>
      <c r="W153" s="431"/>
      <c r="X153" s="429">
        <v>1</v>
      </c>
      <c r="Y153" s="429"/>
      <c r="Z153" s="432"/>
      <c r="AA153" s="431"/>
      <c r="AB153" s="429"/>
      <c r="AC153" s="429"/>
      <c r="AD153" s="432"/>
      <c r="AE153" s="433"/>
      <c r="AF153" s="434"/>
      <c r="AG153" s="434"/>
      <c r="AH153" s="435"/>
      <c r="AI153" s="433"/>
      <c r="AJ153" s="434"/>
      <c r="AK153" s="434">
        <v>1</v>
      </c>
      <c r="AL153" s="435"/>
      <c r="AM153" s="433"/>
      <c r="AN153" s="434">
        <v>1</v>
      </c>
      <c r="AO153" s="434"/>
      <c r="AP153" s="435"/>
      <c r="AQ153" s="433"/>
      <c r="AR153" s="434"/>
      <c r="AS153" s="434"/>
      <c r="AT153" s="435"/>
      <c r="AU153" s="433"/>
      <c r="AV153" s="434"/>
      <c r="AW153" s="434"/>
      <c r="AX153" s="435"/>
      <c r="AY153" s="431"/>
      <c r="AZ153" s="429"/>
      <c r="BA153" s="429"/>
      <c r="BB153" s="432"/>
      <c r="BC153" s="431"/>
      <c r="BD153" s="429"/>
      <c r="BE153" s="429"/>
      <c r="BF153" s="432"/>
      <c r="BG153" s="431"/>
      <c r="BH153" s="429"/>
      <c r="BI153" s="429"/>
      <c r="BJ153" s="436"/>
      <c r="BK153" s="181">
        <f t="shared" si="6"/>
        <v>5</v>
      </c>
      <c r="BL153" s="182">
        <f t="shared" si="7"/>
        <v>0</v>
      </c>
      <c r="BM153" s="26"/>
      <c r="BN153" s="200" t="s">
        <v>32</v>
      </c>
    </row>
    <row r="154" spans="1:66" x14ac:dyDescent="0.25">
      <c r="A154" s="36" t="s">
        <v>158</v>
      </c>
      <c r="B154" s="37" t="s">
        <v>159</v>
      </c>
      <c r="C154" s="29" t="s">
        <v>176</v>
      </c>
      <c r="D154" s="29" t="s">
        <v>166</v>
      </c>
      <c r="E154" s="30" t="s">
        <v>167</v>
      </c>
      <c r="F154" s="132" t="s">
        <v>40</v>
      </c>
      <c r="G154" s="133" t="s">
        <v>32</v>
      </c>
      <c r="H154" s="133" t="s">
        <v>112</v>
      </c>
      <c r="I154" s="28" t="s">
        <v>114</v>
      </c>
      <c r="J154" s="39" t="s">
        <v>260</v>
      </c>
      <c r="K154" s="27">
        <v>6</v>
      </c>
      <c r="L154" s="28">
        <v>6</v>
      </c>
      <c r="M154" s="31" t="s">
        <v>264</v>
      </c>
      <c r="N154" s="40" t="s">
        <v>262</v>
      </c>
      <c r="O154" s="428" t="s">
        <v>280</v>
      </c>
      <c r="P154" s="429"/>
      <c r="Q154" s="429"/>
      <c r="R154" s="430">
        <v>6</v>
      </c>
      <c r="S154" s="431"/>
      <c r="T154" s="429"/>
      <c r="U154" s="429"/>
      <c r="V154" s="432"/>
      <c r="W154" s="431"/>
      <c r="X154" s="429"/>
      <c r="Y154" s="429"/>
      <c r="Z154" s="432"/>
      <c r="AA154" s="431"/>
      <c r="AB154" s="429"/>
      <c r="AC154" s="429"/>
      <c r="AD154" s="432"/>
      <c r="AE154" s="433"/>
      <c r="AF154" s="434"/>
      <c r="AG154" s="434"/>
      <c r="AH154" s="435"/>
      <c r="AI154" s="433"/>
      <c r="AJ154" s="434"/>
      <c r="AK154" s="434"/>
      <c r="AL154" s="435"/>
      <c r="AM154" s="433"/>
      <c r="AN154" s="434"/>
      <c r="AO154" s="434"/>
      <c r="AP154" s="435"/>
      <c r="AQ154" s="433"/>
      <c r="AR154" s="434"/>
      <c r="AS154" s="434"/>
      <c r="AT154" s="435"/>
      <c r="AU154" s="433"/>
      <c r="AV154" s="434"/>
      <c r="AW154" s="434"/>
      <c r="AX154" s="435"/>
      <c r="AY154" s="431"/>
      <c r="AZ154" s="429"/>
      <c r="BA154" s="429"/>
      <c r="BB154" s="432"/>
      <c r="BC154" s="431"/>
      <c r="BD154" s="429"/>
      <c r="BE154" s="429"/>
      <c r="BF154" s="432"/>
      <c r="BG154" s="431"/>
      <c r="BH154" s="429"/>
      <c r="BI154" s="429"/>
      <c r="BJ154" s="436"/>
      <c r="BK154" s="181">
        <f t="shared" si="6"/>
        <v>6</v>
      </c>
      <c r="BL154" s="182">
        <f t="shared" si="7"/>
        <v>0</v>
      </c>
      <c r="BM154" s="26"/>
      <c r="BN154" s="200" t="s">
        <v>32</v>
      </c>
    </row>
    <row r="155" spans="1:66" x14ac:dyDescent="0.25">
      <c r="A155" s="36" t="s">
        <v>158</v>
      </c>
      <c r="B155" s="37" t="s">
        <v>159</v>
      </c>
      <c r="C155" s="29" t="s">
        <v>236</v>
      </c>
      <c r="D155" s="29" t="s">
        <v>178</v>
      </c>
      <c r="E155" s="30" t="s">
        <v>167</v>
      </c>
      <c r="F155" s="132" t="s">
        <v>108</v>
      </c>
      <c r="G155" s="133" t="s">
        <v>32</v>
      </c>
      <c r="H155" s="133" t="s">
        <v>112</v>
      </c>
      <c r="I155" s="28" t="s">
        <v>111</v>
      </c>
      <c r="J155" s="38" t="s">
        <v>140</v>
      </c>
      <c r="K155" s="27">
        <v>10</v>
      </c>
      <c r="L155" s="28">
        <v>10</v>
      </c>
      <c r="M155" s="31" t="s">
        <v>279</v>
      </c>
      <c r="N155" s="32" t="s">
        <v>32</v>
      </c>
      <c r="O155" s="428"/>
      <c r="P155" s="429"/>
      <c r="Q155" s="429"/>
      <c r="R155" s="430">
        <v>1</v>
      </c>
      <c r="S155" s="431"/>
      <c r="T155" s="429"/>
      <c r="U155" s="429"/>
      <c r="V155" s="432"/>
      <c r="W155" s="431"/>
      <c r="X155" s="429">
        <v>1</v>
      </c>
      <c r="Y155" s="429"/>
      <c r="Z155" s="432"/>
      <c r="AA155" s="431"/>
      <c r="AB155" s="429">
        <v>1</v>
      </c>
      <c r="AC155" s="429"/>
      <c r="AD155" s="432"/>
      <c r="AE155" s="433"/>
      <c r="AF155" s="434"/>
      <c r="AG155" s="434"/>
      <c r="AH155" s="435"/>
      <c r="AI155" s="433">
        <v>1</v>
      </c>
      <c r="AJ155" s="434"/>
      <c r="AK155" s="434"/>
      <c r="AL155" s="435"/>
      <c r="AM155" s="433"/>
      <c r="AN155" s="434">
        <v>1</v>
      </c>
      <c r="AO155" s="434"/>
      <c r="AP155" s="435">
        <v>1</v>
      </c>
      <c r="AQ155" s="433"/>
      <c r="AR155" s="434"/>
      <c r="AS155" s="434"/>
      <c r="AT155" s="435"/>
      <c r="AU155" s="433">
        <v>1</v>
      </c>
      <c r="AV155" s="434"/>
      <c r="AW155" s="434">
        <v>1</v>
      </c>
      <c r="AX155" s="435"/>
      <c r="AY155" s="431"/>
      <c r="AZ155" s="429">
        <v>1</v>
      </c>
      <c r="BA155" s="429"/>
      <c r="BB155" s="432"/>
      <c r="BC155" s="431"/>
      <c r="BD155" s="429">
        <v>1</v>
      </c>
      <c r="BE155" s="429"/>
      <c r="BF155" s="432"/>
      <c r="BG155" s="431"/>
      <c r="BH155" s="429"/>
      <c r="BI155" s="429"/>
      <c r="BJ155" s="436"/>
      <c r="BK155" s="181">
        <f t="shared" si="6"/>
        <v>10</v>
      </c>
      <c r="BL155" s="182">
        <f t="shared" si="7"/>
        <v>0</v>
      </c>
      <c r="BM155" s="26"/>
      <c r="BN155" s="200" t="s">
        <v>32</v>
      </c>
    </row>
    <row r="156" spans="1:66" x14ac:dyDescent="0.25">
      <c r="A156" s="36" t="s">
        <v>158</v>
      </c>
      <c r="B156" s="37" t="s">
        <v>159</v>
      </c>
      <c r="C156" s="29" t="s">
        <v>236</v>
      </c>
      <c r="D156" s="29" t="s">
        <v>178</v>
      </c>
      <c r="E156" s="30" t="s">
        <v>167</v>
      </c>
      <c r="F156" s="132" t="s">
        <v>108</v>
      </c>
      <c r="G156" s="133" t="s">
        <v>32</v>
      </c>
      <c r="H156" s="133" t="s">
        <v>112</v>
      </c>
      <c r="I156" s="28" t="s">
        <v>111</v>
      </c>
      <c r="J156" s="38" t="s">
        <v>109</v>
      </c>
      <c r="K156" s="27">
        <v>10</v>
      </c>
      <c r="L156" s="28">
        <v>10</v>
      </c>
      <c r="M156" s="31" t="s">
        <v>270</v>
      </c>
      <c r="N156" s="32" t="s">
        <v>32</v>
      </c>
      <c r="O156" s="428"/>
      <c r="P156" s="429"/>
      <c r="Q156" s="429"/>
      <c r="R156" s="430">
        <v>1</v>
      </c>
      <c r="S156" s="431"/>
      <c r="T156" s="429"/>
      <c r="U156" s="429"/>
      <c r="V156" s="432"/>
      <c r="W156" s="431"/>
      <c r="X156" s="429">
        <v>1</v>
      </c>
      <c r="Y156" s="429"/>
      <c r="Z156" s="432"/>
      <c r="AA156" s="431"/>
      <c r="AB156" s="429">
        <v>1</v>
      </c>
      <c r="AC156" s="429"/>
      <c r="AD156" s="432"/>
      <c r="AE156" s="433"/>
      <c r="AF156" s="434"/>
      <c r="AG156" s="434"/>
      <c r="AH156" s="435"/>
      <c r="AI156" s="433">
        <v>1</v>
      </c>
      <c r="AJ156" s="434"/>
      <c r="AK156" s="434"/>
      <c r="AL156" s="435"/>
      <c r="AM156" s="433"/>
      <c r="AN156" s="434">
        <v>1</v>
      </c>
      <c r="AO156" s="434"/>
      <c r="AP156" s="435">
        <v>1</v>
      </c>
      <c r="AQ156" s="433"/>
      <c r="AR156" s="434"/>
      <c r="AS156" s="434"/>
      <c r="AT156" s="435"/>
      <c r="AU156" s="433">
        <v>1</v>
      </c>
      <c r="AV156" s="434"/>
      <c r="AW156" s="434">
        <v>1</v>
      </c>
      <c r="AX156" s="435"/>
      <c r="AY156" s="431"/>
      <c r="AZ156" s="429">
        <v>1</v>
      </c>
      <c r="BA156" s="429"/>
      <c r="BB156" s="432"/>
      <c r="BC156" s="431"/>
      <c r="BD156" s="429">
        <v>1</v>
      </c>
      <c r="BE156" s="429"/>
      <c r="BF156" s="432"/>
      <c r="BG156" s="431"/>
      <c r="BH156" s="429"/>
      <c r="BI156" s="429"/>
      <c r="BJ156" s="436"/>
      <c r="BK156" s="181">
        <f t="shared" si="6"/>
        <v>10</v>
      </c>
      <c r="BL156" s="182">
        <f t="shared" si="7"/>
        <v>0</v>
      </c>
      <c r="BM156" s="26"/>
      <c r="BN156" s="200" t="s">
        <v>32</v>
      </c>
    </row>
    <row r="157" spans="1:66" x14ac:dyDescent="0.25">
      <c r="A157" s="36" t="s">
        <v>158</v>
      </c>
      <c r="B157" s="37" t="s">
        <v>159</v>
      </c>
      <c r="C157" s="29" t="s">
        <v>236</v>
      </c>
      <c r="D157" s="29" t="s">
        <v>178</v>
      </c>
      <c r="E157" s="30" t="s">
        <v>167</v>
      </c>
      <c r="F157" s="132" t="s">
        <v>108</v>
      </c>
      <c r="G157" s="133" t="s">
        <v>32</v>
      </c>
      <c r="H157" s="133" t="s">
        <v>112</v>
      </c>
      <c r="I157" s="28" t="s">
        <v>111</v>
      </c>
      <c r="J157" s="39" t="s">
        <v>260</v>
      </c>
      <c r="K157" s="27">
        <v>6</v>
      </c>
      <c r="L157" s="28">
        <v>6</v>
      </c>
      <c r="M157" s="31" t="s">
        <v>264</v>
      </c>
      <c r="N157" s="40" t="s">
        <v>262</v>
      </c>
      <c r="O157" s="428" t="s">
        <v>280</v>
      </c>
      <c r="P157" s="429"/>
      <c r="Q157" s="429"/>
      <c r="R157" s="430"/>
      <c r="S157" s="431"/>
      <c r="T157" s="429"/>
      <c r="U157" s="429"/>
      <c r="V157" s="432"/>
      <c r="W157" s="431"/>
      <c r="X157" s="429"/>
      <c r="Y157" s="429"/>
      <c r="Z157" s="432"/>
      <c r="AA157" s="431"/>
      <c r="AB157" s="429"/>
      <c r="AC157" s="429"/>
      <c r="AD157" s="432"/>
      <c r="AE157" s="433"/>
      <c r="AF157" s="434"/>
      <c r="AG157" s="434"/>
      <c r="AH157" s="435"/>
      <c r="AI157" s="433"/>
      <c r="AJ157" s="434"/>
      <c r="AK157" s="434"/>
      <c r="AL157" s="435"/>
      <c r="AM157" s="433"/>
      <c r="AN157" s="434"/>
      <c r="AO157" s="434"/>
      <c r="AP157" s="435"/>
      <c r="AQ157" s="433"/>
      <c r="AR157" s="434"/>
      <c r="AS157" s="434"/>
      <c r="AT157" s="435"/>
      <c r="AU157" s="433"/>
      <c r="AV157" s="434"/>
      <c r="AW157" s="434"/>
      <c r="AX157" s="435"/>
      <c r="AY157" s="431"/>
      <c r="AZ157" s="429"/>
      <c r="BA157" s="429"/>
      <c r="BB157" s="432"/>
      <c r="BC157" s="431"/>
      <c r="BD157" s="429">
        <v>6</v>
      </c>
      <c r="BE157" s="429"/>
      <c r="BF157" s="432"/>
      <c r="BG157" s="431"/>
      <c r="BH157" s="429"/>
      <c r="BI157" s="429"/>
      <c r="BJ157" s="436"/>
      <c r="BK157" s="181">
        <f t="shared" si="6"/>
        <v>6</v>
      </c>
      <c r="BL157" s="182">
        <f t="shared" si="7"/>
        <v>0</v>
      </c>
      <c r="BM157" s="26"/>
      <c r="BN157" s="200" t="s">
        <v>32</v>
      </c>
    </row>
    <row r="158" spans="1:66" x14ac:dyDescent="0.25">
      <c r="A158" s="36" t="s">
        <v>158</v>
      </c>
      <c r="B158" s="37" t="s">
        <v>159</v>
      </c>
      <c r="C158" s="29" t="s">
        <v>177</v>
      </c>
      <c r="D158" s="29" t="s">
        <v>178</v>
      </c>
      <c r="E158" s="30" t="s">
        <v>167</v>
      </c>
      <c r="F158" s="132" t="s">
        <v>41</v>
      </c>
      <c r="G158" s="133" t="s">
        <v>32</v>
      </c>
      <c r="H158" s="133" t="s">
        <v>110</v>
      </c>
      <c r="I158" s="28" t="s">
        <v>114</v>
      </c>
      <c r="J158" s="38" t="s">
        <v>136</v>
      </c>
      <c r="K158" s="27">
        <v>1</v>
      </c>
      <c r="L158" s="28">
        <v>1</v>
      </c>
      <c r="M158" s="31" t="s">
        <v>267</v>
      </c>
      <c r="N158" s="32" t="s">
        <v>32</v>
      </c>
      <c r="O158" s="428"/>
      <c r="P158" s="429"/>
      <c r="Q158" s="429"/>
      <c r="R158" s="430"/>
      <c r="S158" s="431"/>
      <c r="T158" s="429"/>
      <c r="U158" s="429"/>
      <c r="V158" s="432"/>
      <c r="W158" s="431"/>
      <c r="X158" s="429"/>
      <c r="Y158" s="429"/>
      <c r="Z158" s="432"/>
      <c r="AA158" s="431"/>
      <c r="AB158" s="429"/>
      <c r="AC158" s="429"/>
      <c r="AD158" s="432"/>
      <c r="AE158" s="433"/>
      <c r="AF158" s="434"/>
      <c r="AG158" s="434"/>
      <c r="AH158" s="435"/>
      <c r="AI158" s="433"/>
      <c r="AJ158" s="434"/>
      <c r="AK158" s="434"/>
      <c r="AL158" s="435"/>
      <c r="AM158" s="433"/>
      <c r="AN158" s="434"/>
      <c r="AO158" s="434"/>
      <c r="AP158" s="435"/>
      <c r="AQ158" s="433"/>
      <c r="AR158" s="434"/>
      <c r="AS158" s="434"/>
      <c r="AT158" s="435"/>
      <c r="AU158" s="433"/>
      <c r="AV158" s="434"/>
      <c r="AW158" s="434"/>
      <c r="AX158" s="435"/>
      <c r="AY158" s="431"/>
      <c r="AZ158" s="429"/>
      <c r="BA158" s="429"/>
      <c r="BB158" s="432"/>
      <c r="BC158" s="431"/>
      <c r="BD158" s="429"/>
      <c r="BE158" s="429"/>
      <c r="BF158" s="432"/>
      <c r="BG158" s="431"/>
      <c r="BH158" s="429"/>
      <c r="BI158" s="429"/>
      <c r="BJ158" s="436"/>
      <c r="BK158" s="181">
        <f t="shared" si="6"/>
        <v>0</v>
      </c>
      <c r="BL158" s="182">
        <f t="shared" si="7"/>
        <v>1</v>
      </c>
      <c r="BM158" s="26" t="s">
        <v>585</v>
      </c>
      <c r="BN158" s="200" t="s">
        <v>32</v>
      </c>
    </row>
    <row r="159" spans="1:66" x14ac:dyDescent="0.25">
      <c r="A159" s="36" t="s">
        <v>158</v>
      </c>
      <c r="B159" s="37" t="s">
        <v>159</v>
      </c>
      <c r="C159" s="29" t="s">
        <v>177</v>
      </c>
      <c r="D159" s="29" t="s">
        <v>178</v>
      </c>
      <c r="E159" s="30" t="s">
        <v>167</v>
      </c>
      <c r="F159" s="132" t="s">
        <v>41</v>
      </c>
      <c r="G159" s="133" t="s">
        <v>32</v>
      </c>
      <c r="H159" s="133" t="s">
        <v>110</v>
      </c>
      <c r="I159" s="28" t="s">
        <v>114</v>
      </c>
      <c r="J159" s="38" t="s">
        <v>109</v>
      </c>
      <c r="K159" s="27">
        <v>1</v>
      </c>
      <c r="L159" s="28">
        <v>1</v>
      </c>
      <c r="M159" s="31" t="s">
        <v>425</v>
      </c>
      <c r="N159" s="32" t="s">
        <v>32</v>
      </c>
      <c r="O159" s="428"/>
      <c r="P159" s="429"/>
      <c r="Q159" s="429"/>
      <c r="R159" s="430"/>
      <c r="S159" s="431"/>
      <c r="T159" s="429"/>
      <c r="U159" s="429"/>
      <c r="V159" s="432"/>
      <c r="W159" s="431"/>
      <c r="X159" s="429"/>
      <c r="Y159" s="429"/>
      <c r="Z159" s="432"/>
      <c r="AA159" s="431"/>
      <c r="AB159" s="429"/>
      <c r="AC159" s="429"/>
      <c r="AD159" s="432"/>
      <c r="AE159" s="433"/>
      <c r="AF159" s="434"/>
      <c r="AG159" s="434"/>
      <c r="AH159" s="435"/>
      <c r="AI159" s="433"/>
      <c r="AJ159" s="434"/>
      <c r="AK159" s="434"/>
      <c r="AL159" s="435"/>
      <c r="AM159" s="433"/>
      <c r="AN159" s="434"/>
      <c r="AO159" s="434"/>
      <c r="AP159" s="435"/>
      <c r="AQ159" s="433"/>
      <c r="AR159" s="434"/>
      <c r="AS159" s="434"/>
      <c r="AT159" s="435"/>
      <c r="AU159" s="433"/>
      <c r="AV159" s="434"/>
      <c r="AW159" s="434"/>
      <c r="AX159" s="435"/>
      <c r="AY159" s="431"/>
      <c r="AZ159" s="429"/>
      <c r="BA159" s="429"/>
      <c r="BB159" s="432"/>
      <c r="BC159" s="431"/>
      <c r="BD159" s="429"/>
      <c r="BE159" s="429"/>
      <c r="BF159" s="432"/>
      <c r="BG159" s="431"/>
      <c r="BH159" s="429"/>
      <c r="BI159" s="429"/>
      <c r="BJ159" s="436"/>
      <c r="BK159" s="181">
        <f t="shared" si="6"/>
        <v>0</v>
      </c>
      <c r="BL159" s="182">
        <f t="shared" si="7"/>
        <v>1</v>
      </c>
      <c r="BM159" s="26"/>
      <c r="BN159" s="200" t="s">
        <v>32</v>
      </c>
    </row>
    <row r="160" spans="1:66" x14ac:dyDescent="0.25">
      <c r="A160" s="36" t="s">
        <v>158</v>
      </c>
      <c r="B160" s="37" t="s">
        <v>159</v>
      </c>
      <c r="C160" s="29" t="s">
        <v>177</v>
      </c>
      <c r="D160" s="29" t="s">
        <v>178</v>
      </c>
      <c r="E160" s="30" t="s">
        <v>167</v>
      </c>
      <c r="F160" s="132" t="s">
        <v>41</v>
      </c>
      <c r="G160" s="133" t="s">
        <v>32</v>
      </c>
      <c r="H160" s="133" t="s">
        <v>110</v>
      </c>
      <c r="I160" s="28" t="s">
        <v>114</v>
      </c>
      <c r="J160" s="39" t="s">
        <v>260</v>
      </c>
      <c r="K160" s="27">
        <v>4</v>
      </c>
      <c r="L160" s="28">
        <v>4</v>
      </c>
      <c r="M160" s="31" t="s">
        <v>263</v>
      </c>
      <c r="N160" s="40" t="s">
        <v>261</v>
      </c>
      <c r="O160" s="428" t="s">
        <v>280</v>
      </c>
      <c r="P160" s="429"/>
      <c r="Q160" s="429"/>
      <c r="R160" s="430"/>
      <c r="S160" s="431"/>
      <c r="T160" s="429"/>
      <c r="U160" s="429"/>
      <c r="V160" s="432"/>
      <c r="W160" s="431"/>
      <c r="X160" s="429"/>
      <c r="Y160" s="429"/>
      <c r="Z160" s="432"/>
      <c r="AA160" s="431"/>
      <c r="AB160" s="429"/>
      <c r="AC160" s="429"/>
      <c r="AD160" s="432"/>
      <c r="AE160" s="433"/>
      <c r="AF160" s="434"/>
      <c r="AG160" s="434"/>
      <c r="AH160" s="435"/>
      <c r="AI160" s="433"/>
      <c r="AJ160" s="434"/>
      <c r="AK160" s="434"/>
      <c r="AL160" s="435"/>
      <c r="AM160" s="433"/>
      <c r="AN160" s="434"/>
      <c r="AO160" s="434"/>
      <c r="AP160" s="435"/>
      <c r="AQ160" s="433"/>
      <c r="AR160" s="434"/>
      <c r="AS160" s="434"/>
      <c r="AT160" s="435"/>
      <c r="AU160" s="433"/>
      <c r="AV160" s="434"/>
      <c r="AW160" s="434"/>
      <c r="AX160" s="435"/>
      <c r="AY160" s="431"/>
      <c r="AZ160" s="429"/>
      <c r="BA160" s="429"/>
      <c r="BB160" s="432"/>
      <c r="BC160" s="431"/>
      <c r="BD160" s="429"/>
      <c r="BE160" s="429"/>
      <c r="BF160" s="432"/>
      <c r="BG160" s="431"/>
      <c r="BH160" s="429"/>
      <c r="BI160" s="429"/>
      <c r="BJ160" s="436"/>
      <c r="BK160" s="181">
        <f t="shared" si="6"/>
        <v>0</v>
      </c>
      <c r="BL160" s="182">
        <f t="shared" si="7"/>
        <v>4</v>
      </c>
      <c r="BM160" s="26"/>
      <c r="BN160" s="200" t="s">
        <v>32</v>
      </c>
    </row>
    <row r="161" spans="1:66" x14ac:dyDescent="0.25">
      <c r="A161" s="36" t="s">
        <v>158</v>
      </c>
      <c r="B161" s="37" t="s">
        <v>159</v>
      </c>
      <c r="C161" s="29" t="s">
        <v>179</v>
      </c>
      <c r="D161" s="29" t="s">
        <v>178</v>
      </c>
      <c r="E161" s="30" t="s">
        <v>167</v>
      </c>
      <c r="F161" s="132" t="s">
        <v>42</v>
      </c>
      <c r="G161" s="133" t="s">
        <v>32</v>
      </c>
      <c r="H161" s="133" t="s">
        <v>110</v>
      </c>
      <c r="I161" s="28" t="s">
        <v>114</v>
      </c>
      <c r="J161" s="38" t="s">
        <v>136</v>
      </c>
      <c r="K161" s="27">
        <v>1</v>
      </c>
      <c r="L161" s="28">
        <v>1</v>
      </c>
      <c r="M161" s="31" t="s">
        <v>267</v>
      </c>
      <c r="N161" s="32" t="s">
        <v>32</v>
      </c>
      <c r="O161" s="428"/>
      <c r="P161" s="429"/>
      <c r="Q161" s="429"/>
      <c r="R161" s="430"/>
      <c r="S161" s="431"/>
      <c r="T161" s="429"/>
      <c r="U161" s="429"/>
      <c r="V161" s="432"/>
      <c r="W161" s="431"/>
      <c r="X161" s="429"/>
      <c r="Y161" s="429"/>
      <c r="Z161" s="432"/>
      <c r="AA161" s="431"/>
      <c r="AB161" s="429"/>
      <c r="AC161" s="429"/>
      <c r="AD161" s="432"/>
      <c r="AE161" s="433"/>
      <c r="AF161" s="434"/>
      <c r="AG161" s="434"/>
      <c r="AH161" s="435"/>
      <c r="AI161" s="433"/>
      <c r="AJ161" s="434"/>
      <c r="AK161" s="434"/>
      <c r="AL161" s="435"/>
      <c r="AM161" s="433"/>
      <c r="AN161" s="434"/>
      <c r="AO161" s="434"/>
      <c r="AP161" s="435"/>
      <c r="AQ161" s="433"/>
      <c r="AR161" s="434"/>
      <c r="AS161" s="434"/>
      <c r="AT161" s="435"/>
      <c r="AU161" s="433"/>
      <c r="AV161" s="434"/>
      <c r="AW161" s="434">
        <v>1</v>
      </c>
      <c r="AX161" s="435"/>
      <c r="AY161" s="431"/>
      <c r="AZ161" s="429"/>
      <c r="BA161" s="429"/>
      <c r="BB161" s="432"/>
      <c r="BC161" s="431"/>
      <c r="BD161" s="429"/>
      <c r="BE161" s="429"/>
      <c r="BF161" s="432"/>
      <c r="BG161" s="431"/>
      <c r="BH161" s="429"/>
      <c r="BI161" s="429"/>
      <c r="BJ161" s="436"/>
      <c r="BK161" s="181">
        <f t="shared" si="6"/>
        <v>1</v>
      </c>
      <c r="BL161" s="182">
        <f t="shared" si="7"/>
        <v>0</v>
      </c>
      <c r="BM161" s="26"/>
      <c r="BN161" s="200" t="s">
        <v>32</v>
      </c>
    </row>
    <row r="162" spans="1:66" x14ac:dyDescent="0.25">
      <c r="A162" s="36" t="s">
        <v>158</v>
      </c>
      <c r="B162" s="37" t="s">
        <v>159</v>
      </c>
      <c r="C162" s="29" t="s">
        <v>179</v>
      </c>
      <c r="D162" s="29" t="s">
        <v>178</v>
      </c>
      <c r="E162" s="30" t="s">
        <v>167</v>
      </c>
      <c r="F162" s="132" t="s">
        <v>42</v>
      </c>
      <c r="G162" s="133" t="s">
        <v>32</v>
      </c>
      <c r="H162" s="133" t="s">
        <v>110</v>
      </c>
      <c r="I162" s="28" t="s">
        <v>114</v>
      </c>
      <c r="J162" s="38" t="s">
        <v>109</v>
      </c>
      <c r="K162" s="27">
        <v>5</v>
      </c>
      <c r="L162" s="28">
        <v>6</v>
      </c>
      <c r="M162" s="31" t="s">
        <v>266</v>
      </c>
      <c r="N162" s="32" t="s">
        <v>32</v>
      </c>
      <c r="O162" s="428"/>
      <c r="P162" s="429"/>
      <c r="Q162" s="429"/>
      <c r="R162" s="430"/>
      <c r="S162" s="431"/>
      <c r="T162" s="429"/>
      <c r="U162" s="429">
        <v>1</v>
      </c>
      <c r="V162" s="432"/>
      <c r="W162" s="431"/>
      <c r="X162" s="429"/>
      <c r="Y162" s="429"/>
      <c r="Z162" s="432"/>
      <c r="AA162" s="431"/>
      <c r="AB162" s="429"/>
      <c r="AC162" s="429">
        <v>1</v>
      </c>
      <c r="AD162" s="432"/>
      <c r="AE162" s="433"/>
      <c r="AF162" s="434"/>
      <c r="AG162" s="434"/>
      <c r="AH162" s="435"/>
      <c r="AI162" s="433"/>
      <c r="AJ162" s="434"/>
      <c r="AK162" s="434"/>
      <c r="AL162" s="435"/>
      <c r="AM162" s="433"/>
      <c r="AN162" s="434"/>
      <c r="AO162" s="434"/>
      <c r="AP162" s="435">
        <v>1</v>
      </c>
      <c r="AQ162" s="433"/>
      <c r="AR162" s="434">
        <v>1</v>
      </c>
      <c r="AS162" s="434"/>
      <c r="AT162" s="435"/>
      <c r="AU162" s="433"/>
      <c r="AV162" s="434"/>
      <c r="AW162" s="434">
        <v>1</v>
      </c>
      <c r="AX162" s="435"/>
      <c r="AY162" s="431"/>
      <c r="AZ162" s="429">
        <v>1</v>
      </c>
      <c r="BA162" s="429"/>
      <c r="BB162" s="432"/>
      <c r="BC162" s="431"/>
      <c r="BD162" s="429"/>
      <c r="BE162" s="429"/>
      <c r="BF162" s="432"/>
      <c r="BG162" s="431"/>
      <c r="BH162" s="429"/>
      <c r="BI162" s="429"/>
      <c r="BJ162" s="436"/>
      <c r="BK162" s="181">
        <f t="shared" si="6"/>
        <v>6</v>
      </c>
      <c r="BL162" s="182">
        <f t="shared" si="7"/>
        <v>0</v>
      </c>
      <c r="BM162" s="414" t="s">
        <v>531</v>
      </c>
      <c r="BN162" s="200" t="s">
        <v>32</v>
      </c>
    </row>
    <row r="163" spans="1:66" x14ac:dyDescent="0.25">
      <c r="A163" s="36" t="s">
        <v>158</v>
      </c>
      <c r="B163" s="37" t="s">
        <v>159</v>
      </c>
      <c r="C163" s="29" t="s">
        <v>179</v>
      </c>
      <c r="D163" s="29" t="s">
        <v>178</v>
      </c>
      <c r="E163" s="30" t="s">
        <v>167</v>
      </c>
      <c r="F163" s="132" t="s">
        <v>42</v>
      </c>
      <c r="G163" s="133" t="s">
        <v>32</v>
      </c>
      <c r="H163" s="133" t="s">
        <v>110</v>
      </c>
      <c r="I163" s="28" t="s">
        <v>114</v>
      </c>
      <c r="J163" s="39" t="s">
        <v>260</v>
      </c>
      <c r="K163" s="27">
        <v>4</v>
      </c>
      <c r="L163" s="28">
        <v>4</v>
      </c>
      <c r="M163" s="31" t="s">
        <v>263</v>
      </c>
      <c r="N163" s="40" t="s">
        <v>261</v>
      </c>
      <c r="O163" s="428" t="s">
        <v>280</v>
      </c>
      <c r="P163" s="429"/>
      <c r="Q163" s="429"/>
      <c r="R163" s="430"/>
      <c r="S163" s="431"/>
      <c r="T163" s="429"/>
      <c r="U163" s="429"/>
      <c r="V163" s="432"/>
      <c r="W163" s="431"/>
      <c r="X163" s="429"/>
      <c r="Y163" s="429"/>
      <c r="Z163" s="432"/>
      <c r="AA163" s="431"/>
      <c r="AB163" s="429"/>
      <c r="AC163" s="429"/>
      <c r="AD163" s="432"/>
      <c r="AE163" s="433"/>
      <c r="AF163" s="434"/>
      <c r="AG163" s="434"/>
      <c r="AH163" s="435"/>
      <c r="AI163" s="433"/>
      <c r="AJ163" s="434"/>
      <c r="AK163" s="434"/>
      <c r="AL163" s="435"/>
      <c r="AM163" s="433"/>
      <c r="AN163" s="434"/>
      <c r="AO163" s="434"/>
      <c r="AP163" s="435"/>
      <c r="AQ163" s="433"/>
      <c r="AR163" s="434"/>
      <c r="AS163" s="434"/>
      <c r="AT163" s="435"/>
      <c r="AU163" s="433"/>
      <c r="AV163" s="434"/>
      <c r="AW163" s="434"/>
      <c r="AX163" s="435"/>
      <c r="AY163" s="431"/>
      <c r="AZ163" s="429"/>
      <c r="BA163" s="429"/>
      <c r="BB163" s="432"/>
      <c r="BC163" s="431"/>
      <c r="BD163" s="429"/>
      <c r="BE163" s="429"/>
      <c r="BF163" s="432"/>
      <c r="BG163" s="431"/>
      <c r="BH163" s="429"/>
      <c r="BI163" s="429"/>
      <c r="BJ163" s="436"/>
      <c r="BK163" s="181">
        <f t="shared" si="6"/>
        <v>0</v>
      </c>
      <c r="BL163" s="182">
        <f t="shared" si="7"/>
        <v>4</v>
      </c>
      <c r="BM163" s="26"/>
      <c r="BN163" s="200" t="s">
        <v>32</v>
      </c>
    </row>
    <row r="164" spans="1:66" x14ac:dyDescent="0.25">
      <c r="A164" s="36" t="s">
        <v>158</v>
      </c>
      <c r="B164" s="37" t="s">
        <v>159</v>
      </c>
      <c r="C164" s="29" t="s">
        <v>252</v>
      </c>
      <c r="D164" s="29" t="s">
        <v>178</v>
      </c>
      <c r="E164" s="30" t="s">
        <v>167</v>
      </c>
      <c r="F164" s="132" t="s">
        <v>138</v>
      </c>
      <c r="G164" s="133" t="s">
        <v>32</v>
      </c>
      <c r="H164" s="133" t="s">
        <v>112</v>
      </c>
      <c r="I164" s="28" t="s">
        <v>111</v>
      </c>
      <c r="J164" s="38" t="s">
        <v>140</v>
      </c>
      <c r="K164" s="27">
        <v>5</v>
      </c>
      <c r="L164" s="28">
        <v>5</v>
      </c>
      <c r="M164" s="31" t="s">
        <v>268</v>
      </c>
      <c r="N164" s="32" t="s">
        <v>32</v>
      </c>
      <c r="O164" s="428"/>
      <c r="P164" s="429"/>
      <c r="Q164" s="429"/>
      <c r="R164" s="430">
        <v>1</v>
      </c>
      <c r="S164" s="431"/>
      <c r="T164" s="429"/>
      <c r="U164" s="429"/>
      <c r="V164" s="432"/>
      <c r="W164" s="431"/>
      <c r="X164" s="429"/>
      <c r="Y164" s="429"/>
      <c r="Z164" s="432"/>
      <c r="AA164" s="431"/>
      <c r="AB164" s="429">
        <v>1</v>
      </c>
      <c r="AC164" s="429"/>
      <c r="AD164" s="432"/>
      <c r="AE164" s="433"/>
      <c r="AF164" s="434"/>
      <c r="AG164" s="434"/>
      <c r="AH164" s="435"/>
      <c r="AI164" s="433"/>
      <c r="AJ164" s="434"/>
      <c r="AK164" s="434"/>
      <c r="AL164" s="435"/>
      <c r="AM164" s="433"/>
      <c r="AN164" s="434">
        <v>1</v>
      </c>
      <c r="AO164" s="434"/>
      <c r="AP164" s="435"/>
      <c r="AQ164" s="433"/>
      <c r="AR164" s="434"/>
      <c r="AS164" s="434"/>
      <c r="AT164" s="435"/>
      <c r="AU164" s="433">
        <v>1</v>
      </c>
      <c r="AV164" s="434"/>
      <c r="AW164" s="434"/>
      <c r="AX164" s="435"/>
      <c r="AY164" s="431"/>
      <c r="AZ164" s="429">
        <v>1</v>
      </c>
      <c r="BA164" s="429"/>
      <c r="BB164" s="432"/>
      <c r="BC164" s="431"/>
      <c r="BD164" s="429"/>
      <c r="BE164" s="429"/>
      <c r="BF164" s="432"/>
      <c r="BG164" s="431"/>
      <c r="BH164" s="429"/>
      <c r="BI164" s="429"/>
      <c r="BJ164" s="436"/>
      <c r="BK164" s="181">
        <f t="shared" si="6"/>
        <v>5</v>
      </c>
      <c r="BL164" s="182">
        <f t="shared" si="7"/>
        <v>0</v>
      </c>
      <c r="BM164" s="26"/>
      <c r="BN164" s="200" t="s">
        <v>32</v>
      </c>
    </row>
    <row r="165" spans="1:66" x14ac:dyDescent="0.25">
      <c r="A165" s="36" t="s">
        <v>158</v>
      </c>
      <c r="B165" s="37" t="s">
        <v>159</v>
      </c>
      <c r="C165" s="29" t="s">
        <v>252</v>
      </c>
      <c r="D165" s="29" t="s">
        <v>178</v>
      </c>
      <c r="E165" s="30" t="s">
        <v>167</v>
      </c>
      <c r="F165" s="132" t="s">
        <v>138</v>
      </c>
      <c r="G165" s="133" t="s">
        <v>32</v>
      </c>
      <c r="H165" s="133" t="s">
        <v>112</v>
      </c>
      <c r="I165" s="28" t="s">
        <v>111</v>
      </c>
      <c r="J165" s="39" t="s">
        <v>260</v>
      </c>
      <c r="K165" s="27">
        <v>6</v>
      </c>
      <c r="L165" s="28">
        <v>6</v>
      </c>
      <c r="M165" s="31" t="s">
        <v>264</v>
      </c>
      <c r="N165" s="40" t="s">
        <v>262</v>
      </c>
      <c r="O165" s="428" t="s">
        <v>280</v>
      </c>
      <c r="P165" s="429"/>
      <c r="Q165" s="429"/>
      <c r="R165" s="430"/>
      <c r="S165" s="431"/>
      <c r="T165" s="429"/>
      <c r="U165" s="429"/>
      <c r="V165" s="432"/>
      <c r="W165" s="431"/>
      <c r="X165" s="429"/>
      <c r="Y165" s="429"/>
      <c r="Z165" s="432"/>
      <c r="AA165" s="431"/>
      <c r="AB165" s="429">
        <v>6</v>
      </c>
      <c r="AC165" s="429"/>
      <c r="AD165" s="432"/>
      <c r="AE165" s="433"/>
      <c r="AF165" s="434"/>
      <c r="AG165" s="434"/>
      <c r="AH165" s="435"/>
      <c r="AI165" s="433"/>
      <c r="AJ165" s="434"/>
      <c r="AK165" s="434"/>
      <c r="AL165" s="435"/>
      <c r="AM165" s="433"/>
      <c r="AN165" s="434"/>
      <c r="AO165" s="434"/>
      <c r="AP165" s="435"/>
      <c r="AQ165" s="433"/>
      <c r="AR165" s="434"/>
      <c r="AS165" s="434"/>
      <c r="AT165" s="435"/>
      <c r="AU165" s="433"/>
      <c r="AV165" s="434"/>
      <c r="AW165" s="434"/>
      <c r="AX165" s="435"/>
      <c r="AY165" s="431"/>
      <c r="AZ165" s="429"/>
      <c r="BA165" s="429"/>
      <c r="BB165" s="432"/>
      <c r="BC165" s="431"/>
      <c r="BD165" s="429"/>
      <c r="BE165" s="429"/>
      <c r="BF165" s="432"/>
      <c r="BG165" s="431"/>
      <c r="BH165" s="429"/>
      <c r="BI165" s="429"/>
      <c r="BJ165" s="436"/>
      <c r="BK165" s="181">
        <f t="shared" si="6"/>
        <v>6</v>
      </c>
      <c r="BL165" s="182">
        <f t="shared" si="7"/>
        <v>0</v>
      </c>
      <c r="BM165" s="26"/>
      <c r="BN165" s="200" t="s">
        <v>32</v>
      </c>
    </row>
    <row r="166" spans="1:66" x14ac:dyDescent="0.25">
      <c r="A166" s="36" t="s">
        <v>158</v>
      </c>
      <c r="B166" s="37" t="s">
        <v>159</v>
      </c>
      <c r="C166" s="29" t="s">
        <v>254</v>
      </c>
      <c r="D166" s="29" t="s">
        <v>178</v>
      </c>
      <c r="E166" s="30" t="s">
        <v>167</v>
      </c>
      <c r="F166" s="132" t="s">
        <v>141</v>
      </c>
      <c r="G166" s="133" t="s">
        <v>32</v>
      </c>
      <c r="H166" s="133" t="s">
        <v>30</v>
      </c>
      <c r="I166" s="28" t="s">
        <v>113</v>
      </c>
      <c r="J166" s="38" t="s">
        <v>147</v>
      </c>
      <c r="K166" s="27">
        <v>6</v>
      </c>
      <c r="L166" s="28">
        <v>6</v>
      </c>
      <c r="M166" s="31" t="s">
        <v>271</v>
      </c>
      <c r="N166" s="32" t="s">
        <v>32</v>
      </c>
      <c r="O166" s="428"/>
      <c r="P166" s="429"/>
      <c r="Q166" s="429"/>
      <c r="R166" s="430">
        <v>1</v>
      </c>
      <c r="S166" s="431"/>
      <c r="T166" s="429"/>
      <c r="U166" s="429"/>
      <c r="V166" s="432"/>
      <c r="W166" s="431"/>
      <c r="X166" s="429"/>
      <c r="Y166" s="429"/>
      <c r="Z166" s="432"/>
      <c r="AA166" s="431"/>
      <c r="AB166" s="429">
        <v>1</v>
      </c>
      <c r="AC166" s="429"/>
      <c r="AD166" s="432"/>
      <c r="AE166" s="433"/>
      <c r="AF166" s="434"/>
      <c r="AG166" s="434"/>
      <c r="AH166" s="435"/>
      <c r="AI166" s="433">
        <v>1</v>
      </c>
      <c r="AJ166" s="434"/>
      <c r="AK166" s="434"/>
      <c r="AL166" s="435"/>
      <c r="AM166" s="433"/>
      <c r="AN166" s="434">
        <v>1</v>
      </c>
      <c r="AO166" s="434"/>
      <c r="AP166" s="435"/>
      <c r="AQ166" s="433"/>
      <c r="AR166" s="434"/>
      <c r="AS166" s="434"/>
      <c r="AT166" s="435"/>
      <c r="AU166" s="433">
        <v>1</v>
      </c>
      <c r="AV166" s="434"/>
      <c r="AW166" s="434"/>
      <c r="AX166" s="435"/>
      <c r="AY166" s="431"/>
      <c r="AZ166" s="429">
        <v>1</v>
      </c>
      <c r="BA166" s="429"/>
      <c r="BB166" s="432"/>
      <c r="BC166" s="431"/>
      <c r="BD166" s="429"/>
      <c r="BE166" s="429"/>
      <c r="BF166" s="432"/>
      <c r="BG166" s="431"/>
      <c r="BH166" s="429"/>
      <c r="BI166" s="429"/>
      <c r="BJ166" s="436"/>
      <c r="BK166" s="181">
        <f t="shared" si="6"/>
        <v>6</v>
      </c>
      <c r="BL166" s="182">
        <f t="shared" si="7"/>
        <v>0</v>
      </c>
      <c r="BM166" s="26"/>
      <c r="BN166" s="200" t="s">
        <v>32</v>
      </c>
    </row>
    <row r="167" spans="1:66" x14ac:dyDescent="0.25">
      <c r="A167" s="36" t="s">
        <v>158</v>
      </c>
      <c r="B167" s="37" t="s">
        <v>159</v>
      </c>
      <c r="C167" s="29" t="s">
        <v>254</v>
      </c>
      <c r="D167" s="29" t="s">
        <v>178</v>
      </c>
      <c r="E167" s="30" t="s">
        <v>167</v>
      </c>
      <c r="F167" s="132" t="s">
        <v>141</v>
      </c>
      <c r="G167" s="133" t="s">
        <v>32</v>
      </c>
      <c r="H167" s="133" t="s">
        <v>30</v>
      </c>
      <c r="I167" s="28" t="s">
        <v>113</v>
      </c>
      <c r="J167" s="38" t="s">
        <v>151</v>
      </c>
      <c r="K167" s="27">
        <v>0</v>
      </c>
      <c r="L167" s="28">
        <v>2</v>
      </c>
      <c r="M167" s="31" t="s">
        <v>546</v>
      </c>
      <c r="N167" s="32" t="s">
        <v>32</v>
      </c>
      <c r="O167" s="428"/>
      <c r="P167" s="429"/>
      <c r="Q167" s="429"/>
      <c r="R167" s="430"/>
      <c r="S167" s="431"/>
      <c r="T167" s="429"/>
      <c r="U167" s="429"/>
      <c r="V167" s="432"/>
      <c r="W167" s="431"/>
      <c r="X167" s="429"/>
      <c r="Y167" s="429"/>
      <c r="Z167" s="432"/>
      <c r="AA167" s="431"/>
      <c r="AB167" s="429"/>
      <c r="AC167" s="429"/>
      <c r="AD167" s="432"/>
      <c r="AE167" s="433"/>
      <c r="AF167" s="434"/>
      <c r="AG167" s="434"/>
      <c r="AH167" s="435"/>
      <c r="AI167" s="433"/>
      <c r="AJ167" s="434"/>
      <c r="AK167" s="434"/>
      <c r="AL167" s="435"/>
      <c r="AM167" s="433"/>
      <c r="AN167" s="434"/>
      <c r="AO167" s="434"/>
      <c r="AP167" s="435"/>
      <c r="AQ167" s="433"/>
      <c r="AR167" s="434"/>
      <c r="AS167" s="434"/>
      <c r="AT167" s="435"/>
      <c r="AU167" s="433">
        <v>1</v>
      </c>
      <c r="AV167" s="434"/>
      <c r="AW167" s="434"/>
      <c r="AX167" s="435"/>
      <c r="AY167" s="431"/>
      <c r="AZ167" s="429">
        <v>1</v>
      </c>
      <c r="BA167" s="429"/>
      <c r="BB167" s="432"/>
      <c r="BC167" s="431"/>
      <c r="BD167" s="429"/>
      <c r="BE167" s="429"/>
      <c r="BF167" s="432"/>
      <c r="BG167" s="431"/>
      <c r="BH167" s="429"/>
      <c r="BI167" s="429"/>
      <c r="BJ167" s="436"/>
      <c r="BK167" s="181">
        <f t="shared" ref="BK167:BK169" si="8">SUM(O167:BJ167)</f>
        <v>2</v>
      </c>
      <c r="BL167" s="182">
        <f t="shared" ref="BL167:BL169" si="9">(L167-BK167)</f>
        <v>0</v>
      </c>
      <c r="BM167" s="26" t="s">
        <v>574</v>
      </c>
      <c r="BN167" s="200" t="s">
        <v>32</v>
      </c>
    </row>
    <row r="168" spans="1:66" x14ac:dyDescent="0.25">
      <c r="A168" s="36" t="s">
        <v>158</v>
      </c>
      <c r="B168" s="37" t="s">
        <v>159</v>
      </c>
      <c r="C168" s="29" t="s">
        <v>254</v>
      </c>
      <c r="D168" s="29" t="s">
        <v>178</v>
      </c>
      <c r="E168" s="30" t="s">
        <v>167</v>
      </c>
      <c r="F168" s="132" t="s">
        <v>141</v>
      </c>
      <c r="G168" s="133" t="s">
        <v>32</v>
      </c>
      <c r="H168" s="133" t="s">
        <v>30</v>
      </c>
      <c r="I168" s="28" t="s">
        <v>113</v>
      </c>
      <c r="J168" s="38" t="s">
        <v>152</v>
      </c>
      <c r="K168" s="27">
        <v>0</v>
      </c>
      <c r="L168" s="28">
        <v>2</v>
      </c>
      <c r="M168" s="31" t="s">
        <v>546</v>
      </c>
      <c r="N168" s="32" t="s">
        <v>32</v>
      </c>
      <c r="O168" s="428"/>
      <c r="P168" s="429"/>
      <c r="Q168" s="429"/>
      <c r="R168" s="430"/>
      <c r="S168" s="431"/>
      <c r="T168" s="429"/>
      <c r="U168" s="429"/>
      <c r="V168" s="432"/>
      <c r="W168" s="431"/>
      <c r="X168" s="429"/>
      <c r="Y168" s="429"/>
      <c r="Z168" s="432"/>
      <c r="AA168" s="431"/>
      <c r="AB168" s="429"/>
      <c r="AC168" s="429"/>
      <c r="AD168" s="432"/>
      <c r="AE168" s="433"/>
      <c r="AF168" s="434"/>
      <c r="AG168" s="434"/>
      <c r="AH168" s="435"/>
      <c r="AI168" s="433"/>
      <c r="AJ168" s="434"/>
      <c r="AK168" s="434"/>
      <c r="AL168" s="435"/>
      <c r="AM168" s="433"/>
      <c r="AN168" s="434"/>
      <c r="AO168" s="434"/>
      <c r="AP168" s="435"/>
      <c r="AQ168" s="433"/>
      <c r="AR168" s="434"/>
      <c r="AS168" s="434"/>
      <c r="AT168" s="435"/>
      <c r="AU168" s="433">
        <v>1</v>
      </c>
      <c r="AV168" s="434"/>
      <c r="AW168" s="434"/>
      <c r="AX168" s="435"/>
      <c r="AY168" s="431"/>
      <c r="AZ168" s="429">
        <v>1</v>
      </c>
      <c r="BA168" s="429"/>
      <c r="BB168" s="432"/>
      <c r="BC168" s="431"/>
      <c r="BD168" s="429"/>
      <c r="BE168" s="429"/>
      <c r="BF168" s="432"/>
      <c r="BG168" s="431"/>
      <c r="BH168" s="429"/>
      <c r="BI168" s="429"/>
      <c r="BJ168" s="436"/>
      <c r="BK168" s="181">
        <f t="shared" si="8"/>
        <v>2</v>
      </c>
      <c r="BL168" s="182">
        <f t="shared" si="9"/>
        <v>0</v>
      </c>
      <c r="BM168" s="26" t="s">
        <v>574</v>
      </c>
      <c r="BN168" s="200" t="s">
        <v>32</v>
      </c>
    </row>
    <row r="169" spans="1:66" x14ac:dyDescent="0.25">
      <c r="A169" s="36" t="s">
        <v>158</v>
      </c>
      <c r="B169" s="37" t="s">
        <v>159</v>
      </c>
      <c r="C169" s="29" t="s">
        <v>254</v>
      </c>
      <c r="D169" s="29" t="s">
        <v>178</v>
      </c>
      <c r="E169" s="30" t="s">
        <v>167</v>
      </c>
      <c r="F169" s="132" t="s">
        <v>141</v>
      </c>
      <c r="G169" s="133" t="s">
        <v>32</v>
      </c>
      <c r="H169" s="133" t="s">
        <v>30</v>
      </c>
      <c r="I169" s="28" t="s">
        <v>113</v>
      </c>
      <c r="J169" s="38" t="s">
        <v>332</v>
      </c>
      <c r="K169" s="27">
        <v>0</v>
      </c>
      <c r="L169" s="28">
        <v>2</v>
      </c>
      <c r="M169" s="31" t="s">
        <v>546</v>
      </c>
      <c r="N169" s="32" t="s">
        <v>32</v>
      </c>
      <c r="O169" s="428"/>
      <c r="P169" s="429"/>
      <c r="Q169" s="429"/>
      <c r="R169" s="430"/>
      <c r="S169" s="431"/>
      <c r="T169" s="429"/>
      <c r="U169" s="429"/>
      <c r="V169" s="432"/>
      <c r="W169" s="431"/>
      <c r="X169" s="429"/>
      <c r="Y169" s="429"/>
      <c r="Z169" s="432"/>
      <c r="AA169" s="431"/>
      <c r="AB169" s="429"/>
      <c r="AC169" s="429"/>
      <c r="AD169" s="432"/>
      <c r="AE169" s="433"/>
      <c r="AF169" s="434"/>
      <c r="AG169" s="434"/>
      <c r="AH169" s="435"/>
      <c r="AI169" s="433"/>
      <c r="AJ169" s="434"/>
      <c r="AK169" s="434"/>
      <c r="AL169" s="435"/>
      <c r="AM169" s="433"/>
      <c r="AN169" s="434"/>
      <c r="AO169" s="434"/>
      <c r="AP169" s="435"/>
      <c r="AQ169" s="433"/>
      <c r="AR169" s="434"/>
      <c r="AS169" s="434"/>
      <c r="AT169" s="435"/>
      <c r="AU169" s="433">
        <v>1</v>
      </c>
      <c r="AV169" s="434"/>
      <c r="AW169" s="434"/>
      <c r="AX169" s="435"/>
      <c r="AY169" s="431"/>
      <c r="AZ169" s="429">
        <v>1</v>
      </c>
      <c r="BA169" s="429"/>
      <c r="BB169" s="432"/>
      <c r="BC169" s="431"/>
      <c r="BD169" s="429"/>
      <c r="BE169" s="429"/>
      <c r="BF169" s="432"/>
      <c r="BG169" s="431"/>
      <c r="BH169" s="429"/>
      <c r="BI169" s="429"/>
      <c r="BJ169" s="436"/>
      <c r="BK169" s="181">
        <f t="shared" si="8"/>
        <v>2</v>
      </c>
      <c r="BL169" s="182">
        <f t="shared" si="9"/>
        <v>0</v>
      </c>
      <c r="BM169" s="26" t="s">
        <v>574</v>
      </c>
      <c r="BN169" s="200" t="s">
        <v>32</v>
      </c>
    </row>
    <row r="170" spans="1:66" x14ac:dyDescent="0.25">
      <c r="A170" s="36" t="s">
        <v>158</v>
      </c>
      <c r="B170" s="37" t="s">
        <v>159</v>
      </c>
      <c r="C170" s="29" t="s">
        <v>254</v>
      </c>
      <c r="D170" s="29" t="s">
        <v>178</v>
      </c>
      <c r="E170" s="30" t="s">
        <v>167</v>
      </c>
      <c r="F170" s="132" t="s">
        <v>141</v>
      </c>
      <c r="G170" s="133" t="s">
        <v>32</v>
      </c>
      <c r="H170" s="133" t="s">
        <v>30</v>
      </c>
      <c r="I170" s="28" t="s">
        <v>113</v>
      </c>
      <c r="J170" s="38" t="s">
        <v>150</v>
      </c>
      <c r="K170" s="27">
        <v>6</v>
      </c>
      <c r="L170" s="28">
        <v>4</v>
      </c>
      <c r="M170" s="31" t="s">
        <v>271</v>
      </c>
      <c r="N170" s="32" t="s">
        <v>32</v>
      </c>
      <c r="O170" s="428"/>
      <c r="P170" s="429"/>
      <c r="Q170" s="429"/>
      <c r="R170" s="430">
        <v>1</v>
      </c>
      <c r="S170" s="431"/>
      <c r="T170" s="429"/>
      <c r="U170" s="429"/>
      <c r="V170" s="432"/>
      <c r="W170" s="431"/>
      <c r="X170" s="429"/>
      <c r="Y170" s="429"/>
      <c r="Z170" s="432"/>
      <c r="AA170" s="431"/>
      <c r="AB170" s="429">
        <v>1</v>
      </c>
      <c r="AC170" s="429"/>
      <c r="AD170" s="432"/>
      <c r="AE170" s="433"/>
      <c r="AF170" s="434"/>
      <c r="AG170" s="434"/>
      <c r="AH170" s="435"/>
      <c r="AI170" s="433">
        <v>1</v>
      </c>
      <c r="AJ170" s="434"/>
      <c r="AK170" s="434"/>
      <c r="AL170" s="435"/>
      <c r="AM170" s="433"/>
      <c r="AN170" s="434">
        <v>1</v>
      </c>
      <c r="AO170" s="434"/>
      <c r="AP170" s="435"/>
      <c r="AQ170" s="433"/>
      <c r="AR170" s="434"/>
      <c r="AS170" s="434"/>
      <c r="AT170" s="435"/>
      <c r="AU170" s="433"/>
      <c r="AV170" s="434"/>
      <c r="AW170" s="434"/>
      <c r="AX170" s="435"/>
      <c r="AY170" s="431"/>
      <c r="AZ170" s="429"/>
      <c r="BA170" s="429"/>
      <c r="BB170" s="432"/>
      <c r="BC170" s="431"/>
      <c r="BD170" s="429"/>
      <c r="BE170" s="429"/>
      <c r="BF170" s="432"/>
      <c r="BG170" s="431"/>
      <c r="BH170" s="429"/>
      <c r="BI170" s="429"/>
      <c r="BJ170" s="436"/>
      <c r="BK170" s="181">
        <f t="shared" si="6"/>
        <v>4</v>
      </c>
      <c r="BL170" s="182">
        <f t="shared" si="7"/>
        <v>0</v>
      </c>
      <c r="BM170" s="26" t="s">
        <v>573</v>
      </c>
      <c r="BN170" s="200" t="s">
        <v>32</v>
      </c>
    </row>
    <row r="171" spans="1:66" x14ac:dyDescent="0.25">
      <c r="A171" s="36" t="s">
        <v>158</v>
      </c>
      <c r="B171" s="37" t="s">
        <v>159</v>
      </c>
      <c r="C171" s="29" t="s">
        <v>254</v>
      </c>
      <c r="D171" s="29" t="s">
        <v>178</v>
      </c>
      <c r="E171" s="30" t="s">
        <v>167</v>
      </c>
      <c r="F171" s="132" t="s">
        <v>141</v>
      </c>
      <c r="G171" s="133" t="s">
        <v>32</v>
      </c>
      <c r="H171" s="133" t="s">
        <v>30</v>
      </c>
      <c r="I171" s="28" t="s">
        <v>113</v>
      </c>
      <c r="J171" s="39" t="s">
        <v>260</v>
      </c>
      <c r="K171" s="27">
        <v>4</v>
      </c>
      <c r="L171" s="28">
        <v>4</v>
      </c>
      <c r="M171" s="31" t="s">
        <v>263</v>
      </c>
      <c r="N171" s="40" t="s">
        <v>261</v>
      </c>
      <c r="O171" s="428" t="s">
        <v>280</v>
      </c>
      <c r="P171" s="429"/>
      <c r="Q171" s="429"/>
      <c r="R171" s="430"/>
      <c r="S171" s="431"/>
      <c r="T171" s="429"/>
      <c r="U171" s="429"/>
      <c r="V171" s="432"/>
      <c r="W171" s="431"/>
      <c r="X171" s="429"/>
      <c r="Y171" s="429"/>
      <c r="Z171" s="432"/>
      <c r="AA171" s="431"/>
      <c r="AB171" s="429">
        <v>4</v>
      </c>
      <c r="AC171" s="429"/>
      <c r="AD171" s="432"/>
      <c r="AE171" s="433"/>
      <c r="AF171" s="434"/>
      <c r="AG171" s="434"/>
      <c r="AH171" s="435"/>
      <c r="AI171" s="433"/>
      <c r="AJ171" s="434"/>
      <c r="AK171" s="434"/>
      <c r="AL171" s="435"/>
      <c r="AM171" s="433"/>
      <c r="AN171" s="434"/>
      <c r="AO171" s="434"/>
      <c r="AP171" s="435"/>
      <c r="AQ171" s="433"/>
      <c r="AR171" s="434"/>
      <c r="AS171" s="434"/>
      <c r="AT171" s="435"/>
      <c r="AU171" s="433"/>
      <c r="AV171" s="434"/>
      <c r="AW171" s="434"/>
      <c r="AX171" s="435"/>
      <c r="AY171" s="431"/>
      <c r="AZ171" s="429"/>
      <c r="BA171" s="429"/>
      <c r="BB171" s="432"/>
      <c r="BC171" s="431"/>
      <c r="BD171" s="429"/>
      <c r="BE171" s="429"/>
      <c r="BF171" s="432"/>
      <c r="BG171" s="431"/>
      <c r="BH171" s="429"/>
      <c r="BI171" s="429"/>
      <c r="BJ171" s="436"/>
      <c r="BK171" s="181">
        <f t="shared" si="6"/>
        <v>4</v>
      </c>
      <c r="BL171" s="182">
        <f t="shared" si="7"/>
        <v>0</v>
      </c>
      <c r="BM171" s="26"/>
      <c r="BN171" s="200" t="s">
        <v>32</v>
      </c>
    </row>
    <row r="172" spans="1:66" x14ac:dyDescent="0.25">
      <c r="A172" s="36" t="s">
        <v>158</v>
      </c>
      <c r="B172" s="37" t="s">
        <v>159</v>
      </c>
      <c r="C172" s="29" t="s">
        <v>254</v>
      </c>
      <c r="D172" s="29" t="s">
        <v>178</v>
      </c>
      <c r="E172" s="30" t="s">
        <v>167</v>
      </c>
      <c r="F172" s="132" t="s">
        <v>141</v>
      </c>
      <c r="G172" s="133" t="s">
        <v>32</v>
      </c>
      <c r="H172" s="133" t="s">
        <v>30</v>
      </c>
      <c r="I172" s="28" t="s">
        <v>113</v>
      </c>
      <c r="J172" s="38" t="s">
        <v>149</v>
      </c>
      <c r="K172" s="27">
        <v>6</v>
      </c>
      <c r="L172" s="28">
        <v>6</v>
      </c>
      <c r="M172" s="31" t="s">
        <v>271</v>
      </c>
      <c r="N172" s="32" t="s">
        <v>32</v>
      </c>
      <c r="O172" s="428"/>
      <c r="P172" s="429"/>
      <c r="Q172" s="429"/>
      <c r="R172" s="430">
        <v>1</v>
      </c>
      <c r="S172" s="431"/>
      <c r="T172" s="429"/>
      <c r="U172" s="429"/>
      <c r="V172" s="432"/>
      <c r="W172" s="431"/>
      <c r="X172" s="429"/>
      <c r="Y172" s="429"/>
      <c r="Z172" s="432"/>
      <c r="AA172" s="431"/>
      <c r="AB172" s="429">
        <v>1</v>
      </c>
      <c r="AC172" s="429"/>
      <c r="AD172" s="432"/>
      <c r="AE172" s="433"/>
      <c r="AF172" s="434"/>
      <c r="AG172" s="434"/>
      <c r="AH172" s="435"/>
      <c r="AI172" s="433">
        <v>1</v>
      </c>
      <c r="AJ172" s="434"/>
      <c r="AK172" s="434"/>
      <c r="AL172" s="435"/>
      <c r="AM172" s="433"/>
      <c r="AN172" s="434">
        <v>1</v>
      </c>
      <c r="AO172" s="434"/>
      <c r="AP172" s="435"/>
      <c r="AQ172" s="433"/>
      <c r="AR172" s="434"/>
      <c r="AS172" s="434"/>
      <c r="AT172" s="435"/>
      <c r="AU172" s="433">
        <v>1</v>
      </c>
      <c r="AV172" s="434"/>
      <c r="AW172" s="434"/>
      <c r="AX172" s="435"/>
      <c r="AY172" s="431"/>
      <c r="AZ172" s="429">
        <v>1</v>
      </c>
      <c r="BA172" s="429"/>
      <c r="BB172" s="432"/>
      <c r="BC172" s="431"/>
      <c r="BD172" s="429"/>
      <c r="BE172" s="429"/>
      <c r="BF172" s="432"/>
      <c r="BG172" s="431"/>
      <c r="BH172" s="429"/>
      <c r="BI172" s="429"/>
      <c r="BJ172" s="436"/>
      <c r="BK172" s="181">
        <f t="shared" si="6"/>
        <v>6</v>
      </c>
      <c r="BL172" s="182">
        <f t="shared" si="7"/>
        <v>0</v>
      </c>
      <c r="BM172" s="26"/>
      <c r="BN172" s="200" t="s">
        <v>32</v>
      </c>
    </row>
    <row r="173" spans="1:66" x14ac:dyDescent="0.25">
      <c r="A173" s="36" t="s">
        <v>158</v>
      </c>
      <c r="B173" s="37" t="s">
        <v>159</v>
      </c>
      <c r="C173" s="29" t="s">
        <v>240</v>
      </c>
      <c r="D173" s="29" t="s">
        <v>178</v>
      </c>
      <c r="E173" s="30" t="s">
        <v>167</v>
      </c>
      <c r="F173" s="132" t="s">
        <v>120</v>
      </c>
      <c r="G173" s="133" t="s">
        <v>32</v>
      </c>
      <c r="H173" s="133" t="s">
        <v>112</v>
      </c>
      <c r="I173" s="28" t="s">
        <v>111</v>
      </c>
      <c r="J173" s="38" t="s">
        <v>140</v>
      </c>
      <c r="K173" s="27">
        <v>5</v>
      </c>
      <c r="L173" s="28">
        <v>5</v>
      </c>
      <c r="M173" s="31" t="s">
        <v>268</v>
      </c>
      <c r="N173" s="32" t="s">
        <v>32</v>
      </c>
      <c r="O173" s="428"/>
      <c r="P173" s="429"/>
      <c r="Q173" s="429"/>
      <c r="R173" s="430">
        <v>1</v>
      </c>
      <c r="S173" s="431"/>
      <c r="T173" s="429"/>
      <c r="U173" s="429"/>
      <c r="V173" s="432"/>
      <c r="W173" s="431"/>
      <c r="X173" s="429"/>
      <c r="Y173" s="429"/>
      <c r="Z173" s="432"/>
      <c r="AA173" s="431"/>
      <c r="AB173" s="429">
        <v>1</v>
      </c>
      <c r="AC173" s="429"/>
      <c r="AD173" s="432"/>
      <c r="AE173" s="433"/>
      <c r="AF173" s="434"/>
      <c r="AG173" s="434"/>
      <c r="AH173" s="435"/>
      <c r="AI173" s="433"/>
      <c r="AJ173" s="434"/>
      <c r="AK173" s="434"/>
      <c r="AL173" s="435"/>
      <c r="AM173" s="433"/>
      <c r="AN173" s="434">
        <v>1</v>
      </c>
      <c r="AO173" s="434"/>
      <c r="AP173" s="435"/>
      <c r="AQ173" s="433"/>
      <c r="AR173" s="434"/>
      <c r="AS173" s="434"/>
      <c r="AT173" s="435"/>
      <c r="AU173" s="433">
        <v>1</v>
      </c>
      <c r="AV173" s="434"/>
      <c r="AW173" s="434"/>
      <c r="AX173" s="435"/>
      <c r="AY173" s="431"/>
      <c r="AZ173" s="429">
        <v>1</v>
      </c>
      <c r="BA173" s="429"/>
      <c r="BB173" s="432"/>
      <c r="BC173" s="431"/>
      <c r="BD173" s="429"/>
      <c r="BE173" s="429"/>
      <c r="BF173" s="432"/>
      <c r="BG173" s="431"/>
      <c r="BH173" s="429"/>
      <c r="BI173" s="429"/>
      <c r="BJ173" s="436"/>
      <c r="BK173" s="181">
        <f t="shared" si="6"/>
        <v>5</v>
      </c>
      <c r="BL173" s="182">
        <f t="shared" si="7"/>
        <v>0</v>
      </c>
      <c r="BM173" s="26"/>
      <c r="BN173" s="200" t="s">
        <v>32</v>
      </c>
    </row>
    <row r="174" spans="1:66" x14ac:dyDescent="0.25">
      <c r="A174" s="36" t="s">
        <v>158</v>
      </c>
      <c r="B174" s="37" t="s">
        <v>159</v>
      </c>
      <c r="C174" s="29" t="s">
        <v>240</v>
      </c>
      <c r="D174" s="29" t="s">
        <v>178</v>
      </c>
      <c r="E174" s="30" t="s">
        <v>167</v>
      </c>
      <c r="F174" s="132" t="s">
        <v>120</v>
      </c>
      <c r="G174" s="133" t="s">
        <v>32</v>
      </c>
      <c r="H174" s="133" t="s">
        <v>112</v>
      </c>
      <c r="I174" s="28" t="s">
        <v>111</v>
      </c>
      <c r="J174" s="38" t="s">
        <v>135</v>
      </c>
      <c r="K174" s="27">
        <v>1</v>
      </c>
      <c r="L174" s="28">
        <v>1</v>
      </c>
      <c r="M174" s="31" t="s">
        <v>267</v>
      </c>
      <c r="N174" s="32" t="s">
        <v>32</v>
      </c>
      <c r="O174" s="428"/>
      <c r="P174" s="429"/>
      <c r="Q174" s="429"/>
      <c r="R174" s="430"/>
      <c r="S174" s="431"/>
      <c r="T174" s="429"/>
      <c r="U174" s="429"/>
      <c r="V174" s="432"/>
      <c r="W174" s="431"/>
      <c r="X174" s="429"/>
      <c r="Y174" s="429"/>
      <c r="Z174" s="432"/>
      <c r="AA174" s="431"/>
      <c r="AB174" s="429"/>
      <c r="AC174" s="429"/>
      <c r="AD174" s="432"/>
      <c r="AE174" s="433"/>
      <c r="AF174" s="434"/>
      <c r="AG174" s="434"/>
      <c r="AH174" s="435"/>
      <c r="AI174" s="433"/>
      <c r="AJ174" s="434"/>
      <c r="AK174" s="434"/>
      <c r="AL174" s="435"/>
      <c r="AM174" s="433"/>
      <c r="AN174" s="434"/>
      <c r="AO174" s="434"/>
      <c r="AP174" s="435"/>
      <c r="AQ174" s="433"/>
      <c r="AR174" s="434"/>
      <c r="AS174" s="434"/>
      <c r="AT174" s="435"/>
      <c r="AU174" s="433"/>
      <c r="AV174" s="434"/>
      <c r="AW174" s="434"/>
      <c r="AX174" s="435"/>
      <c r="AY174" s="431"/>
      <c r="AZ174" s="429"/>
      <c r="BA174" s="429"/>
      <c r="BB174" s="432">
        <v>1</v>
      </c>
      <c r="BC174" s="431"/>
      <c r="BD174" s="429"/>
      <c r="BE174" s="429"/>
      <c r="BF174" s="432"/>
      <c r="BG174" s="431"/>
      <c r="BH174" s="429"/>
      <c r="BI174" s="429"/>
      <c r="BJ174" s="436"/>
      <c r="BK174" s="181">
        <f t="shared" si="6"/>
        <v>1</v>
      </c>
      <c r="BL174" s="182">
        <f t="shared" si="7"/>
        <v>0</v>
      </c>
      <c r="BM174" s="26"/>
      <c r="BN174" s="200" t="s">
        <v>32</v>
      </c>
    </row>
    <row r="175" spans="1:66" x14ac:dyDescent="0.25">
      <c r="A175" s="36" t="s">
        <v>158</v>
      </c>
      <c r="B175" s="37" t="s">
        <v>159</v>
      </c>
      <c r="C175" s="29" t="s">
        <v>240</v>
      </c>
      <c r="D175" s="29" t="s">
        <v>178</v>
      </c>
      <c r="E175" s="30" t="s">
        <v>167</v>
      </c>
      <c r="F175" s="132" t="s">
        <v>120</v>
      </c>
      <c r="G175" s="133" t="s">
        <v>32</v>
      </c>
      <c r="H175" s="133" t="s">
        <v>112</v>
      </c>
      <c r="I175" s="28" t="s">
        <v>111</v>
      </c>
      <c r="J175" s="38" t="s">
        <v>134</v>
      </c>
      <c r="K175" s="27">
        <v>1</v>
      </c>
      <c r="L175" s="28">
        <v>1</v>
      </c>
      <c r="M175" s="31" t="s">
        <v>267</v>
      </c>
      <c r="N175" s="32" t="s">
        <v>32</v>
      </c>
      <c r="O175" s="428"/>
      <c r="P175" s="429"/>
      <c r="Q175" s="429"/>
      <c r="R175" s="430"/>
      <c r="S175" s="431"/>
      <c r="T175" s="429"/>
      <c r="U175" s="429"/>
      <c r="V175" s="432"/>
      <c r="W175" s="431"/>
      <c r="X175" s="429"/>
      <c r="Y175" s="429"/>
      <c r="Z175" s="432"/>
      <c r="AA175" s="431"/>
      <c r="AB175" s="429"/>
      <c r="AC175" s="429"/>
      <c r="AD175" s="432"/>
      <c r="AE175" s="433"/>
      <c r="AF175" s="434"/>
      <c r="AG175" s="434"/>
      <c r="AH175" s="435"/>
      <c r="AI175" s="433"/>
      <c r="AJ175" s="434"/>
      <c r="AK175" s="434"/>
      <c r="AL175" s="435"/>
      <c r="AM175" s="433"/>
      <c r="AN175" s="434"/>
      <c r="AO175" s="434"/>
      <c r="AP175" s="435"/>
      <c r="AQ175" s="433"/>
      <c r="AR175" s="434"/>
      <c r="AS175" s="434"/>
      <c r="AT175" s="435"/>
      <c r="AU175" s="433"/>
      <c r="AV175" s="434"/>
      <c r="AW175" s="434"/>
      <c r="AX175" s="435"/>
      <c r="AY175" s="431"/>
      <c r="AZ175" s="429"/>
      <c r="BA175" s="429"/>
      <c r="BB175" s="432">
        <v>1</v>
      </c>
      <c r="BC175" s="431"/>
      <c r="BD175" s="429"/>
      <c r="BE175" s="429"/>
      <c r="BF175" s="432"/>
      <c r="BG175" s="431"/>
      <c r="BH175" s="429"/>
      <c r="BI175" s="429"/>
      <c r="BJ175" s="436"/>
      <c r="BK175" s="181">
        <f t="shared" si="6"/>
        <v>1</v>
      </c>
      <c r="BL175" s="182">
        <f t="shared" si="7"/>
        <v>0</v>
      </c>
      <c r="BM175" s="26"/>
      <c r="BN175" s="200" t="s">
        <v>32</v>
      </c>
    </row>
    <row r="176" spans="1:66" x14ac:dyDescent="0.25">
      <c r="A176" s="36" t="s">
        <v>158</v>
      </c>
      <c r="B176" s="37" t="s">
        <v>159</v>
      </c>
      <c r="C176" s="29" t="s">
        <v>240</v>
      </c>
      <c r="D176" s="29" t="s">
        <v>178</v>
      </c>
      <c r="E176" s="30" t="s">
        <v>167</v>
      </c>
      <c r="F176" s="132" t="s">
        <v>120</v>
      </c>
      <c r="G176" s="133" t="s">
        <v>32</v>
      </c>
      <c r="H176" s="133" t="s">
        <v>112</v>
      </c>
      <c r="I176" s="28" t="s">
        <v>111</v>
      </c>
      <c r="J176" s="38" t="s">
        <v>150</v>
      </c>
      <c r="K176" s="27">
        <v>5</v>
      </c>
      <c r="L176" s="28">
        <v>3</v>
      </c>
      <c r="M176" s="31" t="s">
        <v>529</v>
      </c>
      <c r="N176" s="32" t="s">
        <v>529</v>
      </c>
      <c r="O176" s="428"/>
      <c r="P176" s="429"/>
      <c r="Q176" s="429"/>
      <c r="R176" s="430">
        <v>1</v>
      </c>
      <c r="S176" s="431"/>
      <c r="T176" s="429"/>
      <c r="U176" s="429"/>
      <c r="V176" s="432"/>
      <c r="W176" s="431"/>
      <c r="X176" s="429"/>
      <c r="Y176" s="429"/>
      <c r="Z176" s="432"/>
      <c r="AA176" s="431"/>
      <c r="AB176" s="429">
        <v>1</v>
      </c>
      <c r="AC176" s="429"/>
      <c r="AD176" s="432"/>
      <c r="AE176" s="433"/>
      <c r="AF176" s="434"/>
      <c r="AG176" s="434"/>
      <c r="AH176" s="435"/>
      <c r="AI176" s="433"/>
      <c r="AJ176" s="434"/>
      <c r="AK176" s="434"/>
      <c r="AL176" s="435"/>
      <c r="AM176" s="433"/>
      <c r="AN176" s="434">
        <v>1</v>
      </c>
      <c r="AO176" s="434"/>
      <c r="AP176" s="435"/>
      <c r="AQ176" s="433"/>
      <c r="AR176" s="434"/>
      <c r="AS176" s="434"/>
      <c r="AT176" s="435"/>
      <c r="AU176" s="433"/>
      <c r="AV176" s="434"/>
      <c r="AW176" s="434"/>
      <c r="AX176" s="435"/>
      <c r="AY176" s="431"/>
      <c r="AZ176" s="429"/>
      <c r="BA176" s="429"/>
      <c r="BB176" s="432"/>
      <c r="BC176" s="431"/>
      <c r="BD176" s="429"/>
      <c r="BE176" s="429"/>
      <c r="BF176" s="432"/>
      <c r="BG176" s="431"/>
      <c r="BH176" s="429"/>
      <c r="BI176" s="429"/>
      <c r="BJ176" s="436"/>
      <c r="BK176" s="181">
        <f t="shared" si="6"/>
        <v>3</v>
      </c>
      <c r="BL176" s="182">
        <f t="shared" si="7"/>
        <v>0</v>
      </c>
      <c r="BM176" s="26" t="s">
        <v>573</v>
      </c>
      <c r="BN176" s="200" t="s">
        <v>32</v>
      </c>
    </row>
    <row r="177" spans="1:66" x14ac:dyDescent="0.25">
      <c r="A177" s="36" t="s">
        <v>158</v>
      </c>
      <c r="B177" s="37" t="s">
        <v>159</v>
      </c>
      <c r="C177" s="29" t="s">
        <v>240</v>
      </c>
      <c r="D177" s="29" t="s">
        <v>178</v>
      </c>
      <c r="E177" s="30" t="s">
        <v>167</v>
      </c>
      <c r="F177" s="132" t="s">
        <v>120</v>
      </c>
      <c r="G177" s="133" t="s">
        <v>32</v>
      </c>
      <c r="H177" s="133" t="s">
        <v>112</v>
      </c>
      <c r="I177" s="28" t="s">
        <v>111</v>
      </c>
      <c r="J177" s="39" t="s">
        <v>260</v>
      </c>
      <c r="K177" s="27">
        <v>6</v>
      </c>
      <c r="L177" s="28">
        <v>6</v>
      </c>
      <c r="M177" s="31" t="s">
        <v>264</v>
      </c>
      <c r="N177" s="40" t="s">
        <v>262</v>
      </c>
      <c r="O177" s="428" t="s">
        <v>280</v>
      </c>
      <c r="P177" s="429"/>
      <c r="Q177" s="429"/>
      <c r="R177" s="430"/>
      <c r="S177" s="431"/>
      <c r="T177" s="429"/>
      <c r="U177" s="429"/>
      <c r="V177" s="432"/>
      <c r="W177" s="431"/>
      <c r="X177" s="429"/>
      <c r="Y177" s="429"/>
      <c r="Z177" s="432"/>
      <c r="AA177" s="431"/>
      <c r="AB177" s="429">
        <v>6</v>
      </c>
      <c r="AC177" s="429"/>
      <c r="AD177" s="432"/>
      <c r="AE177" s="433"/>
      <c r="AF177" s="434"/>
      <c r="AG177" s="434"/>
      <c r="AH177" s="435"/>
      <c r="AI177" s="433"/>
      <c r="AJ177" s="434"/>
      <c r="AK177" s="434"/>
      <c r="AL177" s="435"/>
      <c r="AM177" s="433"/>
      <c r="AN177" s="434"/>
      <c r="AO177" s="434"/>
      <c r="AP177" s="435"/>
      <c r="AQ177" s="433"/>
      <c r="AR177" s="434"/>
      <c r="AS177" s="434"/>
      <c r="AT177" s="435"/>
      <c r="AU177" s="433"/>
      <c r="AV177" s="434"/>
      <c r="AW177" s="434"/>
      <c r="AX177" s="435"/>
      <c r="AY177" s="431"/>
      <c r="AZ177" s="429"/>
      <c r="BA177" s="429"/>
      <c r="BB177" s="432"/>
      <c r="BC177" s="431"/>
      <c r="BD177" s="429"/>
      <c r="BE177" s="429"/>
      <c r="BF177" s="432"/>
      <c r="BG177" s="431"/>
      <c r="BH177" s="429"/>
      <c r="BI177" s="429"/>
      <c r="BJ177" s="436"/>
      <c r="BK177" s="181">
        <f t="shared" si="6"/>
        <v>6</v>
      </c>
      <c r="BL177" s="182">
        <f t="shared" si="7"/>
        <v>0</v>
      </c>
      <c r="BM177" s="26"/>
      <c r="BN177" s="200" t="s">
        <v>32</v>
      </c>
    </row>
    <row r="178" spans="1:66" x14ac:dyDescent="0.25">
      <c r="A178" s="36" t="s">
        <v>158</v>
      </c>
      <c r="B178" s="37" t="s">
        <v>159</v>
      </c>
      <c r="C178" s="29" t="s">
        <v>240</v>
      </c>
      <c r="D178" s="29" t="s">
        <v>178</v>
      </c>
      <c r="E178" s="30" t="s">
        <v>167</v>
      </c>
      <c r="F178" s="132" t="s">
        <v>120</v>
      </c>
      <c r="G178" s="133" t="s">
        <v>32</v>
      </c>
      <c r="H178" s="133" t="s">
        <v>112</v>
      </c>
      <c r="I178" s="28" t="s">
        <v>111</v>
      </c>
      <c r="J178" s="38" t="s">
        <v>133</v>
      </c>
      <c r="K178" s="27">
        <v>1</v>
      </c>
      <c r="L178" s="28">
        <v>1</v>
      </c>
      <c r="M178" s="31" t="s">
        <v>267</v>
      </c>
      <c r="N178" s="32" t="s">
        <v>32</v>
      </c>
      <c r="O178" s="428"/>
      <c r="P178" s="429"/>
      <c r="Q178" s="429"/>
      <c r="R178" s="430"/>
      <c r="S178" s="431"/>
      <c r="T178" s="429"/>
      <c r="U178" s="429"/>
      <c r="V178" s="432"/>
      <c r="W178" s="431"/>
      <c r="X178" s="429"/>
      <c r="Y178" s="429"/>
      <c r="Z178" s="432"/>
      <c r="AA178" s="431"/>
      <c r="AB178" s="429"/>
      <c r="AC178" s="429"/>
      <c r="AD178" s="432"/>
      <c r="AE178" s="433"/>
      <c r="AF178" s="434"/>
      <c r="AG178" s="434"/>
      <c r="AH178" s="435"/>
      <c r="AI178" s="433"/>
      <c r="AJ178" s="434"/>
      <c r="AK178" s="434"/>
      <c r="AL178" s="435"/>
      <c r="AM178" s="433"/>
      <c r="AN178" s="434"/>
      <c r="AO178" s="434"/>
      <c r="AP178" s="435"/>
      <c r="AQ178" s="433"/>
      <c r="AR178" s="434"/>
      <c r="AS178" s="434"/>
      <c r="AT178" s="435"/>
      <c r="AU178" s="433"/>
      <c r="AV178" s="434"/>
      <c r="AW178" s="434"/>
      <c r="AX178" s="435"/>
      <c r="AY178" s="431"/>
      <c r="AZ178" s="429"/>
      <c r="BA178" s="429"/>
      <c r="BB178" s="432">
        <v>1</v>
      </c>
      <c r="BC178" s="431"/>
      <c r="BD178" s="429"/>
      <c r="BE178" s="429"/>
      <c r="BF178" s="432"/>
      <c r="BG178" s="431"/>
      <c r="BH178" s="429"/>
      <c r="BI178" s="429"/>
      <c r="BJ178" s="436"/>
      <c r="BK178" s="181">
        <f t="shared" si="6"/>
        <v>1</v>
      </c>
      <c r="BL178" s="182">
        <f t="shared" si="7"/>
        <v>0</v>
      </c>
      <c r="BM178" s="26"/>
      <c r="BN178" s="200" t="s">
        <v>32</v>
      </c>
    </row>
    <row r="179" spans="1:66" x14ac:dyDescent="0.25">
      <c r="A179" s="36" t="s">
        <v>158</v>
      </c>
      <c r="B179" s="37" t="s">
        <v>159</v>
      </c>
      <c r="C179" s="29" t="s">
        <v>240</v>
      </c>
      <c r="D179" s="29" t="s">
        <v>178</v>
      </c>
      <c r="E179" s="30" t="s">
        <v>167</v>
      </c>
      <c r="F179" s="132" t="s">
        <v>120</v>
      </c>
      <c r="G179" s="133" t="s">
        <v>32</v>
      </c>
      <c r="H179" s="133" t="s">
        <v>112</v>
      </c>
      <c r="I179" s="28" t="s">
        <v>111</v>
      </c>
      <c r="J179" s="38" t="s">
        <v>132</v>
      </c>
      <c r="K179" s="27">
        <v>1</v>
      </c>
      <c r="L179" s="28">
        <v>1</v>
      </c>
      <c r="M179" s="31" t="s">
        <v>267</v>
      </c>
      <c r="N179" s="32" t="s">
        <v>32</v>
      </c>
      <c r="O179" s="428"/>
      <c r="P179" s="429"/>
      <c r="Q179" s="429"/>
      <c r="R179" s="430"/>
      <c r="S179" s="431"/>
      <c r="T179" s="429"/>
      <c r="U179" s="429"/>
      <c r="V179" s="432"/>
      <c r="W179" s="431"/>
      <c r="X179" s="429"/>
      <c r="Y179" s="429"/>
      <c r="Z179" s="432"/>
      <c r="AA179" s="431"/>
      <c r="AB179" s="429"/>
      <c r="AC179" s="429"/>
      <c r="AD179" s="432"/>
      <c r="AE179" s="433"/>
      <c r="AF179" s="434"/>
      <c r="AG179" s="434"/>
      <c r="AH179" s="435"/>
      <c r="AI179" s="433"/>
      <c r="AJ179" s="434"/>
      <c r="AK179" s="434"/>
      <c r="AL179" s="435"/>
      <c r="AM179" s="433"/>
      <c r="AN179" s="434"/>
      <c r="AO179" s="434"/>
      <c r="AP179" s="435"/>
      <c r="AQ179" s="433"/>
      <c r="AR179" s="434"/>
      <c r="AS179" s="434"/>
      <c r="AT179" s="435"/>
      <c r="AU179" s="433"/>
      <c r="AV179" s="434"/>
      <c r="AW179" s="434"/>
      <c r="AX179" s="435"/>
      <c r="AY179" s="431"/>
      <c r="AZ179" s="429"/>
      <c r="BA179" s="429"/>
      <c r="BB179" s="432">
        <v>1</v>
      </c>
      <c r="BC179" s="431"/>
      <c r="BD179" s="429"/>
      <c r="BE179" s="429"/>
      <c r="BF179" s="432"/>
      <c r="BG179" s="431"/>
      <c r="BH179" s="429"/>
      <c r="BI179" s="429"/>
      <c r="BJ179" s="436"/>
      <c r="BK179" s="181">
        <f t="shared" si="6"/>
        <v>1</v>
      </c>
      <c r="BL179" s="182">
        <f t="shared" si="7"/>
        <v>0</v>
      </c>
      <c r="BM179" s="26"/>
      <c r="BN179" s="200" t="s">
        <v>32</v>
      </c>
    </row>
    <row r="180" spans="1:66" x14ac:dyDescent="0.25">
      <c r="A180" s="36" t="s">
        <v>158</v>
      </c>
      <c r="B180" s="37" t="s">
        <v>159</v>
      </c>
      <c r="C180" s="29" t="s">
        <v>240</v>
      </c>
      <c r="D180" s="29" t="s">
        <v>178</v>
      </c>
      <c r="E180" s="30" t="s">
        <v>167</v>
      </c>
      <c r="F180" s="132" t="s">
        <v>120</v>
      </c>
      <c r="G180" s="133" t="s">
        <v>32</v>
      </c>
      <c r="H180" s="133" t="s">
        <v>112</v>
      </c>
      <c r="I180" s="28" t="s">
        <v>111</v>
      </c>
      <c r="J180" s="38" t="s">
        <v>131</v>
      </c>
      <c r="K180" s="27">
        <v>1</v>
      </c>
      <c r="L180" s="28">
        <v>1</v>
      </c>
      <c r="M180" s="31" t="s">
        <v>425</v>
      </c>
      <c r="N180" s="32" t="s">
        <v>32</v>
      </c>
      <c r="O180" s="428"/>
      <c r="P180" s="429"/>
      <c r="Q180" s="429"/>
      <c r="R180" s="430"/>
      <c r="S180" s="431"/>
      <c r="T180" s="429"/>
      <c r="U180" s="429"/>
      <c r="V180" s="432"/>
      <c r="W180" s="431"/>
      <c r="X180" s="429"/>
      <c r="Y180" s="429"/>
      <c r="Z180" s="432"/>
      <c r="AA180" s="431"/>
      <c r="AB180" s="429"/>
      <c r="AC180" s="429"/>
      <c r="AD180" s="432"/>
      <c r="AE180" s="433"/>
      <c r="AF180" s="434"/>
      <c r="AG180" s="434"/>
      <c r="AH180" s="435"/>
      <c r="AI180" s="433"/>
      <c r="AJ180" s="434"/>
      <c r="AK180" s="434"/>
      <c r="AL180" s="435"/>
      <c r="AM180" s="433"/>
      <c r="AN180" s="434"/>
      <c r="AO180" s="434"/>
      <c r="AP180" s="435"/>
      <c r="AQ180" s="433"/>
      <c r="AR180" s="434"/>
      <c r="AS180" s="434"/>
      <c r="AT180" s="435"/>
      <c r="AU180" s="433"/>
      <c r="AV180" s="434"/>
      <c r="AW180" s="434"/>
      <c r="AX180" s="435"/>
      <c r="AY180" s="431"/>
      <c r="AZ180" s="429"/>
      <c r="BA180" s="429"/>
      <c r="BB180" s="432">
        <v>1</v>
      </c>
      <c r="BC180" s="431"/>
      <c r="BD180" s="429"/>
      <c r="BE180" s="429"/>
      <c r="BF180" s="432"/>
      <c r="BG180" s="431"/>
      <c r="BH180" s="429"/>
      <c r="BI180" s="429"/>
      <c r="BJ180" s="436"/>
      <c r="BK180" s="181">
        <f t="shared" si="6"/>
        <v>1</v>
      </c>
      <c r="BL180" s="182">
        <f t="shared" si="7"/>
        <v>0</v>
      </c>
      <c r="BM180" s="26"/>
      <c r="BN180" s="200" t="s">
        <v>32</v>
      </c>
    </row>
    <row r="181" spans="1:66" x14ac:dyDescent="0.25">
      <c r="A181" s="36" t="s">
        <v>158</v>
      </c>
      <c r="B181" s="37" t="s">
        <v>159</v>
      </c>
      <c r="C181" s="29" t="s">
        <v>240</v>
      </c>
      <c r="D181" s="29" t="s">
        <v>178</v>
      </c>
      <c r="E181" s="30" t="s">
        <v>167</v>
      </c>
      <c r="F181" s="132" t="s">
        <v>120</v>
      </c>
      <c r="G181" s="133" t="s">
        <v>32</v>
      </c>
      <c r="H181" s="133" t="s">
        <v>112</v>
      </c>
      <c r="I181" s="28" t="s">
        <v>111</v>
      </c>
      <c r="J181" s="38" t="s">
        <v>149</v>
      </c>
      <c r="K181" s="27">
        <v>5</v>
      </c>
      <c r="L181" s="28">
        <v>5</v>
      </c>
      <c r="M181" s="31" t="s">
        <v>268</v>
      </c>
      <c r="N181" s="32" t="s">
        <v>32</v>
      </c>
      <c r="O181" s="428"/>
      <c r="P181" s="429"/>
      <c r="Q181" s="429"/>
      <c r="R181" s="430">
        <v>1</v>
      </c>
      <c r="S181" s="431"/>
      <c r="T181" s="429"/>
      <c r="U181" s="429"/>
      <c r="V181" s="432"/>
      <c r="W181" s="431"/>
      <c r="X181" s="429"/>
      <c r="Y181" s="429"/>
      <c r="Z181" s="432"/>
      <c r="AA181" s="431"/>
      <c r="AB181" s="429">
        <v>1</v>
      </c>
      <c r="AC181" s="429"/>
      <c r="AD181" s="432"/>
      <c r="AE181" s="433"/>
      <c r="AF181" s="434"/>
      <c r="AG181" s="434"/>
      <c r="AH181" s="435"/>
      <c r="AI181" s="433"/>
      <c r="AJ181" s="434"/>
      <c r="AK181" s="434"/>
      <c r="AL181" s="435"/>
      <c r="AM181" s="433"/>
      <c r="AN181" s="434">
        <v>1</v>
      </c>
      <c r="AO181" s="434"/>
      <c r="AP181" s="435"/>
      <c r="AQ181" s="433"/>
      <c r="AR181" s="434"/>
      <c r="AS181" s="434"/>
      <c r="AT181" s="435"/>
      <c r="AU181" s="433">
        <v>1</v>
      </c>
      <c r="AV181" s="434"/>
      <c r="AW181" s="434"/>
      <c r="AX181" s="435"/>
      <c r="AY181" s="431"/>
      <c r="AZ181" s="429">
        <v>1</v>
      </c>
      <c r="BA181" s="429"/>
      <c r="BB181" s="432"/>
      <c r="BC181" s="431"/>
      <c r="BD181" s="429"/>
      <c r="BE181" s="429"/>
      <c r="BF181" s="432"/>
      <c r="BG181" s="431"/>
      <c r="BH181" s="429"/>
      <c r="BI181" s="429"/>
      <c r="BJ181" s="436"/>
      <c r="BK181" s="181">
        <f t="shared" si="6"/>
        <v>5</v>
      </c>
      <c r="BL181" s="182">
        <f t="shared" si="7"/>
        <v>0</v>
      </c>
      <c r="BM181" s="26"/>
      <c r="BN181" s="200" t="s">
        <v>32</v>
      </c>
    </row>
    <row r="182" spans="1:66" x14ac:dyDescent="0.25">
      <c r="A182" s="36" t="s">
        <v>158</v>
      </c>
      <c r="B182" s="37" t="s">
        <v>159</v>
      </c>
      <c r="C182" s="29" t="s">
        <v>255</v>
      </c>
      <c r="D182" s="29" t="s">
        <v>178</v>
      </c>
      <c r="E182" s="30" t="s">
        <v>167</v>
      </c>
      <c r="F182" s="132" t="s">
        <v>142</v>
      </c>
      <c r="G182" s="133" t="s">
        <v>32</v>
      </c>
      <c r="H182" s="133" t="s">
        <v>30</v>
      </c>
      <c r="I182" s="28" t="s">
        <v>113</v>
      </c>
      <c r="J182" s="38" t="s">
        <v>147</v>
      </c>
      <c r="K182" s="27">
        <v>6</v>
      </c>
      <c r="L182" s="28">
        <v>6</v>
      </c>
      <c r="M182" s="31" t="s">
        <v>271</v>
      </c>
      <c r="N182" s="32" t="s">
        <v>32</v>
      </c>
      <c r="O182" s="428"/>
      <c r="P182" s="429"/>
      <c r="Q182" s="429"/>
      <c r="R182" s="430"/>
      <c r="S182" s="431">
        <v>1</v>
      </c>
      <c r="T182" s="429"/>
      <c r="U182" s="429"/>
      <c r="V182" s="432"/>
      <c r="W182" s="431"/>
      <c r="X182" s="429">
        <v>1</v>
      </c>
      <c r="Y182" s="429"/>
      <c r="Z182" s="432"/>
      <c r="AA182" s="431"/>
      <c r="AB182" s="429"/>
      <c r="AC182" s="429">
        <v>1</v>
      </c>
      <c r="AD182" s="432"/>
      <c r="AE182" s="433"/>
      <c r="AF182" s="434"/>
      <c r="AG182" s="434"/>
      <c r="AH182" s="435"/>
      <c r="AI182" s="433">
        <v>1</v>
      </c>
      <c r="AJ182" s="434"/>
      <c r="AK182" s="434"/>
      <c r="AL182" s="435"/>
      <c r="AM182" s="433"/>
      <c r="AN182" s="434"/>
      <c r="AO182" s="434"/>
      <c r="AP182" s="435">
        <v>1</v>
      </c>
      <c r="AQ182" s="433"/>
      <c r="AR182" s="434"/>
      <c r="AS182" s="434"/>
      <c r="AT182" s="435"/>
      <c r="AU182" s="433">
        <v>1</v>
      </c>
      <c r="AV182" s="434"/>
      <c r="AW182" s="434"/>
      <c r="AX182" s="435"/>
      <c r="AY182" s="431"/>
      <c r="AZ182" s="429"/>
      <c r="BA182" s="429"/>
      <c r="BB182" s="432"/>
      <c r="BC182" s="431"/>
      <c r="BD182" s="429"/>
      <c r="BE182" s="429"/>
      <c r="BF182" s="432"/>
      <c r="BG182" s="431"/>
      <c r="BH182" s="429"/>
      <c r="BI182" s="429"/>
      <c r="BJ182" s="436"/>
      <c r="BK182" s="181">
        <f t="shared" si="6"/>
        <v>6</v>
      </c>
      <c r="BL182" s="182">
        <f t="shared" si="7"/>
        <v>0</v>
      </c>
      <c r="BM182" s="26"/>
      <c r="BN182" s="200" t="s">
        <v>32</v>
      </c>
    </row>
    <row r="183" spans="1:66" x14ac:dyDescent="0.25">
      <c r="A183" s="36" t="s">
        <v>158</v>
      </c>
      <c r="B183" s="37" t="s">
        <v>159</v>
      </c>
      <c r="C183" s="29" t="s">
        <v>255</v>
      </c>
      <c r="D183" s="29" t="s">
        <v>178</v>
      </c>
      <c r="E183" s="30" t="s">
        <v>167</v>
      </c>
      <c r="F183" s="132" t="s">
        <v>142</v>
      </c>
      <c r="G183" s="133" t="s">
        <v>32</v>
      </c>
      <c r="H183" s="133" t="s">
        <v>30</v>
      </c>
      <c r="I183" s="28" t="s">
        <v>113</v>
      </c>
      <c r="J183" s="38" t="s">
        <v>151</v>
      </c>
      <c r="K183" s="27">
        <v>0</v>
      </c>
      <c r="L183" s="28">
        <v>1</v>
      </c>
      <c r="M183" s="31" t="s">
        <v>267</v>
      </c>
      <c r="N183" s="32" t="s">
        <v>32</v>
      </c>
      <c r="O183" s="428"/>
      <c r="P183" s="429"/>
      <c r="Q183" s="429"/>
      <c r="R183" s="430"/>
      <c r="S183" s="431"/>
      <c r="T183" s="429"/>
      <c r="U183" s="429"/>
      <c r="V183" s="432"/>
      <c r="W183" s="431"/>
      <c r="X183" s="429"/>
      <c r="Y183" s="429"/>
      <c r="Z183" s="432"/>
      <c r="AA183" s="431"/>
      <c r="AB183" s="429"/>
      <c r="AC183" s="429"/>
      <c r="AD183" s="432"/>
      <c r="AE183" s="433"/>
      <c r="AF183" s="434"/>
      <c r="AG183" s="434"/>
      <c r="AH183" s="435"/>
      <c r="AI183" s="433"/>
      <c r="AJ183" s="434"/>
      <c r="AK183" s="434"/>
      <c r="AL183" s="435"/>
      <c r="AM183" s="433"/>
      <c r="AN183" s="434"/>
      <c r="AO183" s="434"/>
      <c r="AP183" s="435"/>
      <c r="AQ183" s="433"/>
      <c r="AR183" s="434"/>
      <c r="AS183" s="434"/>
      <c r="AT183" s="435"/>
      <c r="AU183" s="433">
        <v>1</v>
      </c>
      <c r="AV183" s="434"/>
      <c r="AW183" s="434"/>
      <c r="AX183" s="435"/>
      <c r="AY183" s="431"/>
      <c r="AZ183" s="429"/>
      <c r="BA183" s="429"/>
      <c r="BB183" s="432"/>
      <c r="BC183" s="431"/>
      <c r="BD183" s="429"/>
      <c r="BE183" s="429"/>
      <c r="BF183" s="432"/>
      <c r="BG183" s="431"/>
      <c r="BH183" s="429"/>
      <c r="BI183" s="429"/>
      <c r="BJ183" s="436"/>
      <c r="BK183" s="181">
        <f t="shared" ref="BK183:BK185" si="10">SUM(O183:BJ183)</f>
        <v>1</v>
      </c>
      <c r="BL183" s="182">
        <f t="shared" ref="BL183:BL185" si="11">(L183-BK183)</f>
        <v>0</v>
      </c>
      <c r="BM183" s="26" t="s">
        <v>574</v>
      </c>
      <c r="BN183" s="200" t="s">
        <v>32</v>
      </c>
    </row>
    <row r="184" spans="1:66" x14ac:dyDescent="0.25">
      <c r="A184" s="36" t="s">
        <v>158</v>
      </c>
      <c r="B184" s="37" t="s">
        <v>159</v>
      </c>
      <c r="C184" s="29" t="s">
        <v>255</v>
      </c>
      <c r="D184" s="29" t="s">
        <v>178</v>
      </c>
      <c r="E184" s="30" t="s">
        <v>167</v>
      </c>
      <c r="F184" s="132" t="s">
        <v>142</v>
      </c>
      <c r="G184" s="133" t="s">
        <v>32</v>
      </c>
      <c r="H184" s="133" t="s">
        <v>30</v>
      </c>
      <c r="I184" s="28" t="s">
        <v>113</v>
      </c>
      <c r="J184" s="38" t="s">
        <v>152</v>
      </c>
      <c r="K184" s="27">
        <v>0</v>
      </c>
      <c r="L184" s="28">
        <v>1</v>
      </c>
      <c r="M184" s="31" t="s">
        <v>267</v>
      </c>
      <c r="N184" s="32" t="s">
        <v>32</v>
      </c>
      <c r="O184" s="428"/>
      <c r="P184" s="429"/>
      <c r="Q184" s="429"/>
      <c r="R184" s="430"/>
      <c r="S184" s="431"/>
      <c r="T184" s="429"/>
      <c r="U184" s="429"/>
      <c r="V184" s="432"/>
      <c r="W184" s="431"/>
      <c r="X184" s="429"/>
      <c r="Y184" s="429"/>
      <c r="Z184" s="432"/>
      <c r="AA184" s="431"/>
      <c r="AB184" s="429"/>
      <c r="AC184" s="429"/>
      <c r="AD184" s="432"/>
      <c r="AE184" s="433"/>
      <c r="AF184" s="434"/>
      <c r="AG184" s="434"/>
      <c r="AH184" s="435"/>
      <c r="AI184" s="433"/>
      <c r="AJ184" s="434"/>
      <c r="AK184" s="434"/>
      <c r="AL184" s="435"/>
      <c r="AM184" s="433"/>
      <c r="AN184" s="434"/>
      <c r="AO184" s="434"/>
      <c r="AP184" s="435"/>
      <c r="AQ184" s="433"/>
      <c r="AR184" s="434"/>
      <c r="AS184" s="434"/>
      <c r="AT184" s="435"/>
      <c r="AU184" s="433">
        <v>1</v>
      </c>
      <c r="AV184" s="434"/>
      <c r="AW184" s="434"/>
      <c r="AX184" s="435"/>
      <c r="AY184" s="431"/>
      <c r="AZ184" s="429"/>
      <c r="BA184" s="429"/>
      <c r="BB184" s="432"/>
      <c r="BC184" s="431"/>
      <c r="BD184" s="429"/>
      <c r="BE184" s="429"/>
      <c r="BF184" s="432"/>
      <c r="BG184" s="431"/>
      <c r="BH184" s="429"/>
      <c r="BI184" s="429"/>
      <c r="BJ184" s="436"/>
      <c r="BK184" s="181">
        <f t="shared" si="10"/>
        <v>1</v>
      </c>
      <c r="BL184" s="182">
        <f t="shared" si="11"/>
        <v>0</v>
      </c>
      <c r="BM184" s="26" t="s">
        <v>574</v>
      </c>
      <c r="BN184" s="200" t="s">
        <v>32</v>
      </c>
    </row>
    <row r="185" spans="1:66" x14ac:dyDescent="0.25">
      <c r="A185" s="36" t="s">
        <v>158</v>
      </c>
      <c r="B185" s="37" t="s">
        <v>159</v>
      </c>
      <c r="C185" s="29" t="s">
        <v>255</v>
      </c>
      <c r="D185" s="29" t="s">
        <v>178</v>
      </c>
      <c r="E185" s="30" t="s">
        <v>167</v>
      </c>
      <c r="F185" s="132" t="s">
        <v>142</v>
      </c>
      <c r="G185" s="133" t="s">
        <v>32</v>
      </c>
      <c r="H185" s="133" t="s">
        <v>30</v>
      </c>
      <c r="I185" s="28" t="s">
        <v>113</v>
      </c>
      <c r="J185" s="38" t="s">
        <v>332</v>
      </c>
      <c r="K185" s="27">
        <v>0</v>
      </c>
      <c r="L185" s="28">
        <v>1</v>
      </c>
      <c r="M185" s="31" t="s">
        <v>267</v>
      </c>
      <c r="N185" s="32" t="s">
        <v>32</v>
      </c>
      <c r="O185" s="428"/>
      <c r="P185" s="429"/>
      <c r="Q185" s="429"/>
      <c r="R185" s="430"/>
      <c r="S185" s="431"/>
      <c r="T185" s="429"/>
      <c r="U185" s="429"/>
      <c r="V185" s="432"/>
      <c r="W185" s="431"/>
      <c r="X185" s="429"/>
      <c r="Y185" s="429"/>
      <c r="Z185" s="432"/>
      <c r="AA185" s="431"/>
      <c r="AB185" s="429"/>
      <c r="AC185" s="429"/>
      <c r="AD185" s="432"/>
      <c r="AE185" s="433"/>
      <c r="AF185" s="434"/>
      <c r="AG185" s="434"/>
      <c r="AH185" s="435"/>
      <c r="AI185" s="433"/>
      <c r="AJ185" s="434"/>
      <c r="AK185" s="434"/>
      <c r="AL185" s="435"/>
      <c r="AM185" s="433"/>
      <c r="AN185" s="434"/>
      <c r="AO185" s="434"/>
      <c r="AP185" s="435"/>
      <c r="AQ185" s="433"/>
      <c r="AR185" s="434"/>
      <c r="AS185" s="434"/>
      <c r="AT185" s="435"/>
      <c r="AU185" s="433">
        <v>1</v>
      </c>
      <c r="AV185" s="434"/>
      <c r="AW185" s="434"/>
      <c r="AX185" s="435"/>
      <c r="AY185" s="431"/>
      <c r="AZ185" s="429"/>
      <c r="BA185" s="429"/>
      <c r="BB185" s="432"/>
      <c r="BC185" s="431"/>
      <c r="BD185" s="429"/>
      <c r="BE185" s="429"/>
      <c r="BF185" s="432"/>
      <c r="BG185" s="431"/>
      <c r="BH185" s="429"/>
      <c r="BI185" s="429"/>
      <c r="BJ185" s="436"/>
      <c r="BK185" s="181">
        <f t="shared" si="10"/>
        <v>1</v>
      </c>
      <c r="BL185" s="182">
        <f t="shared" si="11"/>
        <v>0</v>
      </c>
      <c r="BM185" s="26" t="s">
        <v>574</v>
      </c>
      <c r="BN185" s="200" t="s">
        <v>32</v>
      </c>
    </row>
    <row r="186" spans="1:66" x14ac:dyDescent="0.25">
      <c r="A186" s="36" t="s">
        <v>158</v>
      </c>
      <c r="B186" s="37" t="s">
        <v>159</v>
      </c>
      <c r="C186" s="29" t="s">
        <v>255</v>
      </c>
      <c r="D186" s="29" t="s">
        <v>178</v>
      </c>
      <c r="E186" s="30" t="s">
        <v>167</v>
      </c>
      <c r="F186" s="132" t="s">
        <v>142</v>
      </c>
      <c r="G186" s="133" t="s">
        <v>32</v>
      </c>
      <c r="H186" s="133" t="s">
        <v>30</v>
      </c>
      <c r="I186" s="28" t="s">
        <v>113</v>
      </c>
      <c r="J186" s="38" t="s">
        <v>150</v>
      </c>
      <c r="K186" s="27">
        <v>6</v>
      </c>
      <c r="L186" s="28">
        <v>5</v>
      </c>
      <c r="M186" s="31" t="s">
        <v>575</v>
      </c>
      <c r="N186" s="32" t="s">
        <v>32</v>
      </c>
      <c r="O186" s="428"/>
      <c r="P186" s="429"/>
      <c r="Q186" s="429"/>
      <c r="R186" s="430"/>
      <c r="S186" s="431">
        <v>1</v>
      </c>
      <c r="T186" s="429"/>
      <c r="U186" s="429"/>
      <c r="V186" s="432"/>
      <c r="W186" s="431"/>
      <c r="X186" s="429">
        <v>1</v>
      </c>
      <c r="Y186" s="429"/>
      <c r="Z186" s="432"/>
      <c r="AA186" s="431"/>
      <c r="AB186" s="429"/>
      <c r="AC186" s="429">
        <v>1</v>
      </c>
      <c r="AD186" s="432"/>
      <c r="AE186" s="433"/>
      <c r="AF186" s="434"/>
      <c r="AG186" s="434"/>
      <c r="AH186" s="435"/>
      <c r="AI186" s="433">
        <v>1</v>
      </c>
      <c r="AJ186" s="434"/>
      <c r="AK186" s="434"/>
      <c r="AL186" s="435"/>
      <c r="AM186" s="433"/>
      <c r="AN186" s="434"/>
      <c r="AO186" s="434"/>
      <c r="AP186" s="435">
        <v>1</v>
      </c>
      <c r="AQ186" s="433"/>
      <c r="AR186" s="434"/>
      <c r="AS186" s="434"/>
      <c r="AT186" s="435"/>
      <c r="AU186" s="433"/>
      <c r="AV186" s="434"/>
      <c r="AW186" s="434"/>
      <c r="AX186" s="435"/>
      <c r="AY186" s="431"/>
      <c r="AZ186" s="429"/>
      <c r="BA186" s="429"/>
      <c r="BB186" s="432"/>
      <c r="BC186" s="431"/>
      <c r="BD186" s="429"/>
      <c r="BE186" s="429"/>
      <c r="BF186" s="432"/>
      <c r="BG186" s="431"/>
      <c r="BH186" s="429"/>
      <c r="BI186" s="429"/>
      <c r="BJ186" s="436"/>
      <c r="BK186" s="181">
        <f t="shared" si="6"/>
        <v>5</v>
      </c>
      <c r="BL186" s="182">
        <f t="shared" si="7"/>
        <v>0</v>
      </c>
      <c r="BM186" s="26" t="s">
        <v>573</v>
      </c>
      <c r="BN186" s="200" t="s">
        <v>32</v>
      </c>
    </row>
    <row r="187" spans="1:66" x14ac:dyDescent="0.25">
      <c r="A187" s="36" t="s">
        <v>158</v>
      </c>
      <c r="B187" s="37" t="s">
        <v>159</v>
      </c>
      <c r="C187" s="29" t="s">
        <v>255</v>
      </c>
      <c r="D187" s="29" t="s">
        <v>178</v>
      </c>
      <c r="E187" s="30" t="s">
        <v>167</v>
      </c>
      <c r="F187" s="132" t="s">
        <v>142</v>
      </c>
      <c r="G187" s="133" t="s">
        <v>32</v>
      </c>
      <c r="H187" s="133" t="s">
        <v>30</v>
      </c>
      <c r="I187" s="28" t="s">
        <v>113</v>
      </c>
      <c r="J187" s="39" t="s">
        <v>260</v>
      </c>
      <c r="K187" s="27">
        <v>4</v>
      </c>
      <c r="L187" s="28">
        <v>4</v>
      </c>
      <c r="M187" s="31" t="s">
        <v>263</v>
      </c>
      <c r="N187" s="40" t="s">
        <v>261</v>
      </c>
      <c r="O187" s="428" t="s">
        <v>280</v>
      </c>
      <c r="P187" s="429"/>
      <c r="Q187" s="429"/>
      <c r="R187" s="430"/>
      <c r="S187" s="431"/>
      <c r="T187" s="429"/>
      <c r="U187" s="429"/>
      <c r="V187" s="432"/>
      <c r="W187" s="431"/>
      <c r="X187" s="429"/>
      <c r="Y187" s="429"/>
      <c r="Z187" s="432"/>
      <c r="AA187" s="431"/>
      <c r="AB187" s="429"/>
      <c r="AC187" s="429"/>
      <c r="AD187" s="432"/>
      <c r="AE187" s="433"/>
      <c r="AF187" s="434"/>
      <c r="AG187" s="434"/>
      <c r="AH187" s="435"/>
      <c r="AI187" s="433"/>
      <c r="AJ187" s="434"/>
      <c r="AK187" s="434"/>
      <c r="AL187" s="435"/>
      <c r="AM187" s="433"/>
      <c r="AN187" s="434"/>
      <c r="AO187" s="434"/>
      <c r="AP187" s="435"/>
      <c r="AQ187" s="433"/>
      <c r="AR187" s="434"/>
      <c r="AS187" s="434"/>
      <c r="AT187" s="435"/>
      <c r="AU187" s="433">
        <v>4</v>
      </c>
      <c r="AV187" s="434"/>
      <c r="AW187" s="434"/>
      <c r="AX187" s="435"/>
      <c r="AY187" s="431"/>
      <c r="AZ187" s="429"/>
      <c r="BA187" s="429"/>
      <c r="BB187" s="432"/>
      <c r="BC187" s="431"/>
      <c r="BD187" s="429"/>
      <c r="BE187" s="429"/>
      <c r="BF187" s="432"/>
      <c r="BG187" s="431"/>
      <c r="BH187" s="429"/>
      <c r="BI187" s="429"/>
      <c r="BJ187" s="436"/>
      <c r="BK187" s="181">
        <f t="shared" si="6"/>
        <v>4</v>
      </c>
      <c r="BL187" s="182">
        <f t="shared" si="7"/>
        <v>0</v>
      </c>
      <c r="BM187" s="26"/>
      <c r="BN187" s="200" t="s">
        <v>32</v>
      </c>
    </row>
    <row r="188" spans="1:66" x14ac:dyDescent="0.25">
      <c r="A188" s="36" t="s">
        <v>158</v>
      </c>
      <c r="B188" s="37" t="s">
        <v>159</v>
      </c>
      <c r="C188" s="29" t="s">
        <v>255</v>
      </c>
      <c r="D188" s="29" t="s">
        <v>178</v>
      </c>
      <c r="E188" s="30" t="s">
        <v>167</v>
      </c>
      <c r="F188" s="132" t="s">
        <v>142</v>
      </c>
      <c r="G188" s="133" t="s">
        <v>32</v>
      </c>
      <c r="H188" s="133" t="s">
        <v>30</v>
      </c>
      <c r="I188" s="28" t="s">
        <v>113</v>
      </c>
      <c r="J188" s="38" t="s">
        <v>149</v>
      </c>
      <c r="K188" s="27">
        <v>6</v>
      </c>
      <c r="L188" s="28">
        <v>6</v>
      </c>
      <c r="M188" s="31" t="s">
        <v>271</v>
      </c>
      <c r="N188" s="32" t="s">
        <v>32</v>
      </c>
      <c r="O188" s="428"/>
      <c r="P188" s="429"/>
      <c r="Q188" s="429"/>
      <c r="R188" s="430"/>
      <c r="S188" s="431">
        <v>1</v>
      </c>
      <c r="T188" s="429"/>
      <c r="U188" s="429"/>
      <c r="V188" s="432"/>
      <c r="W188" s="431"/>
      <c r="X188" s="429">
        <v>1</v>
      </c>
      <c r="Y188" s="429"/>
      <c r="Z188" s="432"/>
      <c r="AA188" s="431"/>
      <c r="AB188" s="429"/>
      <c r="AC188" s="429">
        <v>1</v>
      </c>
      <c r="AD188" s="432"/>
      <c r="AE188" s="433"/>
      <c r="AF188" s="434"/>
      <c r="AG188" s="434"/>
      <c r="AH188" s="435"/>
      <c r="AI188" s="433">
        <v>1</v>
      </c>
      <c r="AJ188" s="434"/>
      <c r="AK188" s="434"/>
      <c r="AL188" s="435"/>
      <c r="AM188" s="433"/>
      <c r="AN188" s="434"/>
      <c r="AO188" s="434"/>
      <c r="AP188" s="435">
        <v>1</v>
      </c>
      <c r="AQ188" s="433"/>
      <c r="AR188" s="434"/>
      <c r="AS188" s="434"/>
      <c r="AT188" s="435"/>
      <c r="AU188" s="433">
        <v>1</v>
      </c>
      <c r="AV188" s="434"/>
      <c r="AW188" s="434"/>
      <c r="AX188" s="435"/>
      <c r="AY188" s="431"/>
      <c r="AZ188" s="429"/>
      <c r="BA188" s="429"/>
      <c r="BB188" s="432"/>
      <c r="BC188" s="431"/>
      <c r="BD188" s="429"/>
      <c r="BE188" s="429"/>
      <c r="BF188" s="432"/>
      <c r="BG188" s="431"/>
      <c r="BH188" s="429"/>
      <c r="BI188" s="429"/>
      <c r="BJ188" s="436"/>
      <c r="BK188" s="181">
        <f t="shared" si="6"/>
        <v>6</v>
      </c>
      <c r="BL188" s="182">
        <f t="shared" si="7"/>
        <v>0</v>
      </c>
      <c r="BM188" s="26"/>
      <c r="BN188" s="200" t="s">
        <v>32</v>
      </c>
    </row>
    <row r="189" spans="1:66" x14ac:dyDescent="0.25">
      <c r="A189" s="36" t="s">
        <v>158</v>
      </c>
      <c r="B189" s="37" t="s">
        <v>159</v>
      </c>
      <c r="C189" s="29" t="s">
        <v>180</v>
      </c>
      <c r="D189" s="29" t="s">
        <v>166</v>
      </c>
      <c r="E189" s="30" t="s">
        <v>167</v>
      </c>
      <c r="F189" s="132" t="s">
        <v>43</v>
      </c>
      <c r="G189" s="133" t="s">
        <v>32</v>
      </c>
      <c r="H189" s="133" t="s">
        <v>112</v>
      </c>
      <c r="I189" s="28" t="s">
        <v>114</v>
      </c>
      <c r="J189" s="38" t="s">
        <v>140</v>
      </c>
      <c r="K189" s="27">
        <v>5</v>
      </c>
      <c r="L189" s="28">
        <v>5</v>
      </c>
      <c r="M189" s="31" t="s">
        <v>268</v>
      </c>
      <c r="N189" s="32" t="s">
        <v>32</v>
      </c>
      <c r="O189" s="428"/>
      <c r="P189" s="429"/>
      <c r="Q189" s="429"/>
      <c r="R189" s="430">
        <v>1</v>
      </c>
      <c r="S189" s="431"/>
      <c r="T189" s="429"/>
      <c r="U189" s="429"/>
      <c r="V189" s="432"/>
      <c r="W189" s="431">
        <v>1</v>
      </c>
      <c r="X189" s="429"/>
      <c r="Y189" s="429">
        <v>1</v>
      </c>
      <c r="Z189" s="432"/>
      <c r="AA189" s="431"/>
      <c r="AB189" s="429"/>
      <c r="AC189" s="429"/>
      <c r="AD189" s="432"/>
      <c r="AE189" s="433"/>
      <c r="AF189" s="434"/>
      <c r="AG189" s="434"/>
      <c r="AH189" s="435"/>
      <c r="AI189" s="433"/>
      <c r="AJ189" s="434"/>
      <c r="AK189" s="434">
        <v>1</v>
      </c>
      <c r="AL189" s="435"/>
      <c r="AM189" s="433"/>
      <c r="AN189" s="434">
        <v>1</v>
      </c>
      <c r="AO189" s="434"/>
      <c r="AP189" s="435"/>
      <c r="AQ189" s="433"/>
      <c r="AR189" s="434"/>
      <c r="AS189" s="434"/>
      <c r="AT189" s="435"/>
      <c r="AU189" s="433"/>
      <c r="AV189" s="434"/>
      <c r="AW189" s="434"/>
      <c r="AX189" s="435"/>
      <c r="AY189" s="431"/>
      <c r="AZ189" s="429"/>
      <c r="BA189" s="429"/>
      <c r="BB189" s="432"/>
      <c r="BC189" s="431"/>
      <c r="BD189" s="429"/>
      <c r="BE189" s="429"/>
      <c r="BF189" s="432"/>
      <c r="BG189" s="431"/>
      <c r="BH189" s="429"/>
      <c r="BI189" s="429"/>
      <c r="BJ189" s="436"/>
      <c r="BK189" s="181">
        <f t="shared" si="6"/>
        <v>5</v>
      </c>
      <c r="BL189" s="182">
        <f t="shared" si="7"/>
        <v>0</v>
      </c>
      <c r="BM189" s="26"/>
      <c r="BN189" s="200" t="s">
        <v>32</v>
      </c>
    </row>
    <row r="190" spans="1:66" x14ac:dyDescent="0.25">
      <c r="A190" s="36" t="s">
        <v>158</v>
      </c>
      <c r="B190" s="37" t="s">
        <v>159</v>
      </c>
      <c r="C190" s="29" t="s">
        <v>180</v>
      </c>
      <c r="D190" s="29" t="s">
        <v>166</v>
      </c>
      <c r="E190" s="30" t="s">
        <v>167</v>
      </c>
      <c r="F190" s="132" t="s">
        <v>43</v>
      </c>
      <c r="G190" s="133" t="s">
        <v>32</v>
      </c>
      <c r="H190" s="133" t="s">
        <v>112</v>
      </c>
      <c r="I190" s="28" t="s">
        <v>114</v>
      </c>
      <c r="J190" s="38" t="s">
        <v>135</v>
      </c>
      <c r="K190" s="27">
        <v>2</v>
      </c>
      <c r="L190" s="28">
        <v>2</v>
      </c>
      <c r="M190" s="31" t="s">
        <v>278</v>
      </c>
      <c r="N190" s="32" t="s">
        <v>32</v>
      </c>
      <c r="O190" s="428"/>
      <c r="P190" s="429"/>
      <c r="Q190" s="429"/>
      <c r="R190" s="430"/>
      <c r="S190" s="431"/>
      <c r="T190" s="429"/>
      <c r="U190" s="429"/>
      <c r="V190" s="432"/>
      <c r="W190" s="431"/>
      <c r="X190" s="429"/>
      <c r="Y190" s="429"/>
      <c r="Z190" s="432"/>
      <c r="AA190" s="431"/>
      <c r="AB190" s="429"/>
      <c r="AC190" s="429"/>
      <c r="AD190" s="432"/>
      <c r="AE190" s="433"/>
      <c r="AF190" s="434"/>
      <c r="AG190" s="434"/>
      <c r="AH190" s="435"/>
      <c r="AI190" s="433"/>
      <c r="AJ190" s="434"/>
      <c r="AK190" s="434"/>
      <c r="AL190" s="435"/>
      <c r="AM190" s="433"/>
      <c r="AN190" s="434"/>
      <c r="AO190" s="434"/>
      <c r="AP190" s="435"/>
      <c r="AQ190" s="433"/>
      <c r="AR190" s="434"/>
      <c r="AS190" s="434"/>
      <c r="AT190" s="435"/>
      <c r="AU190" s="433"/>
      <c r="AV190" s="434"/>
      <c r="AW190" s="434"/>
      <c r="AX190" s="435"/>
      <c r="AY190" s="431"/>
      <c r="AZ190" s="429"/>
      <c r="BA190" s="429"/>
      <c r="BB190" s="432"/>
      <c r="BC190" s="431"/>
      <c r="BD190" s="429"/>
      <c r="BE190" s="429"/>
      <c r="BF190" s="432"/>
      <c r="BG190" s="431"/>
      <c r="BH190" s="429"/>
      <c r="BI190" s="429"/>
      <c r="BJ190" s="436"/>
      <c r="BK190" s="181">
        <f t="shared" si="6"/>
        <v>0</v>
      </c>
      <c r="BL190" s="182">
        <f t="shared" si="7"/>
        <v>2</v>
      </c>
      <c r="BM190" s="26"/>
      <c r="BN190" s="200" t="s">
        <v>32</v>
      </c>
    </row>
    <row r="191" spans="1:66" x14ac:dyDescent="0.25">
      <c r="A191" s="36" t="s">
        <v>158</v>
      </c>
      <c r="B191" s="37" t="s">
        <v>159</v>
      </c>
      <c r="C191" s="29" t="s">
        <v>180</v>
      </c>
      <c r="D191" s="29" t="s">
        <v>166</v>
      </c>
      <c r="E191" s="30" t="s">
        <v>167</v>
      </c>
      <c r="F191" s="132" t="s">
        <v>43</v>
      </c>
      <c r="G191" s="133" t="s">
        <v>32</v>
      </c>
      <c r="H191" s="133" t="s">
        <v>112</v>
      </c>
      <c r="I191" s="28" t="s">
        <v>114</v>
      </c>
      <c r="J191" s="38" t="s">
        <v>134</v>
      </c>
      <c r="K191" s="27">
        <v>2</v>
      </c>
      <c r="L191" s="28">
        <v>2</v>
      </c>
      <c r="M191" s="31" t="s">
        <v>278</v>
      </c>
      <c r="N191" s="32" t="s">
        <v>32</v>
      </c>
      <c r="O191" s="428"/>
      <c r="P191" s="429"/>
      <c r="Q191" s="429"/>
      <c r="R191" s="430"/>
      <c r="S191" s="431"/>
      <c r="T191" s="429"/>
      <c r="U191" s="429"/>
      <c r="V191" s="432"/>
      <c r="W191" s="431"/>
      <c r="X191" s="429"/>
      <c r="Y191" s="429"/>
      <c r="Z191" s="432"/>
      <c r="AA191" s="431"/>
      <c r="AB191" s="429"/>
      <c r="AC191" s="429"/>
      <c r="AD191" s="432"/>
      <c r="AE191" s="433"/>
      <c r="AF191" s="434"/>
      <c r="AG191" s="434"/>
      <c r="AH191" s="435"/>
      <c r="AI191" s="433"/>
      <c r="AJ191" s="434"/>
      <c r="AK191" s="434"/>
      <c r="AL191" s="435"/>
      <c r="AM191" s="433"/>
      <c r="AN191" s="434"/>
      <c r="AO191" s="434"/>
      <c r="AP191" s="435"/>
      <c r="AQ191" s="433"/>
      <c r="AR191" s="434"/>
      <c r="AS191" s="434"/>
      <c r="AT191" s="435"/>
      <c r="AU191" s="433"/>
      <c r="AV191" s="434"/>
      <c r="AW191" s="434"/>
      <c r="AX191" s="435"/>
      <c r="AY191" s="431"/>
      <c r="AZ191" s="429"/>
      <c r="BA191" s="429"/>
      <c r="BB191" s="432"/>
      <c r="BC191" s="431"/>
      <c r="BD191" s="429"/>
      <c r="BE191" s="429"/>
      <c r="BF191" s="432"/>
      <c r="BG191" s="431"/>
      <c r="BH191" s="429"/>
      <c r="BI191" s="429"/>
      <c r="BJ191" s="436"/>
      <c r="BK191" s="181">
        <f t="shared" si="6"/>
        <v>0</v>
      </c>
      <c r="BL191" s="182">
        <f t="shared" si="7"/>
        <v>2</v>
      </c>
      <c r="BM191" s="26"/>
      <c r="BN191" s="200" t="s">
        <v>32</v>
      </c>
    </row>
    <row r="192" spans="1:66" x14ac:dyDescent="0.25">
      <c r="A192" s="36" t="s">
        <v>158</v>
      </c>
      <c r="B192" s="37" t="s">
        <v>159</v>
      </c>
      <c r="C192" s="29" t="s">
        <v>180</v>
      </c>
      <c r="D192" s="29" t="s">
        <v>166</v>
      </c>
      <c r="E192" s="30" t="s">
        <v>167</v>
      </c>
      <c r="F192" s="132" t="s">
        <v>43</v>
      </c>
      <c r="G192" s="133" t="s">
        <v>32</v>
      </c>
      <c r="H192" s="133" t="s">
        <v>112</v>
      </c>
      <c r="I192" s="28" t="s">
        <v>114</v>
      </c>
      <c r="J192" s="38" t="s">
        <v>115</v>
      </c>
      <c r="K192" s="27">
        <v>5</v>
      </c>
      <c r="L192" s="28">
        <v>5</v>
      </c>
      <c r="M192" s="31" t="s">
        <v>268</v>
      </c>
      <c r="N192" s="32" t="s">
        <v>32</v>
      </c>
      <c r="O192" s="428"/>
      <c r="P192" s="429"/>
      <c r="Q192" s="429"/>
      <c r="R192" s="430">
        <v>1</v>
      </c>
      <c r="S192" s="431"/>
      <c r="T192" s="429"/>
      <c r="U192" s="429"/>
      <c r="V192" s="432"/>
      <c r="W192" s="431">
        <v>1</v>
      </c>
      <c r="X192" s="429"/>
      <c r="Y192" s="429">
        <v>1</v>
      </c>
      <c r="Z192" s="432"/>
      <c r="AA192" s="431"/>
      <c r="AB192" s="429"/>
      <c r="AC192" s="429"/>
      <c r="AD192" s="432"/>
      <c r="AE192" s="433"/>
      <c r="AF192" s="434"/>
      <c r="AG192" s="434"/>
      <c r="AH192" s="435"/>
      <c r="AI192" s="433"/>
      <c r="AJ192" s="434"/>
      <c r="AK192" s="434">
        <v>1</v>
      </c>
      <c r="AL192" s="435"/>
      <c r="AM192" s="433"/>
      <c r="AN192" s="434">
        <v>1</v>
      </c>
      <c r="AO192" s="434"/>
      <c r="AP192" s="435"/>
      <c r="AQ192" s="433"/>
      <c r="AR192" s="434"/>
      <c r="AS192" s="434"/>
      <c r="AT192" s="435"/>
      <c r="AU192" s="433"/>
      <c r="AV192" s="434"/>
      <c r="AW192" s="434"/>
      <c r="AX192" s="435"/>
      <c r="AY192" s="431"/>
      <c r="AZ192" s="429"/>
      <c r="BA192" s="429"/>
      <c r="BB192" s="432"/>
      <c r="BC192" s="431"/>
      <c r="BD192" s="429"/>
      <c r="BE192" s="429"/>
      <c r="BF192" s="432"/>
      <c r="BG192" s="431"/>
      <c r="BH192" s="429"/>
      <c r="BI192" s="429"/>
      <c r="BJ192" s="436"/>
      <c r="BK192" s="181">
        <f t="shared" si="6"/>
        <v>5</v>
      </c>
      <c r="BL192" s="182">
        <f t="shared" si="7"/>
        <v>0</v>
      </c>
      <c r="BM192" s="26"/>
      <c r="BN192" s="200" t="s">
        <v>32</v>
      </c>
    </row>
    <row r="193" spans="1:66" x14ac:dyDescent="0.25">
      <c r="A193" s="36" t="s">
        <v>158</v>
      </c>
      <c r="B193" s="37" t="s">
        <v>159</v>
      </c>
      <c r="C193" s="29" t="s">
        <v>180</v>
      </c>
      <c r="D193" s="29" t="s">
        <v>166</v>
      </c>
      <c r="E193" s="30" t="s">
        <v>167</v>
      </c>
      <c r="F193" s="132" t="s">
        <v>43</v>
      </c>
      <c r="G193" s="133" t="s">
        <v>32</v>
      </c>
      <c r="H193" s="133" t="s">
        <v>112</v>
      </c>
      <c r="I193" s="28" t="s">
        <v>114</v>
      </c>
      <c r="J193" s="38" t="s">
        <v>109</v>
      </c>
      <c r="K193" s="27">
        <v>5</v>
      </c>
      <c r="L193" s="28">
        <v>5</v>
      </c>
      <c r="M193" s="31" t="s">
        <v>266</v>
      </c>
      <c r="N193" s="32" t="s">
        <v>32</v>
      </c>
      <c r="O193" s="428"/>
      <c r="P193" s="429"/>
      <c r="Q193" s="429"/>
      <c r="R193" s="430">
        <v>1</v>
      </c>
      <c r="S193" s="431"/>
      <c r="T193" s="429"/>
      <c r="U193" s="429"/>
      <c r="V193" s="432"/>
      <c r="W193" s="431">
        <v>1</v>
      </c>
      <c r="X193" s="429"/>
      <c r="Y193" s="429">
        <v>1</v>
      </c>
      <c r="Z193" s="432"/>
      <c r="AA193" s="431"/>
      <c r="AB193" s="429"/>
      <c r="AC193" s="429"/>
      <c r="AD193" s="432"/>
      <c r="AE193" s="433"/>
      <c r="AF193" s="434"/>
      <c r="AG193" s="434"/>
      <c r="AH193" s="435"/>
      <c r="AI193" s="433"/>
      <c r="AJ193" s="434"/>
      <c r="AK193" s="434">
        <v>1</v>
      </c>
      <c r="AL193" s="435"/>
      <c r="AM193" s="433"/>
      <c r="AN193" s="434">
        <v>1</v>
      </c>
      <c r="AO193" s="434"/>
      <c r="AP193" s="435"/>
      <c r="AQ193" s="433"/>
      <c r="AR193" s="434"/>
      <c r="AS193" s="434"/>
      <c r="AT193" s="435"/>
      <c r="AU193" s="433"/>
      <c r="AV193" s="434"/>
      <c r="AW193" s="434"/>
      <c r="AX193" s="435"/>
      <c r="AY193" s="431"/>
      <c r="AZ193" s="429"/>
      <c r="BA193" s="429"/>
      <c r="BB193" s="432"/>
      <c r="BC193" s="431"/>
      <c r="BD193" s="429"/>
      <c r="BE193" s="429"/>
      <c r="BF193" s="432"/>
      <c r="BG193" s="431"/>
      <c r="BH193" s="429"/>
      <c r="BI193" s="429"/>
      <c r="BJ193" s="436"/>
      <c r="BK193" s="181">
        <f t="shared" si="6"/>
        <v>5</v>
      </c>
      <c r="BL193" s="182">
        <f t="shared" si="7"/>
        <v>0</v>
      </c>
      <c r="BM193" s="26"/>
      <c r="BN193" s="200" t="s">
        <v>32</v>
      </c>
    </row>
    <row r="194" spans="1:66" x14ac:dyDescent="0.25">
      <c r="A194" s="36" t="s">
        <v>158</v>
      </c>
      <c r="B194" s="37" t="s">
        <v>159</v>
      </c>
      <c r="C194" s="29" t="s">
        <v>180</v>
      </c>
      <c r="D194" s="29" t="s">
        <v>166</v>
      </c>
      <c r="E194" s="30" t="s">
        <v>167</v>
      </c>
      <c r="F194" s="132" t="s">
        <v>43</v>
      </c>
      <c r="G194" s="133" t="s">
        <v>32</v>
      </c>
      <c r="H194" s="133" t="s">
        <v>112</v>
      </c>
      <c r="I194" s="28" t="s">
        <v>114</v>
      </c>
      <c r="J194" s="38" t="s">
        <v>150</v>
      </c>
      <c r="K194" s="27">
        <v>5</v>
      </c>
      <c r="L194" s="28">
        <v>5</v>
      </c>
      <c r="M194" s="31" t="s">
        <v>268</v>
      </c>
      <c r="N194" s="32" t="s">
        <v>32</v>
      </c>
      <c r="O194" s="428"/>
      <c r="P194" s="429"/>
      <c r="Q194" s="429"/>
      <c r="R194" s="430">
        <v>1</v>
      </c>
      <c r="S194" s="431"/>
      <c r="T194" s="429"/>
      <c r="U194" s="429"/>
      <c r="V194" s="432"/>
      <c r="W194" s="431">
        <v>1</v>
      </c>
      <c r="X194" s="429"/>
      <c r="Y194" s="429">
        <v>1</v>
      </c>
      <c r="Z194" s="432"/>
      <c r="AA194" s="431"/>
      <c r="AB194" s="429"/>
      <c r="AC194" s="429"/>
      <c r="AD194" s="432"/>
      <c r="AE194" s="433"/>
      <c r="AF194" s="434"/>
      <c r="AG194" s="434"/>
      <c r="AH194" s="435"/>
      <c r="AI194" s="433"/>
      <c r="AJ194" s="434"/>
      <c r="AK194" s="434">
        <v>1</v>
      </c>
      <c r="AL194" s="435"/>
      <c r="AM194" s="433"/>
      <c r="AN194" s="434">
        <v>1</v>
      </c>
      <c r="AO194" s="434"/>
      <c r="AP194" s="435"/>
      <c r="AQ194" s="433"/>
      <c r="AR194" s="434"/>
      <c r="AS194" s="434"/>
      <c r="AT194" s="435"/>
      <c r="AU194" s="433"/>
      <c r="AV194" s="434"/>
      <c r="AW194" s="434"/>
      <c r="AX194" s="435"/>
      <c r="AY194" s="431"/>
      <c r="AZ194" s="429"/>
      <c r="BA194" s="429"/>
      <c r="BB194" s="432"/>
      <c r="BC194" s="431"/>
      <c r="BD194" s="429"/>
      <c r="BE194" s="429"/>
      <c r="BF194" s="432"/>
      <c r="BG194" s="431"/>
      <c r="BH194" s="429"/>
      <c r="BI194" s="429"/>
      <c r="BJ194" s="436"/>
      <c r="BK194" s="181">
        <f t="shared" si="6"/>
        <v>5</v>
      </c>
      <c r="BL194" s="182">
        <f t="shared" si="7"/>
        <v>0</v>
      </c>
      <c r="BM194" s="26"/>
      <c r="BN194" s="200" t="s">
        <v>32</v>
      </c>
    </row>
    <row r="195" spans="1:66" x14ac:dyDescent="0.25">
      <c r="A195" s="36" t="s">
        <v>158</v>
      </c>
      <c r="B195" s="37" t="s">
        <v>159</v>
      </c>
      <c r="C195" s="29" t="s">
        <v>180</v>
      </c>
      <c r="D195" s="29" t="s">
        <v>166</v>
      </c>
      <c r="E195" s="30" t="s">
        <v>167</v>
      </c>
      <c r="F195" s="132" t="s">
        <v>43</v>
      </c>
      <c r="G195" s="133" t="s">
        <v>32</v>
      </c>
      <c r="H195" s="133" t="s">
        <v>112</v>
      </c>
      <c r="I195" s="28" t="s">
        <v>114</v>
      </c>
      <c r="J195" s="38" t="s">
        <v>153</v>
      </c>
      <c r="K195" s="27">
        <v>5</v>
      </c>
      <c r="L195" s="28">
        <v>5</v>
      </c>
      <c r="M195" s="31" t="s">
        <v>268</v>
      </c>
      <c r="N195" s="32" t="s">
        <v>32</v>
      </c>
      <c r="O195" s="428"/>
      <c r="P195" s="429"/>
      <c r="Q195" s="429"/>
      <c r="R195" s="430">
        <v>1</v>
      </c>
      <c r="S195" s="431"/>
      <c r="T195" s="429"/>
      <c r="U195" s="429"/>
      <c r="V195" s="432"/>
      <c r="W195" s="431">
        <v>1</v>
      </c>
      <c r="X195" s="429"/>
      <c r="Y195" s="429">
        <v>1</v>
      </c>
      <c r="Z195" s="432"/>
      <c r="AA195" s="431"/>
      <c r="AB195" s="429"/>
      <c r="AC195" s="429"/>
      <c r="AD195" s="432"/>
      <c r="AE195" s="433"/>
      <c r="AF195" s="434"/>
      <c r="AG195" s="434"/>
      <c r="AH195" s="435"/>
      <c r="AI195" s="433"/>
      <c r="AJ195" s="434"/>
      <c r="AK195" s="434">
        <v>1</v>
      </c>
      <c r="AL195" s="435"/>
      <c r="AM195" s="433"/>
      <c r="AN195" s="434">
        <v>1</v>
      </c>
      <c r="AO195" s="434"/>
      <c r="AP195" s="435"/>
      <c r="AQ195" s="433"/>
      <c r="AR195" s="434"/>
      <c r="AS195" s="434"/>
      <c r="AT195" s="435"/>
      <c r="AU195" s="433"/>
      <c r="AV195" s="434"/>
      <c r="AW195" s="434"/>
      <c r="AX195" s="435"/>
      <c r="AY195" s="431"/>
      <c r="AZ195" s="429"/>
      <c r="BA195" s="429"/>
      <c r="BB195" s="432"/>
      <c r="BC195" s="431"/>
      <c r="BD195" s="429"/>
      <c r="BE195" s="429"/>
      <c r="BF195" s="432"/>
      <c r="BG195" s="431"/>
      <c r="BH195" s="429"/>
      <c r="BI195" s="429"/>
      <c r="BJ195" s="436"/>
      <c r="BK195" s="181">
        <f t="shared" si="6"/>
        <v>5</v>
      </c>
      <c r="BL195" s="182">
        <f t="shared" si="7"/>
        <v>0</v>
      </c>
      <c r="BM195" s="26"/>
      <c r="BN195" s="200" t="s">
        <v>32</v>
      </c>
    </row>
    <row r="196" spans="1:66" x14ac:dyDescent="0.25">
      <c r="A196" s="36" t="s">
        <v>158</v>
      </c>
      <c r="B196" s="37" t="s">
        <v>159</v>
      </c>
      <c r="C196" s="29" t="s">
        <v>180</v>
      </c>
      <c r="D196" s="29" t="s">
        <v>166</v>
      </c>
      <c r="E196" s="30" t="s">
        <v>167</v>
      </c>
      <c r="F196" s="132" t="s">
        <v>43</v>
      </c>
      <c r="G196" s="133" t="s">
        <v>32</v>
      </c>
      <c r="H196" s="133" t="s">
        <v>112</v>
      </c>
      <c r="I196" s="28" t="s">
        <v>114</v>
      </c>
      <c r="J196" s="39" t="s">
        <v>260</v>
      </c>
      <c r="K196" s="27">
        <v>6</v>
      </c>
      <c r="L196" s="28">
        <v>6</v>
      </c>
      <c r="M196" s="31" t="s">
        <v>264</v>
      </c>
      <c r="N196" s="40" t="s">
        <v>262</v>
      </c>
      <c r="O196" s="428" t="s">
        <v>280</v>
      </c>
      <c r="P196" s="429"/>
      <c r="Q196" s="429"/>
      <c r="R196" s="430">
        <v>6</v>
      </c>
      <c r="S196" s="431"/>
      <c r="T196" s="429"/>
      <c r="U196" s="429"/>
      <c r="V196" s="432"/>
      <c r="W196" s="431"/>
      <c r="X196" s="429"/>
      <c r="Y196" s="429"/>
      <c r="Z196" s="432"/>
      <c r="AA196" s="431"/>
      <c r="AB196" s="429"/>
      <c r="AC196" s="429"/>
      <c r="AD196" s="432"/>
      <c r="AE196" s="433"/>
      <c r="AF196" s="434"/>
      <c r="AG196" s="434"/>
      <c r="AH196" s="435"/>
      <c r="AI196" s="433"/>
      <c r="AJ196" s="434"/>
      <c r="AK196" s="434"/>
      <c r="AL196" s="435"/>
      <c r="AM196" s="433"/>
      <c r="AN196" s="434"/>
      <c r="AO196" s="434"/>
      <c r="AP196" s="435"/>
      <c r="AQ196" s="433"/>
      <c r="AR196" s="434"/>
      <c r="AS196" s="434"/>
      <c r="AT196" s="435"/>
      <c r="AU196" s="433"/>
      <c r="AV196" s="434"/>
      <c r="AW196" s="434"/>
      <c r="AX196" s="435"/>
      <c r="AY196" s="431"/>
      <c r="AZ196" s="429"/>
      <c r="BA196" s="429"/>
      <c r="BB196" s="432"/>
      <c r="BC196" s="431"/>
      <c r="BD196" s="429"/>
      <c r="BE196" s="429"/>
      <c r="BF196" s="432"/>
      <c r="BG196" s="431"/>
      <c r="BH196" s="429"/>
      <c r="BI196" s="429"/>
      <c r="BJ196" s="436"/>
      <c r="BK196" s="181">
        <f t="shared" si="6"/>
        <v>6</v>
      </c>
      <c r="BL196" s="182">
        <f t="shared" si="7"/>
        <v>0</v>
      </c>
      <c r="BM196" s="26"/>
      <c r="BN196" s="200" t="s">
        <v>32</v>
      </c>
    </row>
    <row r="197" spans="1:66" x14ac:dyDescent="0.25">
      <c r="A197" s="36" t="s">
        <v>158</v>
      </c>
      <c r="B197" s="37" t="s">
        <v>159</v>
      </c>
      <c r="C197" s="29" t="s">
        <v>180</v>
      </c>
      <c r="D197" s="29" t="s">
        <v>166</v>
      </c>
      <c r="E197" s="30" t="s">
        <v>167</v>
      </c>
      <c r="F197" s="132" t="s">
        <v>43</v>
      </c>
      <c r="G197" s="133" t="s">
        <v>32</v>
      </c>
      <c r="H197" s="133" t="s">
        <v>112</v>
      </c>
      <c r="I197" s="28" t="s">
        <v>114</v>
      </c>
      <c r="J197" s="38" t="s">
        <v>133</v>
      </c>
      <c r="K197" s="27">
        <v>2</v>
      </c>
      <c r="L197" s="28">
        <v>2</v>
      </c>
      <c r="M197" s="31" t="s">
        <v>278</v>
      </c>
      <c r="N197" s="32" t="s">
        <v>32</v>
      </c>
      <c r="O197" s="428"/>
      <c r="P197" s="429"/>
      <c r="Q197" s="429"/>
      <c r="R197" s="430"/>
      <c r="S197" s="431"/>
      <c r="T197" s="429"/>
      <c r="U197" s="429"/>
      <c r="V197" s="432"/>
      <c r="W197" s="431"/>
      <c r="X197" s="429"/>
      <c r="Y197" s="429"/>
      <c r="Z197" s="432"/>
      <c r="AA197" s="431"/>
      <c r="AB197" s="429"/>
      <c r="AC197" s="429"/>
      <c r="AD197" s="432"/>
      <c r="AE197" s="433"/>
      <c r="AF197" s="434"/>
      <c r="AG197" s="434"/>
      <c r="AH197" s="435"/>
      <c r="AI197" s="433"/>
      <c r="AJ197" s="434"/>
      <c r="AK197" s="434"/>
      <c r="AL197" s="435"/>
      <c r="AM197" s="433"/>
      <c r="AN197" s="434"/>
      <c r="AO197" s="434"/>
      <c r="AP197" s="435"/>
      <c r="AQ197" s="433"/>
      <c r="AR197" s="434"/>
      <c r="AS197" s="434"/>
      <c r="AT197" s="435"/>
      <c r="AU197" s="433"/>
      <c r="AV197" s="434"/>
      <c r="AW197" s="434"/>
      <c r="AX197" s="435"/>
      <c r="AY197" s="431"/>
      <c r="AZ197" s="429"/>
      <c r="BA197" s="429"/>
      <c r="BB197" s="432"/>
      <c r="BC197" s="431"/>
      <c r="BD197" s="429"/>
      <c r="BE197" s="429"/>
      <c r="BF197" s="432"/>
      <c r="BG197" s="431"/>
      <c r="BH197" s="429"/>
      <c r="BI197" s="429"/>
      <c r="BJ197" s="436"/>
      <c r="BK197" s="181">
        <f t="shared" si="6"/>
        <v>0</v>
      </c>
      <c r="BL197" s="182">
        <f t="shared" si="7"/>
        <v>2</v>
      </c>
      <c r="BM197" s="26"/>
      <c r="BN197" s="200" t="s">
        <v>32</v>
      </c>
    </row>
    <row r="198" spans="1:66" x14ac:dyDescent="0.25">
      <c r="A198" s="36" t="s">
        <v>158</v>
      </c>
      <c r="B198" s="37" t="s">
        <v>159</v>
      </c>
      <c r="C198" s="29" t="s">
        <v>180</v>
      </c>
      <c r="D198" s="29" t="s">
        <v>166</v>
      </c>
      <c r="E198" s="30" t="s">
        <v>167</v>
      </c>
      <c r="F198" s="132" t="s">
        <v>43</v>
      </c>
      <c r="G198" s="133" t="s">
        <v>32</v>
      </c>
      <c r="H198" s="133" t="s">
        <v>112</v>
      </c>
      <c r="I198" s="28" t="s">
        <v>114</v>
      </c>
      <c r="J198" s="38" t="s">
        <v>132</v>
      </c>
      <c r="K198" s="27">
        <v>2</v>
      </c>
      <c r="L198" s="28">
        <v>2</v>
      </c>
      <c r="M198" s="31" t="s">
        <v>278</v>
      </c>
      <c r="N198" s="32" t="s">
        <v>32</v>
      </c>
      <c r="O198" s="428"/>
      <c r="P198" s="429"/>
      <c r="Q198" s="429"/>
      <c r="R198" s="430"/>
      <c r="S198" s="431"/>
      <c r="T198" s="429"/>
      <c r="U198" s="429"/>
      <c r="V198" s="432"/>
      <c r="W198" s="431"/>
      <c r="X198" s="429"/>
      <c r="Y198" s="429"/>
      <c r="Z198" s="432"/>
      <c r="AA198" s="431"/>
      <c r="AB198" s="429"/>
      <c r="AC198" s="429"/>
      <c r="AD198" s="432"/>
      <c r="AE198" s="433"/>
      <c r="AF198" s="434"/>
      <c r="AG198" s="434"/>
      <c r="AH198" s="435"/>
      <c r="AI198" s="433"/>
      <c r="AJ198" s="434"/>
      <c r="AK198" s="434"/>
      <c r="AL198" s="435"/>
      <c r="AM198" s="433"/>
      <c r="AN198" s="434"/>
      <c r="AO198" s="434"/>
      <c r="AP198" s="435"/>
      <c r="AQ198" s="433"/>
      <c r="AR198" s="434"/>
      <c r="AS198" s="434"/>
      <c r="AT198" s="435"/>
      <c r="AU198" s="433"/>
      <c r="AV198" s="434"/>
      <c r="AW198" s="434"/>
      <c r="AX198" s="435"/>
      <c r="AY198" s="431"/>
      <c r="AZ198" s="429"/>
      <c r="BA198" s="429"/>
      <c r="BB198" s="432"/>
      <c r="BC198" s="431"/>
      <c r="BD198" s="429"/>
      <c r="BE198" s="429"/>
      <c r="BF198" s="432"/>
      <c r="BG198" s="431"/>
      <c r="BH198" s="429"/>
      <c r="BI198" s="429"/>
      <c r="BJ198" s="436"/>
      <c r="BK198" s="181">
        <f t="shared" si="6"/>
        <v>0</v>
      </c>
      <c r="BL198" s="182">
        <f t="shared" si="7"/>
        <v>2</v>
      </c>
      <c r="BM198" s="26"/>
      <c r="BN198" s="200" t="s">
        <v>32</v>
      </c>
    </row>
    <row r="199" spans="1:66" x14ac:dyDescent="0.25">
      <c r="A199" s="36" t="s">
        <v>158</v>
      </c>
      <c r="B199" s="37" t="s">
        <v>159</v>
      </c>
      <c r="C199" s="29" t="s">
        <v>180</v>
      </c>
      <c r="D199" s="29" t="s">
        <v>166</v>
      </c>
      <c r="E199" s="30" t="s">
        <v>167</v>
      </c>
      <c r="F199" s="132" t="s">
        <v>43</v>
      </c>
      <c r="G199" s="133" t="s">
        <v>32</v>
      </c>
      <c r="H199" s="133" t="s">
        <v>112</v>
      </c>
      <c r="I199" s="28" t="s">
        <v>114</v>
      </c>
      <c r="J199" s="38" t="s">
        <v>131</v>
      </c>
      <c r="K199" s="27">
        <v>2</v>
      </c>
      <c r="L199" s="28">
        <v>2</v>
      </c>
      <c r="M199" s="31" t="s">
        <v>278</v>
      </c>
      <c r="N199" s="32" t="s">
        <v>32</v>
      </c>
      <c r="O199" s="428"/>
      <c r="P199" s="429"/>
      <c r="Q199" s="429"/>
      <c r="R199" s="430"/>
      <c r="S199" s="431"/>
      <c r="T199" s="429"/>
      <c r="U199" s="429"/>
      <c r="V199" s="432"/>
      <c r="W199" s="431"/>
      <c r="X199" s="429"/>
      <c r="Y199" s="429"/>
      <c r="Z199" s="432"/>
      <c r="AA199" s="431"/>
      <c r="AB199" s="429"/>
      <c r="AC199" s="429"/>
      <c r="AD199" s="432"/>
      <c r="AE199" s="433"/>
      <c r="AF199" s="434"/>
      <c r="AG199" s="434"/>
      <c r="AH199" s="435"/>
      <c r="AI199" s="433"/>
      <c r="AJ199" s="434"/>
      <c r="AK199" s="434"/>
      <c r="AL199" s="435"/>
      <c r="AM199" s="433"/>
      <c r="AN199" s="434"/>
      <c r="AO199" s="434"/>
      <c r="AP199" s="435"/>
      <c r="AQ199" s="433"/>
      <c r="AR199" s="434"/>
      <c r="AS199" s="434"/>
      <c r="AT199" s="435"/>
      <c r="AU199" s="433"/>
      <c r="AV199" s="434"/>
      <c r="AW199" s="434"/>
      <c r="AX199" s="435"/>
      <c r="AY199" s="431"/>
      <c r="AZ199" s="429"/>
      <c r="BA199" s="429"/>
      <c r="BB199" s="432"/>
      <c r="BC199" s="431"/>
      <c r="BD199" s="429"/>
      <c r="BE199" s="429"/>
      <c r="BF199" s="432"/>
      <c r="BG199" s="431"/>
      <c r="BH199" s="429"/>
      <c r="BI199" s="429"/>
      <c r="BJ199" s="436"/>
      <c r="BK199" s="181">
        <f t="shared" si="6"/>
        <v>0</v>
      </c>
      <c r="BL199" s="182">
        <f t="shared" si="7"/>
        <v>2</v>
      </c>
      <c r="BM199" s="26"/>
      <c r="BN199" s="200" t="s">
        <v>32</v>
      </c>
    </row>
    <row r="200" spans="1:66" x14ac:dyDescent="0.25">
      <c r="A200" s="36" t="s">
        <v>158</v>
      </c>
      <c r="B200" s="37" t="s">
        <v>159</v>
      </c>
      <c r="C200" s="29" t="s">
        <v>181</v>
      </c>
      <c r="D200" s="29" t="s">
        <v>166</v>
      </c>
      <c r="E200" s="30" t="s">
        <v>167</v>
      </c>
      <c r="F200" s="132" t="s">
        <v>44</v>
      </c>
      <c r="G200" s="133" t="s">
        <v>32</v>
      </c>
      <c r="H200" s="133" t="s">
        <v>112</v>
      </c>
      <c r="I200" s="28" t="s">
        <v>111</v>
      </c>
      <c r="J200" s="38" t="s">
        <v>140</v>
      </c>
      <c r="K200" s="27">
        <v>5</v>
      </c>
      <c r="L200" s="28">
        <v>6</v>
      </c>
      <c r="M200" s="31" t="s">
        <v>268</v>
      </c>
      <c r="N200" s="32" t="s">
        <v>32</v>
      </c>
      <c r="O200" s="428"/>
      <c r="P200" s="429"/>
      <c r="Q200" s="429"/>
      <c r="R200" s="430">
        <v>1</v>
      </c>
      <c r="S200" s="431"/>
      <c r="T200" s="429"/>
      <c r="U200" s="429"/>
      <c r="V200" s="432"/>
      <c r="W200" s="431">
        <v>1</v>
      </c>
      <c r="X200" s="429"/>
      <c r="Y200" s="429">
        <v>1</v>
      </c>
      <c r="Z200" s="432"/>
      <c r="AA200" s="431"/>
      <c r="AB200" s="429"/>
      <c r="AC200" s="429"/>
      <c r="AD200" s="432"/>
      <c r="AE200" s="433"/>
      <c r="AF200" s="434"/>
      <c r="AG200" s="434"/>
      <c r="AH200" s="435"/>
      <c r="AI200" s="433"/>
      <c r="AJ200" s="434"/>
      <c r="AK200" s="434">
        <v>1</v>
      </c>
      <c r="AL200" s="435"/>
      <c r="AM200" s="433"/>
      <c r="AN200" s="434">
        <v>1</v>
      </c>
      <c r="AO200" s="434"/>
      <c r="AP200" s="435"/>
      <c r="AQ200" s="433"/>
      <c r="AR200" s="434"/>
      <c r="AS200" s="434"/>
      <c r="AT200" s="435">
        <v>1</v>
      </c>
      <c r="AU200" s="433"/>
      <c r="AV200" s="434"/>
      <c r="AW200" s="434"/>
      <c r="AX200" s="435"/>
      <c r="AY200" s="431"/>
      <c r="AZ200" s="429"/>
      <c r="BA200" s="429"/>
      <c r="BB200" s="432"/>
      <c r="BC200" s="431"/>
      <c r="BD200" s="429"/>
      <c r="BE200" s="429"/>
      <c r="BF200" s="432"/>
      <c r="BG200" s="431"/>
      <c r="BH200" s="429"/>
      <c r="BI200" s="429"/>
      <c r="BJ200" s="436"/>
      <c r="BK200" s="181">
        <f t="shared" si="6"/>
        <v>6</v>
      </c>
      <c r="BL200" s="182">
        <f t="shared" si="7"/>
        <v>0</v>
      </c>
      <c r="BM200" s="26"/>
      <c r="BN200" s="200" t="s">
        <v>32</v>
      </c>
    </row>
    <row r="201" spans="1:66" x14ac:dyDescent="0.25">
      <c r="A201" s="36" t="s">
        <v>158</v>
      </c>
      <c r="B201" s="37" t="s">
        <v>159</v>
      </c>
      <c r="C201" s="29" t="s">
        <v>181</v>
      </c>
      <c r="D201" s="29" t="s">
        <v>166</v>
      </c>
      <c r="E201" s="30" t="s">
        <v>167</v>
      </c>
      <c r="F201" s="132" t="s">
        <v>44</v>
      </c>
      <c r="G201" s="133" t="s">
        <v>32</v>
      </c>
      <c r="H201" s="133" t="s">
        <v>112</v>
      </c>
      <c r="I201" s="28" t="s">
        <v>111</v>
      </c>
      <c r="J201" s="38" t="s">
        <v>115</v>
      </c>
      <c r="K201" s="27">
        <v>5</v>
      </c>
      <c r="L201" s="28">
        <v>6</v>
      </c>
      <c r="M201" s="31" t="s">
        <v>268</v>
      </c>
      <c r="N201" s="32" t="s">
        <v>32</v>
      </c>
      <c r="O201" s="428"/>
      <c r="P201" s="429"/>
      <c r="Q201" s="429"/>
      <c r="R201" s="430">
        <v>1</v>
      </c>
      <c r="S201" s="431"/>
      <c r="T201" s="429"/>
      <c r="U201" s="429"/>
      <c r="V201" s="432"/>
      <c r="W201" s="431">
        <v>1</v>
      </c>
      <c r="X201" s="429"/>
      <c r="Y201" s="429">
        <v>1</v>
      </c>
      <c r="Z201" s="432"/>
      <c r="AA201" s="431"/>
      <c r="AB201" s="429"/>
      <c r="AC201" s="429"/>
      <c r="AD201" s="432"/>
      <c r="AE201" s="433"/>
      <c r="AF201" s="434"/>
      <c r="AG201" s="434"/>
      <c r="AH201" s="435"/>
      <c r="AI201" s="433"/>
      <c r="AJ201" s="434"/>
      <c r="AK201" s="434">
        <v>1</v>
      </c>
      <c r="AL201" s="435"/>
      <c r="AM201" s="433"/>
      <c r="AN201" s="434">
        <v>1</v>
      </c>
      <c r="AO201" s="434"/>
      <c r="AP201" s="435"/>
      <c r="AQ201" s="433"/>
      <c r="AR201" s="434"/>
      <c r="AS201" s="434"/>
      <c r="AT201" s="435">
        <v>1</v>
      </c>
      <c r="AU201" s="433"/>
      <c r="AV201" s="434"/>
      <c r="AW201" s="434"/>
      <c r="AX201" s="435"/>
      <c r="AY201" s="431"/>
      <c r="AZ201" s="429"/>
      <c r="BA201" s="429"/>
      <c r="BB201" s="432"/>
      <c r="BC201" s="431"/>
      <c r="BD201" s="429"/>
      <c r="BE201" s="429"/>
      <c r="BF201" s="432"/>
      <c r="BG201" s="431"/>
      <c r="BH201" s="429"/>
      <c r="BI201" s="429"/>
      <c r="BJ201" s="436"/>
      <c r="BK201" s="181">
        <f t="shared" si="6"/>
        <v>6</v>
      </c>
      <c r="BL201" s="182">
        <f t="shared" si="7"/>
        <v>0</v>
      </c>
      <c r="BM201" s="26"/>
      <c r="BN201" s="200" t="s">
        <v>32</v>
      </c>
    </row>
    <row r="202" spans="1:66" x14ac:dyDescent="0.25">
      <c r="A202" s="36" t="s">
        <v>158</v>
      </c>
      <c r="B202" s="37" t="s">
        <v>159</v>
      </c>
      <c r="C202" s="29" t="s">
        <v>181</v>
      </c>
      <c r="D202" s="29" t="s">
        <v>166</v>
      </c>
      <c r="E202" s="30" t="s">
        <v>167</v>
      </c>
      <c r="F202" s="132" t="s">
        <v>44</v>
      </c>
      <c r="G202" s="133" t="s">
        <v>32</v>
      </c>
      <c r="H202" s="133" t="s">
        <v>112</v>
      </c>
      <c r="I202" s="28" t="s">
        <v>111</v>
      </c>
      <c r="J202" s="38" t="s">
        <v>109</v>
      </c>
      <c r="K202" s="27">
        <v>5</v>
      </c>
      <c r="L202" s="28">
        <v>6</v>
      </c>
      <c r="M202" s="31" t="s">
        <v>266</v>
      </c>
      <c r="N202" s="32" t="s">
        <v>32</v>
      </c>
      <c r="O202" s="428"/>
      <c r="P202" s="429"/>
      <c r="Q202" s="429"/>
      <c r="R202" s="430">
        <v>1</v>
      </c>
      <c r="S202" s="431"/>
      <c r="T202" s="429"/>
      <c r="U202" s="429"/>
      <c r="V202" s="432"/>
      <c r="W202" s="431">
        <v>1</v>
      </c>
      <c r="X202" s="429"/>
      <c r="Y202" s="429">
        <v>1</v>
      </c>
      <c r="Z202" s="432"/>
      <c r="AA202" s="431"/>
      <c r="AB202" s="429"/>
      <c r="AC202" s="429"/>
      <c r="AD202" s="432"/>
      <c r="AE202" s="433"/>
      <c r="AF202" s="434"/>
      <c r="AG202" s="434"/>
      <c r="AH202" s="435"/>
      <c r="AI202" s="433"/>
      <c r="AJ202" s="434"/>
      <c r="AK202" s="434">
        <v>1</v>
      </c>
      <c r="AL202" s="435"/>
      <c r="AM202" s="433"/>
      <c r="AN202" s="434">
        <v>1</v>
      </c>
      <c r="AO202" s="434"/>
      <c r="AP202" s="435"/>
      <c r="AQ202" s="433"/>
      <c r="AR202" s="434"/>
      <c r="AS202" s="434"/>
      <c r="AT202" s="435">
        <v>1</v>
      </c>
      <c r="AU202" s="433"/>
      <c r="AV202" s="434"/>
      <c r="AW202" s="434"/>
      <c r="AX202" s="435"/>
      <c r="AY202" s="431"/>
      <c r="AZ202" s="429"/>
      <c r="BA202" s="429"/>
      <c r="BB202" s="432"/>
      <c r="BC202" s="431"/>
      <c r="BD202" s="429"/>
      <c r="BE202" s="429"/>
      <c r="BF202" s="432"/>
      <c r="BG202" s="431"/>
      <c r="BH202" s="429"/>
      <c r="BI202" s="429"/>
      <c r="BJ202" s="436"/>
      <c r="BK202" s="181">
        <f t="shared" si="6"/>
        <v>6</v>
      </c>
      <c r="BL202" s="182">
        <f t="shared" si="7"/>
        <v>0</v>
      </c>
      <c r="BM202" s="26"/>
      <c r="BN202" s="200" t="s">
        <v>32</v>
      </c>
    </row>
    <row r="203" spans="1:66" x14ac:dyDescent="0.25">
      <c r="A203" s="36" t="s">
        <v>158</v>
      </c>
      <c r="B203" s="37" t="s">
        <v>159</v>
      </c>
      <c r="C203" s="29" t="s">
        <v>181</v>
      </c>
      <c r="D203" s="29" t="s">
        <v>166</v>
      </c>
      <c r="E203" s="30" t="s">
        <v>167</v>
      </c>
      <c r="F203" s="132" t="s">
        <v>44</v>
      </c>
      <c r="G203" s="133" t="s">
        <v>32</v>
      </c>
      <c r="H203" s="133" t="s">
        <v>112</v>
      </c>
      <c r="I203" s="28" t="s">
        <v>111</v>
      </c>
      <c r="J203" s="38" t="s">
        <v>151</v>
      </c>
      <c r="K203" s="27">
        <v>5</v>
      </c>
      <c r="L203" s="28">
        <v>6</v>
      </c>
      <c r="M203" s="31" t="s">
        <v>268</v>
      </c>
      <c r="N203" s="32" t="s">
        <v>32</v>
      </c>
      <c r="O203" s="428"/>
      <c r="P203" s="429"/>
      <c r="Q203" s="429"/>
      <c r="R203" s="430">
        <v>1</v>
      </c>
      <c r="S203" s="431"/>
      <c r="T203" s="429"/>
      <c r="U203" s="429"/>
      <c r="V203" s="432"/>
      <c r="W203" s="431">
        <v>1</v>
      </c>
      <c r="X203" s="429"/>
      <c r="Y203" s="429">
        <v>1</v>
      </c>
      <c r="Z203" s="432"/>
      <c r="AA203" s="431"/>
      <c r="AB203" s="429"/>
      <c r="AC203" s="429"/>
      <c r="AD203" s="432"/>
      <c r="AE203" s="433"/>
      <c r="AF203" s="434"/>
      <c r="AG203" s="434"/>
      <c r="AH203" s="435"/>
      <c r="AI203" s="433"/>
      <c r="AJ203" s="434"/>
      <c r="AK203" s="434">
        <v>1</v>
      </c>
      <c r="AL203" s="435"/>
      <c r="AM203" s="433"/>
      <c r="AN203" s="434">
        <v>1</v>
      </c>
      <c r="AO203" s="434"/>
      <c r="AP203" s="435"/>
      <c r="AQ203" s="433"/>
      <c r="AR203" s="434"/>
      <c r="AS203" s="434"/>
      <c r="AT203" s="435">
        <v>1</v>
      </c>
      <c r="AU203" s="433"/>
      <c r="AV203" s="434"/>
      <c r="AW203" s="434"/>
      <c r="AX203" s="435"/>
      <c r="AY203" s="431"/>
      <c r="AZ203" s="429"/>
      <c r="BA203" s="429"/>
      <c r="BB203" s="432"/>
      <c r="BC203" s="431"/>
      <c r="BD203" s="429"/>
      <c r="BE203" s="429"/>
      <c r="BF203" s="432"/>
      <c r="BG203" s="431"/>
      <c r="BH203" s="429"/>
      <c r="BI203" s="429"/>
      <c r="BJ203" s="436"/>
      <c r="BK203" s="181">
        <f t="shared" ref="BK203:BK267" si="12">SUM(O203:BJ203)</f>
        <v>6</v>
      </c>
      <c r="BL203" s="182">
        <f t="shared" ref="BL203:BL267" si="13">(L203-BK203)</f>
        <v>0</v>
      </c>
      <c r="BM203" s="26"/>
      <c r="BN203" s="200" t="s">
        <v>32</v>
      </c>
    </row>
    <row r="204" spans="1:66" x14ac:dyDescent="0.25">
      <c r="A204" s="36" t="s">
        <v>158</v>
      </c>
      <c r="B204" s="37" t="s">
        <v>159</v>
      </c>
      <c r="C204" s="29" t="s">
        <v>181</v>
      </c>
      <c r="D204" s="29" t="s">
        <v>166</v>
      </c>
      <c r="E204" s="30" t="s">
        <v>167</v>
      </c>
      <c r="F204" s="132" t="s">
        <v>44</v>
      </c>
      <c r="G204" s="133" t="s">
        <v>32</v>
      </c>
      <c r="H204" s="133" t="s">
        <v>112</v>
      </c>
      <c r="I204" s="28" t="s">
        <v>111</v>
      </c>
      <c r="J204" s="38" t="s">
        <v>153</v>
      </c>
      <c r="K204" s="27">
        <v>5</v>
      </c>
      <c r="L204" s="28">
        <v>5</v>
      </c>
      <c r="M204" s="31" t="s">
        <v>268</v>
      </c>
      <c r="N204" s="32" t="s">
        <v>32</v>
      </c>
      <c r="O204" s="428"/>
      <c r="P204" s="429"/>
      <c r="Q204" s="429"/>
      <c r="R204" s="430">
        <v>1</v>
      </c>
      <c r="S204" s="431"/>
      <c r="T204" s="429"/>
      <c r="U204" s="429"/>
      <c r="V204" s="432"/>
      <c r="W204" s="431">
        <v>1</v>
      </c>
      <c r="X204" s="429"/>
      <c r="Y204" s="429">
        <v>1</v>
      </c>
      <c r="Z204" s="432"/>
      <c r="AA204" s="431"/>
      <c r="AB204" s="429"/>
      <c r="AC204" s="429"/>
      <c r="AD204" s="432"/>
      <c r="AE204" s="433"/>
      <c r="AF204" s="434"/>
      <c r="AG204" s="434"/>
      <c r="AH204" s="435"/>
      <c r="AI204" s="433"/>
      <c r="AJ204" s="434"/>
      <c r="AK204" s="434">
        <v>1</v>
      </c>
      <c r="AL204" s="435"/>
      <c r="AM204" s="433"/>
      <c r="AN204" s="434">
        <v>1</v>
      </c>
      <c r="AO204" s="434"/>
      <c r="AP204" s="435"/>
      <c r="AQ204" s="433"/>
      <c r="AR204" s="434"/>
      <c r="AS204" s="434"/>
      <c r="AT204" s="435"/>
      <c r="AU204" s="433"/>
      <c r="AV204" s="434"/>
      <c r="AW204" s="434"/>
      <c r="AX204" s="435"/>
      <c r="AY204" s="431"/>
      <c r="AZ204" s="429"/>
      <c r="BA204" s="429"/>
      <c r="BB204" s="432"/>
      <c r="BC204" s="431"/>
      <c r="BD204" s="429"/>
      <c r="BE204" s="429"/>
      <c r="BF204" s="432"/>
      <c r="BG204" s="431"/>
      <c r="BH204" s="429"/>
      <c r="BI204" s="429"/>
      <c r="BJ204" s="436"/>
      <c r="BK204" s="181">
        <f t="shared" si="12"/>
        <v>5</v>
      </c>
      <c r="BL204" s="182">
        <f t="shared" si="13"/>
        <v>0</v>
      </c>
      <c r="BM204" s="26"/>
      <c r="BN204" s="200" t="s">
        <v>32</v>
      </c>
    </row>
    <row r="205" spans="1:66" x14ac:dyDescent="0.25">
      <c r="A205" s="36" t="s">
        <v>158</v>
      </c>
      <c r="B205" s="37" t="s">
        <v>159</v>
      </c>
      <c r="C205" s="29" t="s">
        <v>181</v>
      </c>
      <c r="D205" s="29" t="s">
        <v>166</v>
      </c>
      <c r="E205" s="30" t="s">
        <v>167</v>
      </c>
      <c r="F205" s="132" t="s">
        <v>44</v>
      </c>
      <c r="G205" s="133" t="s">
        <v>32</v>
      </c>
      <c r="H205" s="133" t="s">
        <v>112</v>
      </c>
      <c r="I205" s="28" t="s">
        <v>111</v>
      </c>
      <c r="J205" s="39" t="s">
        <v>260</v>
      </c>
      <c r="K205" s="27">
        <v>6</v>
      </c>
      <c r="L205" s="28">
        <v>6</v>
      </c>
      <c r="M205" s="31" t="s">
        <v>264</v>
      </c>
      <c r="N205" s="40" t="s">
        <v>262</v>
      </c>
      <c r="O205" s="428" t="s">
        <v>280</v>
      </c>
      <c r="P205" s="429"/>
      <c r="Q205" s="429"/>
      <c r="R205" s="430">
        <v>6</v>
      </c>
      <c r="S205" s="431"/>
      <c r="T205" s="429"/>
      <c r="U205" s="429"/>
      <c r="V205" s="432"/>
      <c r="W205" s="431"/>
      <c r="X205" s="429"/>
      <c r="Y205" s="429"/>
      <c r="Z205" s="432"/>
      <c r="AA205" s="431"/>
      <c r="AB205" s="429"/>
      <c r="AC205" s="429"/>
      <c r="AD205" s="432"/>
      <c r="AE205" s="433"/>
      <c r="AF205" s="434"/>
      <c r="AG205" s="434"/>
      <c r="AH205" s="435"/>
      <c r="AI205" s="433"/>
      <c r="AJ205" s="434"/>
      <c r="AK205" s="434"/>
      <c r="AL205" s="435"/>
      <c r="AM205" s="433"/>
      <c r="AN205" s="434"/>
      <c r="AO205" s="434"/>
      <c r="AP205" s="435"/>
      <c r="AQ205" s="433"/>
      <c r="AR205" s="434"/>
      <c r="AS205" s="434"/>
      <c r="AT205" s="435"/>
      <c r="AU205" s="433"/>
      <c r="AV205" s="434"/>
      <c r="AW205" s="434"/>
      <c r="AX205" s="435"/>
      <c r="AY205" s="431"/>
      <c r="AZ205" s="429"/>
      <c r="BA205" s="429"/>
      <c r="BB205" s="432"/>
      <c r="BC205" s="431"/>
      <c r="BD205" s="429"/>
      <c r="BE205" s="429"/>
      <c r="BF205" s="432"/>
      <c r="BG205" s="431"/>
      <c r="BH205" s="429"/>
      <c r="BI205" s="429"/>
      <c r="BJ205" s="436"/>
      <c r="BK205" s="181">
        <f t="shared" si="12"/>
        <v>6</v>
      </c>
      <c r="BL205" s="182">
        <f t="shared" si="13"/>
        <v>0</v>
      </c>
      <c r="BM205" s="26"/>
      <c r="BN205" s="200" t="s">
        <v>32</v>
      </c>
    </row>
    <row r="206" spans="1:66" x14ac:dyDescent="0.25">
      <c r="A206" s="36" t="s">
        <v>158</v>
      </c>
      <c r="B206" s="37" t="s">
        <v>159</v>
      </c>
      <c r="C206" s="29" t="s">
        <v>182</v>
      </c>
      <c r="D206" s="29" t="s">
        <v>166</v>
      </c>
      <c r="E206" s="30" t="s">
        <v>167</v>
      </c>
      <c r="F206" s="132" t="s">
        <v>45</v>
      </c>
      <c r="G206" s="133" t="s">
        <v>32</v>
      </c>
      <c r="H206" s="133" t="s">
        <v>112</v>
      </c>
      <c r="I206" s="28" t="s">
        <v>111</v>
      </c>
      <c r="J206" s="38" t="s">
        <v>140</v>
      </c>
      <c r="K206" s="27">
        <v>5</v>
      </c>
      <c r="L206" s="28">
        <v>5</v>
      </c>
      <c r="M206" s="31" t="s">
        <v>268</v>
      </c>
      <c r="N206" s="32" t="s">
        <v>32</v>
      </c>
      <c r="O206" s="428"/>
      <c r="P206" s="429"/>
      <c r="Q206" s="429"/>
      <c r="R206" s="430">
        <v>1</v>
      </c>
      <c r="S206" s="431"/>
      <c r="T206" s="429"/>
      <c r="U206" s="429"/>
      <c r="V206" s="432"/>
      <c r="W206" s="431">
        <v>1</v>
      </c>
      <c r="X206" s="429"/>
      <c r="Y206" s="429">
        <v>1</v>
      </c>
      <c r="Z206" s="432"/>
      <c r="AA206" s="431"/>
      <c r="AB206" s="429"/>
      <c r="AC206" s="429"/>
      <c r="AD206" s="432"/>
      <c r="AE206" s="433"/>
      <c r="AF206" s="434"/>
      <c r="AG206" s="434"/>
      <c r="AH206" s="435"/>
      <c r="AI206" s="433"/>
      <c r="AJ206" s="434"/>
      <c r="AK206" s="434">
        <v>1</v>
      </c>
      <c r="AL206" s="435"/>
      <c r="AM206" s="433"/>
      <c r="AN206" s="434">
        <v>1</v>
      </c>
      <c r="AO206" s="434"/>
      <c r="AP206" s="435"/>
      <c r="AQ206" s="433"/>
      <c r="AR206" s="434"/>
      <c r="AS206" s="434"/>
      <c r="AT206" s="435"/>
      <c r="AU206" s="433"/>
      <c r="AV206" s="434"/>
      <c r="AW206" s="434"/>
      <c r="AX206" s="435"/>
      <c r="AY206" s="431"/>
      <c r="AZ206" s="429"/>
      <c r="BA206" s="429"/>
      <c r="BB206" s="432"/>
      <c r="BC206" s="431"/>
      <c r="BD206" s="429"/>
      <c r="BE206" s="429"/>
      <c r="BF206" s="432"/>
      <c r="BG206" s="431"/>
      <c r="BH206" s="429"/>
      <c r="BI206" s="429"/>
      <c r="BJ206" s="436"/>
      <c r="BK206" s="181">
        <f t="shared" si="12"/>
        <v>5</v>
      </c>
      <c r="BL206" s="182">
        <f t="shared" si="13"/>
        <v>0</v>
      </c>
      <c r="BM206" s="26"/>
      <c r="BN206" s="200" t="s">
        <v>32</v>
      </c>
    </row>
    <row r="207" spans="1:66" x14ac:dyDescent="0.25">
      <c r="A207" s="36" t="s">
        <v>158</v>
      </c>
      <c r="B207" s="37" t="s">
        <v>159</v>
      </c>
      <c r="C207" s="29" t="s">
        <v>182</v>
      </c>
      <c r="D207" s="29" t="s">
        <v>166</v>
      </c>
      <c r="E207" s="30" t="s">
        <v>167</v>
      </c>
      <c r="F207" s="132" t="s">
        <v>45</v>
      </c>
      <c r="G207" s="133" t="s">
        <v>32</v>
      </c>
      <c r="H207" s="133" t="s">
        <v>112</v>
      </c>
      <c r="I207" s="28" t="s">
        <v>111</v>
      </c>
      <c r="J207" s="38" t="s">
        <v>115</v>
      </c>
      <c r="K207" s="27">
        <v>5</v>
      </c>
      <c r="L207" s="28">
        <v>5</v>
      </c>
      <c r="M207" s="31" t="s">
        <v>268</v>
      </c>
      <c r="N207" s="32" t="s">
        <v>32</v>
      </c>
      <c r="O207" s="428"/>
      <c r="P207" s="429"/>
      <c r="Q207" s="429"/>
      <c r="R207" s="430">
        <v>1</v>
      </c>
      <c r="S207" s="431"/>
      <c r="T207" s="429"/>
      <c r="U207" s="429"/>
      <c r="V207" s="432"/>
      <c r="W207" s="431">
        <v>1</v>
      </c>
      <c r="X207" s="429"/>
      <c r="Y207" s="429">
        <v>1</v>
      </c>
      <c r="Z207" s="432"/>
      <c r="AA207" s="431"/>
      <c r="AB207" s="429"/>
      <c r="AC207" s="429"/>
      <c r="AD207" s="432"/>
      <c r="AE207" s="433"/>
      <c r="AF207" s="434"/>
      <c r="AG207" s="434"/>
      <c r="AH207" s="435"/>
      <c r="AI207" s="433"/>
      <c r="AJ207" s="434"/>
      <c r="AK207" s="434">
        <v>1</v>
      </c>
      <c r="AL207" s="435"/>
      <c r="AM207" s="433"/>
      <c r="AN207" s="434">
        <v>1</v>
      </c>
      <c r="AO207" s="434"/>
      <c r="AP207" s="435"/>
      <c r="AQ207" s="433"/>
      <c r="AR207" s="434"/>
      <c r="AS207" s="434"/>
      <c r="AT207" s="435"/>
      <c r="AU207" s="433"/>
      <c r="AV207" s="434"/>
      <c r="AW207" s="434"/>
      <c r="AX207" s="435"/>
      <c r="AY207" s="431"/>
      <c r="AZ207" s="429"/>
      <c r="BA207" s="429"/>
      <c r="BB207" s="432"/>
      <c r="BC207" s="431"/>
      <c r="BD207" s="429"/>
      <c r="BE207" s="429"/>
      <c r="BF207" s="432"/>
      <c r="BG207" s="431"/>
      <c r="BH207" s="429"/>
      <c r="BI207" s="429"/>
      <c r="BJ207" s="436"/>
      <c r="BK207" s="181">
        <f t="shared" si="12"/>
        <v>5</v>
      </c>
      <c r="BL207" s="182">
        <f t="shared" si="13"/>
        <v>0</v>
      </c>
      <c r="BM207" s="26"/>
      <c r="BN207" s="200" t="s">
        <v>32</v>
      </c>
    </row>
    <row r="208" spans="1:66" x14ac:dyDescent="0.25">
      <c r="A208" s="36" t="s">
        <v>158</v>
      </c>
      <c r="B208" s="37" t="s">
        <v>159</v>
      </c>
      <c r="C208" s="29" t="s">
        <v>182</v>
      </c>
      <c r="D208" s="29" t="s">
        <v>166</v>
      </c>
      <c r="E208" s="30" t="s">
        <v>167</v>
      </c>
      <c r="F208" s="132" t="s">
        <v>45</v>
      </c>
      <c r="G208" s="133" t="s">
        <v>32</v>
      </c>
      <c r="H208" s="133" t="s">
        <v>112</v>
      </c>
      <c r="I208" s="28" t="s">
        <v>111</v>
      </c>
      <c r="J208" s="38" t="s">
        <v>109</v>
      </c>
      <c r="K208" s="27">
        <v>5</v>
      </c>
      <c r="L208" s="28">
        <v>5</v>
      </c>
      <c r="M208" s="31" t="s">
        <v>266</v>
      </c>
      <c r="N208" s="32" t="s">
        <v>32</v>
      </c>
      <c r="O208" s="428"/>
      <c r="P208" s="429"/>
      <c r="Q208" s="429"/>
      <c r="R208" s="430">
        <v>1</v>
      </c>
      <c r="S208" s="431"/>
      <c r="T208" s="429"/>
      <c r="U208" s="429"/>
      <c r="V208" s="432"/>
      <c r="W208" s="431">
        <v>1</v>
      </c>
      <c r="X208" s="429"/>
      <c r="Y208" s="429">
        <v>1</v>
      </c>
      <c r="Z208" s="432"/>
      <c r="AA208" s="431"/>
      <c r="AB208" s="429"/>
      <c r="AC208" s="429"/>
      <c r="AD208" s="432"/>
      <c r="AE208" s="433"/>
      <c r="AF208" s="434"/>
      <c r="AG208" s="434"/>
      <c r="AH208" s="435"/>
      <c r="AI208" s="433"/>
      <c r="AJ208" s="434"/>
      <c r="AK208" s="434">
        <v>1</v>
      </c>
      <c r="AL208" s="435"/>
      <c r="AM208" s="433"/>
      <c r="AN208" s="434">
        <v>1</v>
      </c>
      <c r="AO208" s="434"/>
      <c r="AP208" s="435"/>
      <c r="AQ208" s="433"/>
      <c r="AR208" s="434"/>
      <c r="AS208" s="434"/>
      <c r="AT208" s="435"/>
      <c r="AU208" s="433"/>
      <c r="AV208" s="434"/>
      <c r="AW208" s="434"/>
      <c r="AX208" s="435"/>
      <c r="AY208" s="431"/>
      <c r="AZ208" s="429"/>
      <c r="BA208" s="429"/>
      <c r="BB208" s="432"/>
      <c r="BC208" s="431"/>
      <c r="BD208" s="429"/>
      <c r="BE208" s="429"/>
      <c r="BF208" s="432"/>
      <c r="BG208" s="431"/>
      <c r="BH208" s="429"/>
      <c r="BI208" s="429"/>
      <c r="BJ208" s="436"/>
      <c r="BK208" s="181">
        <f t="shared" si="12"/>
        <v>5</v>
      </c>
      <c r="BL208" s="182">
        <f t="shared" si="13"/>
        <v>0</v>
      </c>
      <c r="BM208" s="26"/>
      <c r="BN208" s="200" t="s">
        <v>32</v>
      </c>
    </row>
    <row r="209" spans="1:66" x14ac:dyDescent="0.25">
      <c r="A209" s="36" t="s">
        <v>158</v>
      </c>
      <c r="B209" s="37" t="s">
        <v>159</v>
      </c>
      <c r="C209" s="29" t="s">
        <v>182</v>
      </c>
      <c r="D209" s="29" t="s">
        <v>166</v>
      </c>
      <c r="E209" s="30" t="s">
        <v>167</v>
      </c>
      <c r="F209" s="132" t="s">
        <v>45</v>
      </c>
      <c r="G209" s="133" t="s">
        <v>32</v>
      </c>
      <c r="H209" s="133" t="s">
        <v>112</v>
      </c>
      <c r="I209" s="28" t="s">
        <v>111</v>
      </c>
      <c r="J209" s="38" t="s">
        <v>152</v>
      </c>
      <c r="K209" s="27">
        <v>0</v>
      </c>
      <c r="L209" s="28">
        <v>2</v>
      </c>
      <c r="M209" s="31" t="s">
        <v>546</v>
      </c>
      <c r="N209" s="32" t="s">
        <v>32</v>
      </c>
      <c r="O209" s="428"/>
      <c r="P209" s="429"/>
      <c r="Q209" s="429"/>
      <c r="R209" s="430"/>
      <c r="S209" s="431"/>
      <c r="T209" s="429"/>
      <c r="U209" s="429"/>
      <c r="V209" s="432"/>
      <c r="W209" s="431"/>
      <c r="X209" s="429"/>
      <c r="Y209" s="429"/>
      <c r="Z209" s="432"/>
      <c r="AA209" s="431"/>
      <c r="AB209" s="429"/>
      <c r="AC209" s="429"/>
      <c r="AD209" s="432"/>
      <c r="AE209" s="433"/>
      <c r="AF209" s="434"/>
      <c r="AG209" s="434"/>
      <c r="AH209" s="435"/>
      <c r="AI209" s="433"/>
      <c r="AJ209" s="434"/>
      <c r="AK209" s="434">
        <v>1</v>
      </c>
      <c r="AL209" s="435"/>
      <c r="AM209" s="433"/>
      <c r="AN209" s="434">
        <v>1</v>
      </c>
      <c r="AO209" s="434"/>
      <c r="AP209" s="435"/>
      <c r="AQ209" s="433"/>
      <c r="AR209" s="434"/>
      <c r="AS209" s="434"/>
      <c r="AT209" s="435"/>
      <c r="AU209" s="433"/>
      <c r="AV209" s="434"/>
      <c r="AW209" s="434"/>
      <c r="AX209" s="435"/>
      <c r="AY209" s="431"/>
      <c r="AZ209" s="429"/>
      <c r="BA209" s="429"/>
      <c r="BB209" s="432"/>
      <c r="BC209" s="431"/>
      <c r="BD209" s="429"/>
      <c r="BE209" s="429"/>
      <c r="BF209" s="432"/>
      <c r="BG209" s="431"/>
      <c r="BH209" s="429"/>
      <c r="BI209" s="429"/>
      <c r="BJ209" s="436"/>
      <c r="BK209" s="181">
        <f t="shared" si="12"/>
        <v>2</v>
      </c>
      <c r="BL209" s="182">
        <f t="shared" si="13"/>
        <v>0</v>
      </c>
      <c r="BM209" s="414"/>
      <c r="BN209" s="200" t="s">
        <v>32</v>
      </c>
    </row>
    <row r="210" spans="1:66" x14ac:dyDescent="0.25">
      <c r="A210" s="36" t="s">
        <v>158</v>
      </c>
      <c r="B210" s="37" t="s">
        <v>159</v>
      </c>
      <c r="C210" s="29" t="s">
        <v>182</v>
      </c>
      <c r="D210" s="29" t="s">
        <v>166</v>
      </c>
      <c r="E210" s="30" t="s">
        <v>167</v>
      </c>
      <c r="F210" s="132" t="s">
        <v>45</v>
      </c>
      <c r="G210" s="133" t="s">
        <v>32</v>
      </c>
      <c r="H210" s="133" t="s">
        <v>112</v>
      </c>
      <c r="I210" s="28" t="s">
        <v>111</v>
      </c>
      <c r="J210" s="38" t="s">
        <v>151</v>
      </c>
      <c r="K210" s="27">
        <v>0</v>
      </c>
      <c r="L210" s="28">
        <v>2</v>
      </c>
      <c r="M210" s="31" t="s">
        <v>546</v>
      </c>
      <c r="N210" s="32" t="s">
        <v>32</v>
      </c>
      <c r="O210" s="428"/>
      <c r="P210" s="429"/>
      <c r="Q210" s="429"/>
      <c r="R210" s="430"/>
      <c r="S210" s="431"/>
      <c r="T210" s="429"/>
      <c r="U210" s="429"/>
      <c r="V210" s="432"/>
      <c r="W210" s="431"/>
      <c r="X210" s="429"/>
      <c r="Y210" s="429"/>
      <c r="Z210" s="432"/>
      <c r="AA210" s="431"/>
      <c r="AB210" s="429"/>
      <c r="AC210" s="429"/>
      <c r="AD210" s="432"/>
      <c r="AE210" s="433"/>
      <c r="AF210" s="434"/>
      <c r="AG210" s="434"/>
      <c r="AH210" s="435"/>
      <c r="AI210" s="433"/>
      <c r="AJ210" s="434"/>
      <c r="AK210" s="434">
        <v>1</v>
      </c>
      <c r="AL210" s="435"/>
      <c r="AM210" s="433"/>
      <c r="AN210" s="434">
        <v>1</v>
      </c>
      <c r="AO210" s="434"/>
      <c r="AP210" s="435"/>
      <c r="AQ210" s="433"/>
      <c r="AR210" s="434"/>
      <c r="AS210" s="434"/>
      <c r="AT210" s="435"/>
      <c r="AU210" s="433"/>
      <c r="AV210" s="434"/>
      <c r="AW210" s="434"/>
      <c r="AX210" s="435"/>
      <c r="AY210" s="431"/>
      <c r="AZ210" s="429"/>
      <c r="BA210" s="429"/>
      <c r="BB210" s="432"/>
      <c r="BC210" s="431"/>
      <c r="BD210" s="429"/>
      <c r="BE210" s="429"/>
      <c r="BF210" s="432"/>
      <c r="BG210" s="431"/>
      <c r="BH210" s="429"/>
      <c r="BI210" s="429"/>
      <c r="BJ210" s="436"/>
      <c r="BK210" s="181">
        <f t="shared" si="12"/>
        <v>2</v>
      </c>
      <c r="BL210" s="182">
        <f t="shared" si="13"/>
        <v>0</v>
      </c>
      <c r="BM210" s="414"/>
      <c r="BN210" s="200" t="s">
        <v>32</v>
      </c>
    </row>
    <row r="211" spans="1:66" x14ac:dyDescent="0.25">
      <c r="A211" s="36" t="s">
        <v>158</v>
      </c>
      <c r="B211" s="37" t="s">
        <v>159</v>
      </c>
      <c r="C211" s="29" t="s">
        <v>182</v>
      </c>
      <c r="D211" s="29" t="s">
        <v>166</v>
      </c>
      <c r="E211" s="30" t="s">
        <v>167</v>
      </c>
      <c r="F211" s="132" t="s">
        <v>45</v>
      </c>
      <c r="G211" s="133" t="s">
        <v>32</v>
      </c>
      <c r="H211" s="133" t="s">
        <v>112</v>
      </c>
      <c r="I211" s="28" t="s">
        <v>111</v>
      </c>
      <c r="J211" s="38" t="s">
        <v>153</v>
      </c>
      <c r="K211" s="27">
        <v>5</v>
      </c>
      <c r="L211" s="28">
        <v>5</v>
      </c>
      <c r="M211" s="31" t="s">
        <v>268</v>
      </c>
      <c r="N211" s="32" t="s">
        <v>32</v>
      </c>
      <c r="O211" s="428"/>
      <c r="P211" s="429"/>
      <c r="Q211" s="429"/>
      <c r="R211" s="430">
        <v>1</v>
      </c>
      <c r="S211" s="431"/>
      <c r="T211" s="429"/>
      <c r="U211" s="429"/>
      <c r="V211" s="432"/>
      <c r="W211" s="431">
        <v>1</v>
      </c>
      <c r="X211" s="429"/>
      <c r="Y211" s="429">
        <v>1</v>
      </c>
      <c r="Z211" s="432"/>
      <c r="AA211" s="431"/>
      <c r="AB211" s="429"/>
      <c r="AC211" s="429"/>
      <c r="AD211" s="432"/>
      <c r="AE211" s="433"/>
      <c r="AF211" s="434"/>
      <c r="AG211" s="434"/>
      <c r="AH211" s="435"/>
      <c r="AI211" s="433"/>
      <c r="AJ211" s="434"/>
      <c r="AK211" s="434">
        <v>1</v>
      </c>
      <c r="AL211" s="435"/>
      <c r="AM211" s="433"/>
      <c r="AN211" s="434">
        <v>1</v>
      </c>
      <c r="AO211" s="434"/>
      <c r="AP211" s="435"/>
      <c r="AQ211" s="433"/>
      <c r="AR211" s="434"/>
      <c r="AS211" s="434"/>
      <c r="AT211" s="435"/>
      <c r="AU211" s="433"/>
      <c r="AV211" s="434"/>
      <c r="AW211" s="434"/>
      <c r="AX211" s="435"/>
      <c r="AY211" s="431"/>
      <c r="AZ211" s="429"/>
      <c r="BA211" s="429"/>
      <c r="BB211" s="432"/>
      <c r="BC211" s="431"/>
      <c r="BD211" s="429"/>
      <c r="BE211" s="429"/>
      <c r="BF211" s="432"/>
      <c r="BG211" s="431"/>
      <c r="BH211" s="429"/>
      <c r="BI211" s="429"/>
      <c r="BJ211" s="436"/>
      <c r="BK211" s="181">
        <f t="shared" si="12"/>
        <v>5</v>
      </c>
      <c r="BL211" s="182">
        <f t="shared" si="13"/>
        <v>0</v>
      </c>
      <c r="BM211" s="26"/>
      <c r="BN211" s="200" t="s">
        <v>32</v>
      </c>
    </row>
    <row r="212" spans="1:66" x14ac:dyDescent="0.25">
      <c r="A212" s="36" t="s">
        <v>158</v>
      </c>
      <c r="B212" s="37" t="s">
        <v>159</v>
      </c>
      <c r="C212" s="29" t="s">
        <v>182</v>
      </c>
      <c r="D212" s="29" t="s">
        <v>166</v>
      </c>
      <c r="E212" s="30" t="s">
        <v>167</v>
      </c>
      <c r="F212" s="132" t="s">
        <v>45</v>
      </c>
      <c r="G212" s="133" t="s">
        <v>32</v>
      </c>
      <c r="H212" s="133" t="s">
        <v>112</v>
      </c>
      <c r="I212" s="28" t="s">
        <v>111</v>
      </c>
      <c r="J212" s="39" t="s">
        <v>260</v>
      </c>
      <c r="K212" s="27">
        <v>6</v>
      </c>
      <c r="L212" s="28">
        <v>6</v>
      </c>
      <c r="M212" s="31" t="s">
        <v>264</v>
      </c>
      <c r="N212" s="40" t="s">
        <v>262</v>
      </c>
      <c r="O212" s="428" t="s">
        <v>280</v>
      </c>
      <c r="P212" s="429"/>
      <c r="Q212" s="429"/>
      <c r="R212" s="430">
        <v>6</v>
      </c>
      <c r="S212" s="431"/>
      <c r="T212" s="429"/>
      <c r="U212" s="429"/>
      <c r="V212" s="432"/>
      <c r="W212" s="431"/>
      <c r="X212" s="429"/>
      <c r="Y212" s="429"/>
      <c r="Z212" s="432"/>
      <c r="AA212" s="431"/>
      <c r="AB212" s="429"/>
      <c r="AC212" s="429"/>
      <c r="AD212" s="432"/>
      <c r="AE212" s="433"/>
      <c r="AF212" s="434"/>
      <c r="AG212" s="434"/>
      <c r="AH212" s="435"/>
      <c r="AI212" s="433"/>
      <c r="AJ212" s="434"/>
      <c r="AK212" s="434"/>
      <c r="AL212" s="435"/>
      <c r="AM212" s="433"/>
      <c r="AN212" s="434"/>
      <c r="AO212" s="434"/>
      <c r="AP212" s="435"/>
      <c r="AQ212" s="433"/>
      <c r="AR212" s="434"/>
      <c r="AS212" s="434"/>
      <c r="AT212" s="435"/>
      <c r="AU212" s="433"/>
      <c r="AV212" s="434"/>
      <c r="AW212" s="434"/>
      <c r="AX212" s="435"/>
      <c r="AY212" s="431"/>
      <c r="AZ212" s="429"/>
      <c r="BA212" s="429"/>
      <c r="BB212" s="432"/>
      <c r="BC212" s="431"/>
      <c r="BD212" s="429"/>
      <c r="BE212" s="429"/>
      <c r="BF212" s="432"/>
      <c r="BG212" s="431"/>
      <c r="BH212" s="429"/>
      <c r="BI212" s="429"/>
      <c r="BJ212" s="436"/>
      <c r="BK212" s="181">
        <f t="shared" si="12"/>
        <v>6</v>
      </c>
      <c r="BL212" s="182">
        <f t="shared" si="13"/>
        <v>0</v>
      </c>
      <c r="BM212" s="26"/>
      <c r="BN212" s="200" t="s">
        <v>32</v>
      </c>
    </row>
    <row r="213" spans="1:66" x14ac:dyDescent="0.25">
      <c r="A213" s="36" t="s">
        <v>158</v>
      </c>
      <c r="B213" s="37" t="s">
        <v>159</v>
      </c>
      <c r="C213" s="29" t="s">
        <v>183</v>
      </c>
      <c r="D213" s="29" t="s">
        <v>178</v>
      </c>
      <c r="E213" s="30" t="s">
        <v>167</v>
      </c>
      <c r="F213" s="132" t="s">
        <v>46</v>
      </c>
      <c r="G213" s="133" t="s">
        <v>32</v>
      </c>
      <c r="H213" s="133" t="s">
        <v>30</v>
      </c>
      <c r="I213" s="28" t="s">
        <v>113</v>
      </c>
      <c r="J213" s="38" t="s">
        <v>147</v>
      </c>
      <c r="K213" s="27">
        <v>5</v>
      </c>
      <c r="L213" s="28">
        <v>5</v>
      </c>
      <c r="M213" s="31" t="s">
        <v>268</v>
      </c>
      <c r="N213" s="32" t="s">
        <v>32</v>
      </c>
      <c r="O213" s="428"/>
      <c r="P213" s="429"/>
      <c r="Q213" s="429"/>
      <c r="R213" s="430">
        <v>1</v>
      </c>
      <c r="S213" s="431"/>
      <c r="T213" s="429"/>
      <c r="U213" s="429"/>
      <c r="V213" s="432"/>
      <c r="W213" s="431"/>
      <c r="X213" s="429"/>
      <c r="Y213" s="429"/>
      <c r="Z213" s="432"/>
      <c r="AA213" s="431"/>
      <c r="AB213" s="429"/>
      <c r="AC213" s="429">
        <v>1</v>
      </c>
      <c r="AD213" s="432"/>
      <c r="AE213" s="433"/>
      <c r="AF213" s="434"/>
      <c r="AG213" s="434"/>
      <c r="AH213" s="435"/>
      <c r="AI213" s="433"/>
      <c r="AJ213" s="434">
        <v>1</v>
      </c>
      <c r="AK213" s="434"/>
      <c r="AL213" s="435"/>
      <c r="AM213" s="433"/>
      <c r="AN213" s="434"/>
      <c r="AO213" s="434"/>
      <c r="AP213" s="435"/>
      <c r="AQ213" s="433"/>
      <c r="AR213" s="434"/>
      <c r="AS213" s="434"/>
      <c r="AT213" s="435">
        <v>1</v>
      </c>
      <c r="AU213" s="433"/>
      <c r="AV213" s="434"/>
      <c r="AW213" s="434"/>
      <c r="AX213" s="435"/>
      <c r="AY213" s="431"/>
      <c r="AZ213" s="429"/>
      <c r="BA213" s="429"/>
      <c r="BB213" s="432">
        <v>1</v>
      </c>
      <c r="BC213" s="431"/>
      <c r="BD213" s="429"/>
      <c r="BE213" s="429"/>
      <c r="BF213" s="432"/>
      <c r="BG213" s="431"/>
      <c r="BH213" s="429"/>
      <c r="BI213" s="429"/>
      <c r="BJ213" s="436"/>
      <c r="BK213" s="181">
        <f t="shared" si="12"/>
        <v>5</v>
      </c>
      <c r="BL213" s="182">
        <f t="shared" si="13"/>
        <v>0</v>
      </c>
      <c r="BM213" s="26"/>
      <c r="BN213" s="200" t="s">
        <v>32</v>
      </c>
    </row>
    <row r="214" spans="1:66" x14ac:dyDescent="0.25">
      <c r="A214" s="36" t="s">
        <v>158</v>
      </c>
      <c r="B214" s="37" t="s">
        <v>159</v>
      </c>
      <c r="C214" s="29" t="s">
        <v>183</v>
      </c>
      <c r="D214" s="29" t="s">
        <v>178</v>
      </c>
      <c r="E214" s="30" t="s">
        <v>167</v>
      </c>
      <c r="F214" s="132" t="s">
        <v>46</v>
      </c>
      <c r="G214" s="133" t="s">
        <v>32</v>
      </c>
      <c r="H214" s="133" t="s">
        <v>30</v>
      </c>
      <c r="I214" s="28" t="s">
        <v>113</v>
      </c>
      <c r="J214" s="38" t="s">
        <v>115</v>
      </c>
      <c r="K214" s="27">
        <v>5</v>
      </c>
      <c r="L214" s="28">
        <v>5</v>
      </c>
      <c r="M214" s="31" t="s">
        <v>268</v>
      </c>
      <c r="N214" s="32" t="s">
        <v>32</v>
      </c>
      <c r="O214" s="428"/>
      <c r="P214" s="429"/>
      <c r="Q214" s="429"/>
      <c r="R214" s="430">
        <v>1</v>
      </c>
      <c r="S214" s="431"/>
      <c r="T214" s="429"/>
      <c r="U214" s="429"/>
      <c r="V214" s="432"/>
      <c r="W214" s="431"/>
      <c r="X214" s="429"/>
      <c r="Y214" s="429"/>
      <c r="Z214" s="432"/>
      <c r="AA214" s="431"/>
      <c r="AB214" s="429"/>
      <c r="AC214" s="429">
        <v>1</v>
      </c>
      <c r="AD214" s="432"/>
      <c r="AE214" s="433"/>
      <c r="AF214" s="434"/>
      <c r="AG214" s="434"/>
      <c r="AH214" s="435"/>
      <c r="AI214" s="433"/>
      <c r="AJ214" s="434">
        <v>1</v>
      </c>
      <c r="AK214" s="434"/>
      <c r="AL214" s="435"/>
      <c r="AM214" s="433"/>
      <c r="AN214" s="434"/>
      <c r="AO214" s="434"/>
      <c r="AP214" s="435"/>
      <c r="AQ214" s="433"/>
      <c r="AR214" s="434"/>
      <c r="AS214" s="434"/>
      <c r="AT214" s="435">
        <v>1</v>
      </c>
      <c r="AU214" s="433"/>
      <c r="AV214" s="434"/>
      <c r="AW214" s="434"/>
      <c r="AX214" s="435"/>
      <c r="AY214" s="431"/>
      <c r="AZ214" s="429"/>
      <c r="BA214" s="429"/>
      <c r="BB214" s="432">
        <v>1</v>
      </c>
      <c r="BC214" s="431"/>
      <c r="BD214" s="429"/>
      <c r="BE214" s="429"/>
      <c r="BF214" s="432"/>
      <c r="BG214" s="431"/>
      <c r="BH214" s="429"/>
      <c r="BI214" s="429"/>
      <c r="BJ214" s="436"/>
      <c r="BK214" s="181">
        <f t="shared" si="12"/>
        <v>5</v>
      </c>
      <c r="BL214" s="182">
        <f t="shared" si="13"/>
        <v>0</v>
      </c>
      <c r="BM214" s="26"/>
      <c r="BN214" s="200" t="s">
        <v>32</v>
      </c>
    </row>
    <row r="215" spans="1:66" x14ac:dyDescent="0.25">
      <c r="A215" s="36" t="s">
        <v>158</v>
      </c>
      <c r="B215" s="37" t="s">
        <v>159</v>
      </c>
      <c r="C215" s="29" t="s">
        <v>183</v>
      </c>
      <c r="D215" s="29" t="s">
        <v>178</v>
      </c>
      <c r="E215" s="30" t="s">
        <v>167</v>
      </c>
      <c r="F215" s="132" t="s">
        <v>46</v>
      </c>
      <c r="G215" s="133" t="s">
        <v>32</v>
      </c>
      <c r="H215" s="133" t="s">
        <v>30</v>
      </c>
      <c r="I215" s="28" t="s">
        <v>113</v>
      </c>
      <c r="J215" s="38" t="s">
        <v>109</v>
      </c>
      <c r="K215" s="27">
        <v>5</v>
      </c>
      <c r="L215" s="28">
        <v>5</v>
      </c>
      <c r="M215" s="31" t="s">
        <v>266</v>
      </c>
      <c r="N215" s="32" t="s">
        <v>32</v>
      </c>
      <c r="O215" s="428"/>
      <c r="P215" s="429"/>
      <c r="Q215" s="429"/>
      <c r="R215" s="430">
        <v>1</v>
      </c>
      <c r="S215" s="431"/>
      <c r="T215" s="429"/>
      <c r="U215" s="429"/>
      <c r="V215" s="432"/>
      <c r="W215" s="431"/>
      <c r="X215" s="429"/>
      <c r="Y215" s="429"/>
      <c r="Z215" s="432"/>
      <c r="AA215" s="431"/>
      <c r="AB215" s="429"/>
      <c r="AC215" s="429">
        <v>1</v>
      </c>
      <c r="AD215" s="432"/>
      <c r="AE215" s="433"/>
      <c r="AF215" s="434"/>
      <c r="AG215" s="434"/>
      <c r="AH215" s="435"/>
      <c r="AI215" s="433"/>
      <c r="AJ215" s="434">
        <v>1</v>
      </c>
      <c r="AK215" s="434"/>
      <c r="AL215" s="435"/>
      <c r="AM215" s="433"/>
      <c r="AN215" s="434"/>
      <c r="AO215" s="434"/>
      <c r="AP215" s="435"/>
      <c r="AQ215" s="433"/>
      <c r="AR215" s="434"/>
      <c r="AS215" s="434"/>
      <c r="AT215" s="435">
        <v>1</v>
      </c>
      <c r="AU215" s="433"/>
      <c r="AV215" s="434"/>
      <c r="AW215" s="434"/>
      <c r="AX215" s="435"/>
      <c r="AY215" s="431"/>
      <c r="AZ215" s="429"/>
      <c r="BA215" s="429"/>
      <c r="BB215" s="432">
        <v>1</v>
      </c>
      <c r="BC215" s="431"/>
      <c r="BD215" s="429"/>
      <c r="BE215" s="429"/>
      <c r="BF215" s="432"/>
      <c r="BG215" s="431"/>
      <c r="BH215" s="429"/>
      <c r="BI215" s="429"/>
      <c r="BJ215" s="436"/>
      <c r="BK215" s="181">
        <f t="shared" si="12"/>
        <v>5</v>
      </c>
      <c r="BL215" s="182">
        <f t="shared" si="13"/>
        <v>0</v>
      </c>
      <c r="BM215" s="26"/>
      <c r="BN215" s="200" t="s">
        <v>32</v>
      </c>
    </row>
    <row r="216" spans="1:66" x14ac:dyDescent="0.25">
      <c r="A216" s="36" t="s">
        <v>158</v>
      </c>
      <c r="B216" s="37" t="s">
        <v>159</v>
      </c>
      <c r="C216" s="29" t="s">
        <v>183</v>
      </c>
      <c r="D216" s="29" t="s">
        <v>178</v>
      </c>
      <c r="E216" s="30" t="s">
        <v>167</v>
      </c>
      <c r="F216" s="132" t="s">
        <v>46</v>
      </c>
      <c r="G216" s="133" t="s">
        <v>32</v>
      </c>
      <c r="H216" s="133" t="s">
        <v>30</v>
      </c>
      <c r="I216" s="28" t="s">
        <v>113</v>
      </c>
      <c r="J216" s="39" t="s">
        <v>260</v>
      </c>
      <c r="K216" s="27">
        <v>4</v>
      </c>
      <c r="L216" s="28">
        <v>4</v>
      </c>
      <c r="M216" s="31" t="s">
        <v>263</v>
      </c>
      <c r="N216" s="40" t="s">
        <v>261</v>
      </c>
      <c r="O216" s="428" t="s">
        <v>280</v>
      </c>
      <c r="P216" s="429"/>
      <c r="Q216" s="429"/>
      <c r="R216" s="430"/>
      <c r="S216" s="431"/>
      <c r="T216" s="429"/>
      <c r="U216" s="429"/>
      <c r="V216" s="432"/>
      <c r="W216" s="431"/>
      <c r="X216" s="429"/>
      <c r="Y216" s="429"/>
      <c r="Z216" s="432"/>
      <c r="AA216" s="431"/>
      <c r="AB216" s="429"/>
      <c r="AC216" s="429"/>
      <c r="AD216" s="432"/>
      <c r="AE216" s="433"/>
      <c r="AF216" s="434"/>
      <c r="AG216" s="434"/>
      <c r="AH216" s="435"/>
      <c r="AI216" s="433"/>
      <c r="AJ216" s="434"/>
      <c r="AK216" s="434"/>
      <c r="AL216" s="435"/>
      <c r="AM216" s="433"/>
      <c r="AN216" s="434"/>
      <c r="AO216" s="434"/>
      <c r="AP216" s="435"/>
      <c r="AQ216" s="433"/>
      <c r="AR216" s="434"/>
      <c r="AS216" s="434"/>
      <c r="AT216" s="435"/>
      <c r="AU216" s="433"/>
      <c r="AV216" s="434"/>
      <c r="AW216" s="434"/>
      <c r="AX216" s="435"/>
      <c r="AY216" s="431"/>
      <c r="AZ216" s="429"/>
      <c r="BA216" s="429"/>
      <c r="BB216" s="432"/>
      <c r="BC216" s="431"/>
      <c r="BD216" s="429"/>
      <c r="BE216" s="429"/>
      <c r="BF216" s="432"/>
      <c r="BG216" s="431"/>
      <c r="BH216" s="429"/>
      <c r="BI216" s="429"/>
      <c r="BJ216" s="436"/>
      <c r="BK216" s="181">
        <f t="shared" si="12"/>
        <v>0</v>
      </c>
      <c r="BL216" s="182">
        <f t="shared" si="13"/>
        <v>4</v>
      </c>
      <c r="BM216" s="26"/>
      <c r="BN216" s="200" t="s">
        <v>32</v>
      </c>
    </row>
    <row r="217" spans="1:66" x14ac:dyDescent="0.25">
      <c r="A217" s="36" t="s">
        <v>158</v>
      </c>
      <c r="B217" s="37" t="s">
        <v>159</v>
      </c>
      <c r="C217" s="29" t="s">
        <v>241</v>
      </c>
      <c r="D217" s="29" t="s">
        <v>178</v>
      </c>
      <c r="E217" s="30" t="s">
        <v>167</v>
      </c>
      <c r="F217" s="132" t="s">
        <v>121</v>
      </c>
      <c r="G217" s="133" t="s">
        <v>32</v>
      </c>
      <c r="H217" s="133" t="s">
        <v>112</v>
      </c>
      <c r="I217" s="28" t="s">
        <v>111</v>
      </c>
      <c r="J217" s="38" t="s">
        <v>140</v>
      </c>
      <c r="K217" s="27">
        <v>1</v>
      </c>
      <c r="L217" s="28">
        <v>1</v>
      </c>
      <c r="M217" s="31" t="s">
        <v>267</v>
      </c>
      <c r="N217" s="32" t="s">
        <v>32</v>
      </c>
      <c r="O217" s="428"/>
      <c r="P217" s="429"/>
      <c r="Q217" s="429"/>
      <c r="R217" s="430"/>
      <c r="S217" s="431"/>
      <c r="T217" s="429"/>
      <c r="U217" s="429"/>
      <c r="V217" s="432"/>
      <c r="W217" s="431"/>
      <c r="X217" s="429"/>
      <c r="Y217" s="429"/>
      <c r="Z217" s="432"/>
      <c r="AA217" s="431"/>
      <c r="AB217" s="429"/>
      <c r="AC217" s="429"/>
      <c r="AD217" s="432"/>
      <c r="AE217" s="433"/>
      <c r="AF217" s="434"/>
      <c r="AG217" s="434"/>
      <c r="AH217" s="435"/>
      <c r="AI217" s="433"/>
      <c r="AJ217" s="434"/>
      <c r="AK217" s="434"/>
      <c r="AL217" s="435"/>
      <c r="AM217" s="433"/>
      <c r="AN217" s="434"/>
      <c r="AO217" s="434"/>
      <c r="AP217" s="435"/>
      <c r="AQ217" s="433"/>
      <c r="AR217" s="434"/>
      <c r="AS217" s="434"/>
      <c r="AT217" s="435"/>
      <c r="AU217" s="433"/>
      <c r="AV217" s="434"/>
      <c r="AW217" s="434"/>
      <c r="AX217" s="435"/>
      <c r="AY217" s="431"/>
      <c r="AZ217" s="429"/>
      <c r="BA217" s="429"/>
      <c r="BB217" s="432"/>
      <c r="BC217" s="431"/>
      <c r="BD217" s="429"/>
      <c r="BE217" s="429"/>
      <c r="BF217" s="432"/>
      <c r="BG217" s="431"/>
      <c r="BH217" s="429"/>
      <c r="BI217" s="429"/>
      <c r="BJ217" s="436"/>
      <c r="BK217" s="181">
        <f t="shared" si="12"/>
        <v>0</v>
      </c>
      <c r="BL217" s="182">
        <f t="shared" si="13"/>
        <v>1</v>
      </c>
      <c r="BM217" s="26"/>
      <c r="BN217" s="200" t="s">
        <v>32</v>
      </c>
    </row>
    <row r="218" spans="1:66" x14ac:dyDescent="0.25">
      <c r="A218" s="36" t="s">
        <v>158</v>
      </c>
      <c r="B218" s="37" t="s">
        <v>159</v>
      </c>
      <c r="C218" s="29" t="s">
        <v>241</v>
      </c>
      <c r="D218" s="29" t="s">
        <v>178</v>
      </c>
      <c r="E218" s="30" t="s">
        <v>167</v>
      </c>
      <c r="F218" s="132" t="s">
        <v>121</v>
      </c>
      <c r="G218" s="133" t="s">
        <v>32</v>
      </c>
      <c r="H218" s="133" t="s">
        <v>112</v>
      </c>
      <c r="I218" s="28" t="s">
        <v>111</v>
      </c>
      <c r="J218" s="38" t="s">
        <v>135</v>
      </c>
      <c r="K218" s="27">
        <v>1</v>
      </c>
      <c r="L218" s="28">
        <v>1</v>
      </c>
      <c r="M218" s="31" t="s">
        <v>267</v>
      </c>
      <c r="N218" s="32" t="s">
        <v>32</v>
      </c>
      <c r="O218" s="428"/>
      <c r="P218" s="429"/>
      <c r="Q218" s="429"/>
      <c r="R218" s="430"/>
      <c r="S218" s="431"/>
      <c r="T218" s="429"/>
      <c r="U218" s="429"/>
      <c r="V218" s="432"/>
      <c r="W218" s="431"/>
      <c r="X218" s="429"/>
      <c r="Y218" s="429"/>
      <c r="Z218" s="432"/>
      <c r="AA218" s="431"/>
      <c r="AB218" s="429"/>
      <c r="AC218" s="429"/>
      <c r="AD218" s="432"/>
      <c r="AE218" s="433"/>
      <c r="AF218" s="434"/>
      <c r="AG218" s="434"/>
      <c r="AH218" s="435"/>
      <c r="AI218" s="433"/>
      <c r="AJ218" s="434"/>
      <c r="AK218" s="434"/>
      <c r="AL218" s="435"/>
      <c r="AM218" s="433"/>
      <c r="AN218" s="434"/>
      <c r="AO218" s="434"/>
      <c r="AP218" s="435"/>
      <c r="AQ218" s="433"/>
      <c r="AR218" s="434"/>
      <c r="AS218" s="434"/>
      <c r="AT218" s="435"/>
      <c r="AU218" s="433"/>
      <c r="AV218" s="434"/>
      <c r="AW218" s="434"/>
      <c r="AX218" s="435"/>
      <c r="AY218" s="431"/>
      <c r="AZ218" s="429"/>
      <c r="BA218" s="429"/>
      <c r="BB218" s="432"/>
      <c r="BC218" s="431"/>
      <c r="BD218" s="429"/>
      <c r="BE218" s="429"/>
      <c r="BF218" s="432"/>
      <c r="BG218" s="431"/>
      <c r="BH218" s="429"/>
      <c r="BI218" s="429"/>
      <c r="BJ218" s="436"/>
      <c r="BK218" s="181">
        <f t="shared" si="12"/>
        <v>0</v>
      </c>
      <c r="BL218" s="182">
        <f t="shared" si="13"/>
        <v>1</v>
      </c>
      <c r="BM218" s="26"/>
      <c r="BN218" s="200" t="s">
        <v>32</v>
      </c>
    </row>
    <row r="219" spans="1:66" x14ac:dyDescent="0.25">
      <c r="A219" s="36" t="s">
        <v>158</v>
      </c>
      <c r="B219" s="37" t="s">
        <v>159</v>
      </c>
      <c r="C219" s="29" t="s">
        <v>241</v>
      </c>
      <c r="D219" s="29" t="s">
        <v>178</v>
      </c>
      <c r="E219" s="30" t="s">
        <v>167</v>
      </c>
      <c r="F219" s="132" t="s">
        <v>121</v>
      </c>
      <c r="G219" s="133" t="s">
        <v>32</v>
      </c>
      <c r="H219" s="133" t="s">
        <v>112</v>
      </c>
      <c r="I219" s="28" t="s">
        <v>111</v>
      </c>
      <c r="J219" s="38" t="s">
        <v>134</v>
      </c>
      <c r="K219" s="27">
        <v>1</v>
      </c>
      <c r="L219" s="28">
        <v>1</v>
      </c>
      <c r="M219" s="31" t="s">
        <v>267</v>
      </c>
      <c r="N219" s="32" t="s">
        <v>32</v>
      </c>
      <c r="O219" s="428"/>
      <c r="P219" s="429"/>
      <c r="Q219" s="429"/>
      <c r="R219" s="430"/>
      <c r="S219" s="431"/>
      <c r="T219" s="429"/>
      <c r="U219" s="429"/>
      <c r="V219" s="432"/>
      <c r="W219" s="431"/>
      <c r="X219" s="429"/>
      <c r="Y219" s="429"/>
      <c r="Z219" s="432"/>
      <c r="AA219" s="431"/>
      <c r="AB219" s="429"/>
      <c r="AC219" s="429"/>
      <c r="AD219" s="432"/>
      <c r="AE219" s="433"/>
      <c r="AF219" s="434"/>
      <c r="AG219" s="434"/>
      <c r="AH219" s="435"/>
      <c r="AI219" s="433"/>
      <c r="AJ219" s="434"/>
      <c r="AK219" s="434"/>
      <c r="AL219" s="435"/>
      <c r="AM219" s="433"/>
      <c r="AN219" s="434"/>
      <c r="AO219" s="434"/>
      <c r="AP219" s="435"/>
      <c r="AQ219" s="433"/>
      <c r="AR219" s="434"/>
      <c r="AS219" s="434"/>
      <c r="AT219" s="435"/>
      <c r="AU219" s="433"/>
      <c r="AV219" s="434"/>
      <c r="AW219" s="434"/>
      <c r="AX219" s="435"/>
      <c r="AY219" s="431"/>
      <c r="AZ219" s="429"/>
      <c r="BA219" s="429"/>
      <c r="BB219" s="432"/>
      <c r="BC219" s="431"/>
      <c r="BD219" s="429"/>
      <c r="BE219" s="429"/>
      <c r="BF219" s="432"/>
      <c r="BG219" s="431"/>
      <c r="BH219" s="429"/>
      <c r="BI219" s="429"/>
      <c r="BJ219" s="436"/>
      <c r="BK219" s="181">
        <f t="shared" si="12"/>
        <v>0</v>
      </c>
      <c r="BL219" s="182">
        <f t="shared" si="13"/>
        <v>1</v>
      </c>
      <c r="BM219" s="26"/>
      <c r="BN219" s="200" t="s">
        <v>32</v>
      </c>
    </row>
    <row r="220" spans="1:66" x14ac:dyDescent="0.25">
      <c r="A220" s="36" t="s">
        <v>158</v>
      </c>
      <c r="B220" s="37" t="s">
        <v>159</v>
      </c>
      <c r="C220" s="29" t="s">
        <v>241</v>
      </c>
      <c r="D220" s="29" t="s">
        <v>178</v>
      </c>
      <c r="E220" s="30" t="s">
        <v>167</v>
      </c>
      <c r="F220" s="132" t="s">
        <v>121</v>
      </c>
      <c r="G220" s="133" t="s">
        <v>32</v>
      </c>
      <c r="H220" s="133" t="s">
        <v>112</v>
      </c>
      <c r="I220" s="28" t="s">
        <v>111</v>
      </c>
      <c r="J220" s="39" t="s">
        <v>260</v>
      </c>
      <c r="K220" s="27">
        <v>6</v>
      </c>
      <c r="L220" s="28">
        <v>6</v>
      </c>
      <c r="M220" s="31" t="s">
        <v>264</v>
      </c>
      <c r="N220" s="40" t="s">
        <v>262</v>
      </c>
      <c r="O220" s="428" t="s">
        <v>280</v>
      </c>
      <c r="P220" s="429"/>
      <c r="Q220" s="429"/>
      <c r="R220" s="430"/>
      <c r="S220" s="431"/>
      <c r="T220" s="429"/>
      <c r="U220" s="429"/>
      <c r="V220" s="432"/>
      <c r="W220" s="431"/>
      <c r="X220" s="429"/>
      <c r="Y220" s="429"/>
      <c r="Z220" s="432"/>
      <c r="AA220" s="431"/>
      <c r="AB220" s="429"/>
      <c r="AC220" s="429"/>
      <c r="AD220" s="432"/>
      <c r="AE220" s="433"/>
      <c r="AF220" s="434"/>
      <c r="AG220" s="434"/>
      <c r="AH220" s="435"/>
      <c r="AI220" s="433"/>
      <c r="AJ220" s="434"/>
      <c r="AK220" s="434"/>
      <c r="AL220" s="435"/>
      <c r="AM220" s="433"/>
      <c r="AN220" s="434"/>
      <c r="AO220" s="434"/>
      <c r="AP220" s="435"/>
      <c r="AQ220" s="433"/>
      <c r="AR220" s="434"/>
      <c r="AS220" s="434"/>
      <c r="AT220" s="435"/>
      <c r="AU220" s="433"/>
      <c r="AV220" s="434"/>
      <c r="AW220" s="434"/>
      <c r="AX220" s="435"/>
      <c r="AY220" s="431"/>
      <c r="AZ220" s="429"/>
      <c r="BA220" s="429"/>
      <c r="BB220" s="432"/>
      <c r="BC220" s="431"/>
      <c r="BD220" s="429"/>
      <c r="BE220" s="429"/>
      <c r="BF220" s="432"/>
      <c r="BG220" s="431"/>
      <c r="BH220" s="429"/>
      <c r="BI220" s="429"/>
      <c r="BJ220" s="436"/>
      <c r="BK220" s="181">
        <f t="shared" si="12"/>
        <v>0</v>
      </c>
      <c r="BL220" s="182">
        <f t="shared" si="13"/>
        <v>6</v>
      </c>
      <c r="BM220" s="26"/>
      <c r="BN220" s="200" t="s">
        <v>32</v>
      </c>
    </row>
    <row r="221" spans="1:66" x14ac:dyDescent="0.25">
      <c r="A221" s="36" t="s">
        <v>158</v>
      </c>
      <c r="B221" s="37" t="s">
        <v>159</v>
      </c>
      <c r="C221" s="29" t="s">
        <v>241</v>
      </c>
      <c r="D221" s="29" t="s">
        <v>178</v>
      </c>
      <c r="E221" s="30" t="s">
        <v>167</v>
      </c>
      <c r="F221" s="132" t="s">
        <v>121</v>
      </c>
      <c r="G221" s="133" t="s">
        <v>32</v>
      </c>
      <c r="H221" s="133" t="s">
        <v>112</v>
      </c>
      <c r="I221" s="28" t="s">
        <v>111</v>
      </c>
      <c r="J221" s="38" t="s">
        <v>133</v>
      </c>
      <c r="K221" s="27">
        <v>1</v>
      </c>
      <c r="L221" s="28">
        <v>1</v>
      </c>
      <c r="M221" s="31" t="s">
        <v>267</v>
      </c>
      <c r="N221" s="32" t="s">
        <v>32</v>
      </c>
      <c r="O221" s="428"/>
      <c r="P221" s="429"/>
      <c r="Q221" s="429"/>
      <c r="R221" s="430"/>
      <c r="S221" s="431"/>
      <c r="T221" s="429"/>
      <c r="U221" s="429"/>
      <c r="V221" s="432"/>
      <c r="W221" s="431"/>
      <c r="X221" s="429"/>
      <c r="Y221" s="429"/>
      <c r="Z221" s="432"/>
      <c r="AA221" s="431"/>
      <c r="AB221" s="429"/>
      <c r="AC221" s="429"/>
      <c r="AD221" s="432"/>
      <c r="AE221" s="433"/>
      <c r="AF221" s="434"/>
      <c r="AG221" s="434"/>
      <c r="AH221" s="435"/>
      <c r="AI221" s="433"/>
      <c r="AJ221" s="434"/>
      <c r="AK221" s="434"/>
      <c r="AL221" s="435"/>
      <c r="AM221" s="433"/>
      <c r="AN221" s="434"/>
      <c r="AO221" s="434"/>
      <c r="AP221" s="435"/>
      <c r="AQ221" s="433"/>
      <c r="AR221" s="434"/>
      <c r="AS221" s="434"/>
      <c r="AT221" s="435"/>
      <c r="AU221" s="433"/>
      <c r="AV221" s="434"/>
      <c r="AW221" s="434"/>
      <c r="AX221" s="435"/>
      <c r="AY221" s="431"/>
      <c r="AZ221" s="429"/>
      <c r="BA221" s="429"/>
      <c r="BB221" s="432"/>
      <c r="BC221" s="431"/>
      <c r="BD221" s="429"/>
      <c r="BE221" s="429"/>
      <c r="BF221" s="432"/>
      <c r="BG221" s="431"/>
      <c r="BH221" s="429"/>
      <c r="BI221" s="429"/>
      <c r="BJ221" s="436"/>
      <c r="BK221" s="181">
        <f t="shared" si="12"/>
        <v>0</v>
      </c>
      <c r="BL221" s="182">
        <f t="shared" si="13"/>
        <v>1</v>
      </c>
      <c r="BM221" s="26"/>
      <c r="BN221" s="200" t="s">
        <v>32</v>
      </c>
    </row>
    <row r="222" spans="1:66" x14ac:dyDescent="0.25">
      <c r="A222" s="36" t="s">
        <v>158</v>
      </c>
      <c r="B222" s="37" t="s">
        <v>159</v>
      </c>
      <c r="C222" s="29" t="s">
        <v>241</v>
      </c>
      <c r="D222" s="29" t="s">
        <v>178</v>
      </c>
      <c r="E222" s="30" t="s">
        <v>167</v>
      </c>
      <c r="F222" s="132" t="s">
        <v>121</v>
      </c>
      <c r="G222" s="133" t="s">
        <v>32</v>
      </c>
      <c r="H222" s="133" t="s">
        <v>112</v>
      </c>
      <c r="I222" s="28" t="s">
        <v>111</v>
      </c>
      <c r="J222" s="38" t="s">
        <v>132</v>
      </c>
      <c r="K222" s="27">
        <v>1</v>
      </c>
      <c r="L222" s="28">
        <v>1</v>
      </c>
      <c r="M222" s="31" t="s">
        <v>267</v>
      </c>
      <c r="N222" s="32" t="s">
        <v>32</v>
      </c>
      <c r="O222" s="428"/>
      <c r="P222" s="429"/>
      <c r="Q222" s="429"/>
      <c r="R222" s="430"/>
      <c r="S222" s="431"/>
      <c r="T222" s="429"/>
      <c r="U222" s="429"/>
      <c r="V222" s="432"/>
      <c r="W222" s="431"/>
      <c r="X222" s="429"/>
      <c r="Y222" s="429"/>
      <c r="Z222" s="432"/>
      <c r="AA222" s="431"/>
      <c r="AB222" s="429"/>
      <c r="AC222" s="429"/>
      <c r="AD222" s="432"/>
      <c r="AE222" s="433"/>
      <c r="AF222" s="434"/>
      <c r="AG222" s="434"/>
      <c r="AH222" s="435"/>
      <c r="AI222" s="433"/>
      <c r="AJ222" s="434"/>
      <c r="AK222" s="434"/>
      <c r="AL222" s="435"/>
      <c r="AM222" s="433"/>
      <c r="AN222" s="434"/>
      <c r="AO222" s="434"/>
      <c r="AP222" s="435"/>
      <c r="AQ222" s="433"/>
      <c r="AR222" s="434"/>
      <c r="AS222" s="434"/>
      <c r="AT222" s="435"/>
      <c r="AU222" s="433"/>
      <c r="AV222" s="434"/>
      <c r="AW222" s="434"/>
      <c r="AX222" s="435"/>
      <c r="AY222" s="431"/>
      <c r="AZ222" s="429"/>
      <c r="BA222" s="429"/>
      <c r="BB222" s="432"/>
      <c r="BC222" s="431"/>
      <c r="BD222" s="429"/>
      <c r="BE222" s="429"/>
      <c r="BF222" s="432"/>
      <c r="BG222" s="431"/>
      <c r="BH222" s="429"/>
      <c r="BI222" s="429"/>
      <c r="BJ222" s="436"/>
      <c r="BK222" s="181">
        <f t="shared" si="12"/>
        <v>0</v>
      </c>
      <c r="BL222" s="182">
        <f t="shared" si="13"/>
        <v>1</v>
      </c>
      <c r="BM222" s="26"/>
      <c r="BN222" s="200" t="s">
        <v>32</v>
      </c>
    </row>
    <row r="223" spans="1:66" x14ac:dyDescent="0.25">
      <c r="A223" s="36" t="s">
        <v>158</v>
      </c>
      <c r="B223" s="37" t="s">
        <v>159</v>
      </c>
      <c r="C223" s="29" t="s">
        <v>241</v>
      </c>
      <c r="D223" s="29" t="s">
        <v>178</v>
      </c>
      <c r="E223" s="30" t="s">
        <v>167</v>
      </c>
      <c r="F223" s="132" t="s">
        <v>121</v>
      </c>
      <c r="G223" s="133" t="s">
        <v>32</v>
      </c>
      <c r="H223" s="133" t="s">
        <v>112</v>
      </c>
      <c r="I223" s="28" t="s">
        <v>111</v>
      </c>
      <c r="J223" s="38" t="s">
        <v>131</v>
      </c>
      <c r="K223" s="27">
        <v>1</v>
      </c>
      <c r="L223" s="28">
        <v>1</v>
      </c>
      <c r="M223" s="31" t="s">
        <v>425</v>
      </c>
      <c r="N223" s="32" t="s">
        <v>32</v>
      </c>
      <c r="O223" s="428"/>
      <c r="P223" s="429"/>
      <c r="Q223" s="429"/>
      <c r="R223" s="430"/>
      <c r="S223" s="431"/>
      <c r="T223" s="429"/>
      <c r="U223" s="429"/>
      <c r="V223" s="432"/>
      <c r="W223" s="431"/>
      <c r="X223" s="429"/>
      <c r="Y223" s="429"/>
      <c r="Z223" s="432"/>
      <c r="AA223" s="431"/>
      <c r="AB223" s="429"/>
      <c r="AC223" s="429"/>
      <c r="AD223" s="432"/>
      <c r="AE223" s="433"/>
      <c r="AF223" s="434"/>
      <c r="AG223" s="434"/>
      <c r="AH223" s="435"/>
      <c r="AI223" s="433"/>
      <c r="AJ223" s="434"/>
      <c r="AK223" s="434"/>
      <c r="AL223" s="435"/>
      <c r="AM223" s="433"/>
      <c r="AN223" s="434"/>
      <c r="AO223" s="434"/>
      <c r="AP223" s="435"/>
      <c r="AQ223" s="433"/>
      <c r="AR223" s="434"/>
      <c r="AS223" s="434"/>
      <c r="AT223" s="435"/>
      <c r="AU223" s="433"/>
      <c r="AV223" s="434"/>
      <c r="AW223" s="434"/>
      <c r="AX223" s="435"/>
      <c r="AY223" s="431"/>
      <c r="AZ223" s="429"/>
      <c r="BA223" s="429"/>
      <c r="BB223" s="432"/>
      <c r="BC223" s="431"/>
      <c r="BD223" s="429"/>
      <c r="BE223" s="429"/>
      <c r="BF223" s="432"/>
      <c r="BG223" s="431"/>
      <c r="BH223" s="429"/>
      <c r="BI223" s="429"/>
      <c r="BJ223" s="436"/>
      <c r="BK223" s="181">
        <f t="shared" si="12"/>
        <v>0</v>
      </c>
      <c r="BL223" s="182">
        <f t="shared" si="13"/>
        <v>1</v>
      </c>
      <c r="BM223" s="26"/>
      <c r="BN223" s="200" t="s">
        <v>32</v>
      </c>
    </row>
    <row r="224" spans="1:66" x14ac:dyDescent="0.25">
      <c r="A224" s="36" t="s">
        <v>158</v>
      </c>
      <c r="B224" s="37" t="s">
        <v>159</v>
      </c>
      <c r="C224" s="29" t="s">
        <v>253</v>
      </c>
      <c r="D224" s="29" t="s">
        <v>178</v>
      </c>
      <c r="E224" s="30" t="s">
        <v>167</v>
      </c>
      <c r="F224" s="132" t="s">
        <v>139</v>
      </c>
      <c r="G224" s="133" t="s">
        <v>32</v>
      </c>
      <c r="H224" s="133" t="s">
        <v>112</v>
      </c>
      <c r="I224" s="28" t="s">
        <v>111</v>
      </c>
      <c r="J224" s="38" t="s">
        <v>140</v>
      </c>
      <c r="K224" s="27">
        <v>5</v>
      </c>
      <c r="L224" s="28">
        <v>5</v>
      </c>
      <c r="M224" s="31" t="s">
        <v>268</v>
      </c>
      <c r="N224" s="32" t="s">
        <v>32</v>
      </c>
      <c r="O224" s="428"/>
      <c r="P224" s="429"/>
      <c r="Q224" s="429"/>
      <c r="R224" s="430">
        <v>1</v>
      </c>
      <c r="S224" s="431"/>
      <c r="T224" s="429"/>
      <c r="U224" s="429"/>
      <c r="V224" s="432"/>
      <c r="W224" s="431"/>
      <c r="X224" s="429"/>
      <c r="Y224" s="429"/>
      <c r="Z224" s="432"/>
      <c r="AA224" s="431"/>
      <c r="AB224" s="429"/>
      <c r="AC224" s="429">
        <v>1</v>
      </c>
      <c r="AD224" s="432"/>
      <c r="AE224" s="433"/>
      <c r="AF224" s="434"/>
      <c r="AG224" s="434"/>
      <c r="AH224" s="435"/>
      <c r="AI224" s="433"/>
      <c r="AJ224" s="434">
        <v>1</v>
      </c>
      <c r="AK224" s="434"/>
      <c r="AL224" s="435"/>
      <c r="AM224" s="433"/>
      <c r="AN224" s="434"/>
      <c r="AO224" s="434"/>
      <c r="AP224" s="435"/>
      <c r="AQ224" s="433"/>
      <c r="AR224" s="434"/>
      <c r="AS224" s="434"/>
      <c r="AT224" s="435">
        <v>1</v>
      </c>
      <c r="AU224" s="433"/>
      <c r="AV224" s="434"/>
      <c r="AW224" s="434"/>
      <c r="AX224" s="435"/>
      <c r="AY224" s="431"/>
      <c r="AZ224" s="429"/>
      <c r="BA224" s="429"/>
      <c r="BB224" s="432">
        <v>1</v>
      </c>
      <c r="BC224" s="431"/>
      <c r="BD224" s="429"/>
      <c r="BE224" s="429"/>
      <c r="BF224" s="432"/>
      <c r="BG224" s="431"/>
      <c r="BH224" s="429"/>
      <c r="BI224" s="429"/>
      <c r="BJ224" s="436"/>
      <c r="BK224" s="181">
        <f t="shared" si="12"/>
        <v>5</v>
      </c>
      <c r="BL224" s="182">
        <f t="shared" si="13"/>
        <v>0</v>
      </c>
      <c r="BM224" s="26"/>
      <c r="BN224" s="200" t="s">
        <v>32</v>
      </c>
    </row>
    <row r="225" spans="1:66" x14ac:dyDescent="0.25">
      <c r="A225" s="36" t="s">
        <v>158</v>
      </c>
      <c r="B225" s="37" t="s">
        <v>159</v>
      </c>
      <c r="C225" s="29" t="s">
        <v>253</v>
      </c>
      <c r="D225" s="29" t="s">
        <v>178</v>
      </c>
      <c r="E225" s="30" t="s">
        <v>167</v>
      </c>
      <c r="F225" s="132" t="s">
        <v>139</v>
      </c>
      <c r="G225" s="133" t="s">
        <v>32</v>
      </c>
      <c r="H225" s="133" t="s">
        <v>112</v>
      </c>
      <c r="I225" s="28" t="s">
        <v>111</v>
      </c>
      <c r="J225" s="39" t="s">
        <v>260</v>
      </c>
      <c r="K225" s="27">
        <v>6</v>
      </c>
      <c r="L225" s="28">
        <v>6</v>
      </c>
      <c r="M225" s="31" t="s">
        <v>264</v>
      </c>
      <c r="N225" s="40" t="s">
        <v>262</v>
      </c>
      <c r="O225" s="428" t="s">
        <v>280</v>
      </c>
      <c r="P225" s="429"/>
      <c r="Q225" s="429"/>
      <c r="R225" s="430"/>
      <c r="S225" s="431"/>
      <c r="T225" s="429"/>
      <c r="U225" s="429"/>
      <c r="V225" s="432"/>
      <c r="W225" s="431"/>
      <c r="X225" s="429"/>
      <c r="Y225" s="429"/>
      <c r="Z225" s="432"/>
      <c r="AA225" s="431"/>
      <c r="AB225" s="429"/>
      <c r="AC225" s="429"/>
      <c r="AD225" s="432"/>
      <c r="AE225" s="433"/>
      <c r="AF225" s="434"/>
      <c r="AG225" s="434"/>
      <c r="AH225" s="435"/>
      <c r="AI225" s="433"/>
      <c r="AJ225" s="434"/>
      <c r="AK225" s="434"/>
      <c r="AL225" s="435"/>
      <c r="AM225" s="433"/>
      <c r="AN225" s="434"/>
      <c r="AO225" s="434"/>
      <c r="AP225" s="435"/>
      <c r="AQ225" s="433"/>
      <c r="AR225" s="434"/>
      <c r="AS225" s="434"/>
      <c r="AT225" s="435"/>
      <c r="AU225" s="433"/>
      <c r="AV225" s="434"/>
      <c r="AW225" s="434"/>
      <c r="AX225" s="435"/>
      <c r="AY225" s="431"/>
      <c r="AZ225" s="429"/>
      <c r="BA225" s="429"/>
      <c r="BB225" s="432"/>
      <c r="BC225" s="431"/>
      <c r="BD225" s="429"/>
      <c r="BE225" s="429"/>
      <c r="BF225" s="432"/>
      <c r="BG225" s="431"/>
      <c r="BH225" s="429"/>
      <c r="BI225" s="429"/>
      <c r="BJ225" s="436"/>
      <c r="BK225" s="181">
        <f t="shared" si="12"/>
        <v>0</v>
      </c>
      <c r="BL225" s="182">
        <f t="shared" si="13"/>
        <v>6</v>
      </c>
      <c r="BM225" s="26"/>
      <c r="BN225" s="200" t="s">
        <v>32</v>
      </c>
    </row>
    <row r="226" spans="1:66" x14ac:dyDescent="0.25">
      <c r="A226" s="36" t="s">
        <v>158</v>
      </c>
      <c r="B226" s="37" t="s">
        <v>159</v>
      </c>
      <c r="C226" s="29" t="s">
        <v>184</v>
      </c>
      <c r="D226" s="29" t="s">
        <v>166</v>
      </c>
      <c r="E226" s="30" t="s">
        <v>167</v>
      </c>
      <c r="F226" s="132" t="s">
        <v>47</v>
      </c>
      <c r="G226" s="133" t="s">
        <v>32</v>
      </c>
      <c r="H226" s="133" t="s">
        <v>112</v>
      </c>
      <c r="I226" s="28" t="s">
        <v>111</v>
      </c>
      <c r="J226" s="38" t="s">
        <v>140</v>
      </c>
      <c r="K226" s="27">
        <v>5</v>
      </c>
      <c r="L226" s="28">
        <v>5</v>
      </c>
      <c r="M226" s="31" t="s">
        <v>268</v>
      </c>
      <c r="N226" s="32" t="s">
        <v>32</v>
      </c>
      <c r="O226" s="428"/>
      <c r="P226" s="429"/>
      <c r="Q226" s="429"/>
      <c r="R226" s="430">
        <v>1</v>
      </c>
      <c r="S226" s="431"/>
      <c r="T226" s="429"/>
      <c r="U226" s="429"/>
      <c r="V226" s="432">
        <v>1</v>
      </c>
      <c r="W226" s="431"/>
      <c r="X226" s="429" t="s">
        <v>532</v>
      </c>
      <c r="Y226" s="429"/>
      <c r="Z226" s="432"/>
      <c r="AA226" s="431"/>
      <c r="AB226" s="429"/>
      <c r="AC226" s="429"/>
      <c r="AD226" s="432"/>
      <c r="AE226" s="433"/>
      <c r="AF226" s="434"/>
      <c r="AG226" s="434"/>
      <c r="AH226" s="435"/>
      <c r="AI226" s="433"/>
      <c r="AJ226" s="434"/>
      <c r="AK226" s="434">
        <v>1</v>
      </c>
      <c r="AL226" s="435"/>
      <c r="AM226" s="433"/>
      <c r="AN226" s="434">
        <v>1</v>
      </c>
      <c r="AO226" s="434"/>
      <c r="AP226" s="435"/>
      <c r="AQ226" s="433"/>
      <c r="AR226" s="434">
        <v>1</v>
      </c>
      <c r="AS226" s="434"/>
      <c r="AT226" s="435"/>
      <c r="AU226" s="433"/>
      <c r="AV226" s="434"/>
      <c r="AW226" s="434"/>
      <c r="AX226" s="435"/>
      <c r="AY226" s="431"/>
      <c r="AZ226" s="429"/>
      <c r="BA226" s="429"/>
      <c r="BB226" s="432"/>
      <c r="BC226" s="431"/>
      <c r="BD226" s="429"/>
      <c r="BE226" s="429"/>
      <c r="BF226" s="432"/>
      <c r="BG226" s="431"/>
      <c r="BH226" s="429"/>
      <c r="BI226" s="429"/>
      <c r="BJ226" s="436"/>
      <c r="BK226" s="181">
        <f t="shared" si="12"/>
        <v>5</v>
      </c>
      <c r="BL226" s="182">
        <f t="shared" si="13"/>
        <v>0</v>
      </c>
      <c r="BM226" s="26" t="s">
        <v>555</v>
      </c>
      <c r="BN226" s="200" t="s">
        <v>32</v>
      </c>
    </row>
    <row r="227" spans="1:66" x14ac:dyDescent="0.25">
      <c r="A227" s="36" t="s">
        <v>158</v>
      </c>
      <c r="B227" s="37" t="s">
        <v>159</v>
      </c>
      <c r="C227" s="29" t="s">
        <v>184</v>
      </c>
      <c r="D227" s="29" t="s">
        <v>166</v>
      </c>
      <c r="E227" s="30" t="s">
        <v>167</v>
      </c>
      <c r="F227" s="132" t="s">
        <v>47</v>
      </c>
      <c r="G227" s="133" t="s">
        <v>32</v>
      </c>
      <c r="H227" s="133" t="s">
        <v>112</v>
      </c>
      <c r="I227" s="28" t="s">
        <v>111</v>
      </c>
      <c r="J227" s="38" t="s">
        <v>109</v>
      </c>
      <c r="K227" s="27">
        <v>5</v>
      </c>
      <c r="L227" s="28">
        <v>5</v>
      </c>
      <c r="M227" s="31" t="s">
        <v>266</v>
      </c>
      <c r="N227" s="32" t="s">
        <v>32</v>
      </c>
      <c r="O227" s="428"/>
      <c r="P227" s="429"/>
      <c r="Q227" s="429"/>
      <c r="R227" s="430">
        <v>1</v>
      </c>
      <c r="S227" s="431"/>
      <c r="T227" s="429"/>
      <c r="U227" s="429"/>
      <c r="V227" s="432">
        <v>1</v>
      </c>
      <c r="W227" s="431"/>
      <c r="X227" s="429" t="s">
        <v>532</v>
      </c>
      <c r="Y227" s="429"/>
      <c r="Z227" s="432"/>
      <c r="AA227" s="431"/>
      <c r="AB227" s="429"/>
      <c r="AC227" s="429"/>
      <c r="AD227" s="432"/>
      <c r="AE227" s="433"/>
      <c r="AF227" s="434"/>
      <c r="AG227" s="434"/>
      <c r="AH227" s="435"/>
      <c r="AI227" s="433"/>
      <c r="AJ227" s="434"/>
      <c r="AK227" s="434">
        <v>1</v>
      </c>
      <c r="AL227" s="435"/>
      <c r="AM227" s="433"/>
      <c r="AN227" s="434">
        <v>1</v>
      </c>
      <c r="AO227" s="434"/>
      <c r="AP227" s="435"/>
      <c r="AQ227" s="433"/>
      <c r="AR227" s="434">
        <v>1</v>
      </c>
      <c r="AS227" s="434"/>
      <c r="AT227" s="435"/>
      <c r="AU227" s="433"/>
      <c r="AV227" s="434"/>
      <c r="AW227" s="434"/>
      <c r="AX227" s="435"/>
      <c r="AY227" s="431"/>
      <c r="AZ227" s="429"/>
      <c r="BA227" s="429"/>
      <c r="BB227" s="432"/>
      <c r="BC227" s="431"/>
      <c r="BD227" s="429"/>
      <c r="BE227" s="429"/>
      <c r="BF227" s="432"/>
      <c r="BG227" s="431"/>
      <c r="BH227" s="429"/>
      <c r="BI227" s="429"/>
      <c r="BJ227" s="436"/>
      <c r="BK227" s="181">
        <f t="shared" si="12"/>
        <v>5</v>
      </c>
      <c r="BL227" s="182">
        <f t="shared" si="13"/>
        <v>0</v>
      </c>
      <c r="BM227" s="26" t="s">
        <v>555</v>
      </c>
      <c r="BN227" s="200" t="s">
        <v>32</v>
      </c>
    </row>
    <row r="228" spans="1:66" x14ac:dyDescent="0.25">
      <c r="A228" s="36" t="s">
        <v>158</v>
      </c>
      <c r="B228" s="37" t="s">
        <v>159</v>
      </c>
      <c r="C228" s="29" t="s">
        <v>184</v>
      </c>
      <c r="D228" s="29" t="s">
        <v>166</v>
      </c>
      <c r="E228" s="30" t="s">
        <v>167</v>
      </c>
      <c r="F228" s="132" t="s">
        <v>47</v>
      </c>
      <c r="G228" s="133" t="s">
        <v>32</v>
      </c>
      <c r="H228" s="133" t="s">
        <v>112</v>
      </c>
      <c r="I228" s="28" t="s">
        <v>111</v>
      </c>
      <c r="J228" s="38" t="s">
        <v>152</v>
      </c>
      <c r="K228" s="27">
        <v>0</v>
      </c>
      <c r="L228" s="28">
        <v>3</v>
      </c>
      <c r="M228" s="31" t="s">
        <v>274</v>
      </c>
      <c r="N228" s="32" t="s">
        <v>32</v>
      </c>
      <c r="O228" s="428"/>
      <c r="P228" s="429"/>
      <c r="Q228" s="429"/>
      <c r="R228" s="430"/>
      <c r="S228" s="431"/>
      <c r="T228" s="429"/>
      <c r="U228" s="429"/>
      <c r="V228" s="432"/>
      <c r="W228" s="431"/>
      <c r="X228" s="429"/>
      <c r="Y228" s="429"/>
      <c r="Z228" s="432"/>
      <c r="AA228" s="431"/>
      <c r="AB228" s="429"/>
      <c r="AC228" s="429"/>
      <c r="AD228" s="432"/>
      <c r="AE228" s="433"/>
      <c r="AF228" s="434"/>
      <c r="AG228" s="434"/>
      <c r="AH228" s="435"/>
      <c r="AI228" s="433"/>
      <c r="AJ228" s="434"/>
      <c r="AK228" s="434">
        <v>1</v>
      </c>
      <c r="AL228" s="435"/>
      <c r="AM228" s="433"/>
      <c r="AN228" s="434">
        <v>1</v>
      </c>
      <c r="AO228" s="434"/>
      <c r="AP228" s="435"/>
      <c r="AQ228" s="433"/>
      <c r="AR228" s="434">
        <v>1</v>
      </c>
      <c r="AS228" s="434"/>
      <c r="AT228" s="435"/>
      <c r="AU228" s="433"/>
      <c r="AV228" s="434"/>
      <c r="AW228" s="434"/>
      <c r="AX228" s="435"/>
      <c r="AY228" s="431"/>
      <c r="AZ228" s="429"/>
      <c r="BA228" s="429"/>
      <c r="BB228" s="432"/>
      <c r="BC228" s="431"/>
      <c r="BD228" s="429"/>
      <c r="BE228" s="429"/>
      <c r="BF228" s="432"/>
      <c r="BG228" s="431"/>
      <c r="BH228" s="429"/>
      <c r="BI228" s="429"/>
      <c r="BJ228" s="436"/>
      <c r="BK228" s="181">
        <f t="shared" si="12"/>
        <v>3</v>
      </c>
      <c r="BL228" s="182">
        <f t="shared" si="13"/>
        <v>0</v>
      </c>
      <c r="BM228" s="414"/>
      <c r="BN228" s="200" t="s">
        <v>32</v>
      </c>
    </row>
    <row r="229" spans="1:66" x14ac:dyDescent="0.25">
      <c r="A229" s="36" t="s">
        <v>158</v>
      </c>
      <c r="B229" s="37" t="s">
        <v>159</v>
      </c>
      <c r="C229" s="29" t="s">
        <v>184</v>
      </c>
      <c r="D229" s="29" t="s">
        <v>166</v>
      </c>
      <c r="E229" s="30" t="s">
        <v>167</v>
      </c>
      <c r="F229" s="132" t="s">
        <v>47</v>
      </c>
      <c r="G229" s="133" t="s">
        <v>32</v>
      </c>
      <c r="H229" s="133" t="s">
        <v>112</v>
      </c>
      <c r="I229" s="28" t="s">
        <v>111</v>
      </c>
      <c r="J229" s="38" t="s">
        <v>151</v>
      </c>
      <c r="K229" s="27">
        <v>0</v>
      </c>
      <c r="L229" s="28">
        <v>3</v>
      </c>
      <c r="M229" s="31" t="s">
        <v>274</v>
      </c>
      <c r="N229" s="32" t="s">
        <v>32</v>
      </c>
      <c r="O229" s="428"/>
      <c r="P229" s="429"/>
      <c r="Q229" s="429"/>
      <c r="R229" s="430"/>
      <c r="S229" s="431"/>
      <c r="T229" s="429"/>
      <c r="U229" s="429"/>
      <c r="V229" s="432"/>
      <c r="W229" s="431"/>
      <c r="X229" s="429"/>
      <c r="Y229" s="429"/>
      <c r="Z229" s="432"/>
      <c r="AA229" s="431"/>
      <c r="AB229" s="429"/>
      <c r="AC229" s="429"/>
      <c r="AD229" s="432"/>
      <c r="AE229" s="433"/>
      <c r="AF229" s="434"/>
      <c r="AG229" s="434"/>
      <c r="AH229" s="435"/>
      <c r="AI229" s="433"/>
      <c r="AJ229" s="434"/>
      <c r="AK229" s="434">
        <v>1</v>
      </c>
      <c r="AL229" s="435"/>
      <c r="AM229" s="433"/>
      <c r="AN229" s="434">
        <v>1</v>
      </c>
      <c r="AO229" s="434"/>
      <c r="AP229" s="435"/>
      <c r="AQ229" s="433"/>
      <c r="AR229" s="434">
        <v>1</v>
      </c>
      <c r="AS229" s="434"/>
      <c r="AT229" s="435"/>
      <c r="AU229" s="433"/>
      <c r="AV229" s="434"/>
      <c r="AW229" s="434"/>
      <c r="AX229" s="435"/>
      <c r="AY229" s="431"/>
      <c r="AZ229" s="429"/>
      <c r="BA229" s="429"/>
      <c r="BB229" s="432"/>
      <c r="BC229" s="431"/>
      <c r="BD229" s="429"/>
      <c r="BE229" s="429"/>
      <c r="BF229" s="432"/>
      <c r="BG229" s="431"/>
      <c r="BH229" s="429"/>
      <c r="BI229" s="429"/>
      <c r="BJ229" s="436"/>
      <c r="BK229" s="181">
        <f t="shared" si="12"/>
        <v>3</v>
      </c>
      <c r="BL229" s="182">
        <f t="shared" si="13"/>
        <v>0</v>
      </c>
      <c r="BM229" s="414"/>
      <c r="BN229" s="200" t="s">
        <v>32</v>
      </c>
    </row>
    <row r="230" spans="1:66" x14ac:dyDescent="0.25">
      <c r="A230" s="36" t="s">
        <v>158</v>
      </c>
      <c r="B230" s="37" t="s">
        <v>159</v>
      </c>
      <c r="C230" s="29" t="s">
        <v>184</v>
      </c>
      <c r="D230" s="29" t="s">
        <v>166</v>
      </c>
      <c r="E230" s="30" t="s">
        <v>167</v>
      </c>
      <c r="F230" s="132" t="s">
        <v>47</v>
      </c>
      <c r="G230" s="133" t="s">
        <v>32</v>
      </c>
      <c r="H230" s="133" t="s">
        <v>112</v>
      </c>
      <c r="I230" s="28" t="s">
        <v>111</v>
      </c>
      <c r="J230" s="39" t="s">
        <v>260</v>
      </c>
      <c r="K230" s="27">
        <v>6</v>
      </c>
      <c r="L230" s="28">
        <v>6</v>
      </c>
      <c r="M230" s="31" t="s">
        <v>264</v>
      </c>
      <c r="N230" s="40" t="s">
        <v>262</v>
      </c>
      <c r="O230" s="428" t="s">
        <v>280</v>
      </c>
      <c r="P230" s="429"/>
      <c r="Q230" s="429"/>
      <c r="R230" s="430">
        <v>6</v>
      </c>
      <c r="S230" s="431"/>
      <c r="T230" s="429"/>
      <c r="U230" s="429"/>
      <c r="V230" s="432"/>
      <c r="W230" s="431"/>
      <c r="X230" s="429"/>
      <c r="Y230" s="429"/>
      <c r="Z230" s="432"/>
      <c r="AA230" s="431"/>
      <c r="AB230" s="429"/>
      <c r="AC230" s="429"/>
      <c r="AD230" s="432"/>
      <c r="AE230" s="433"/>
      <c r="AF230" s="434"/>
      <c r="AG230" s="434"/>
      <c r="AH230" s="435"/>
      <c r="AI230" s="433"/>
      <c r="AJ230" s="434"/>
      <c r="AK230" s="434"/>
      <c r="AL230" s="435"/>
      <c r="AM230" s="433"/>
      <c r="AN230" s="434"/>
      <c r="AO230" s="434"/>
      <c r="AP230" s="435"/>
      <c r="AQ230" s="433"/>
      <c r="AR230" s="434"/>
      <c r="AS230" s="434"/>
      <c r="AT230" s="435"/>
      <c r="AU230" s="433"/>
      <c r="AV230" s="434"/>
      <c r="AW230" s="434"/>
      <c r="AX230" s="435"/>
      <c r="AY230" s="431"/>
      <c r="AZ230" s="429"/>
      <c r="BA230" s="429"/>
      <c r="BB230" s="432"/>
      <c r="BC230" s="431"/>
      <c r="BD230" s="429"/>
      <c r="BE230" s="429"/>
      <c r="BF230" s="432"/>
      <c r="BG230" s="431"/>
      <c r="BH230" s="429"/>
      <c r="BI230" s="429"/>
      <c r="BJ230" s="436"/>
      <c r="BK230" s="181">
        <f t="shared" si="12"/>
        <v>6</v>
      </c>
      <c r="BL230" s="182">
        <f t="shared" si="13"/>
        <v>0</v>
      </c>
      <c r="BM230" s="26"/>
      <c r="BN230" s="200" t="s">
        <v>32</v>
      </c>
    </row>
    <row r="231" spans="1:66" x14ac:dyDescent="0.25">
      <c r="A231" s="36" t="s">
        <v>158</v>
      </c>
      <c r="B231" s="37" t="s">
        <v>159</v>
      </c>
      <c r="C231" s="29" t="s">
        <v>184</v>
      </c>
      <c r="D231" s="29" t="s">
        <v>166</v>
      </c>
      <c r="E231" s="30" t="s">
        <v>167</v>
      </c>
      <c r="F231" s="132" t="s">
        <v>47</v>
      </c>
      <c r="G231" s="133" t="s">
        <v>32</v>
      </c>
      <c r="H231" s="133" t="s">
        <v>112</v>
      </c>
      <c r="I231" s="28" t="s">
        <v>111</v>
      </c>
      <c r="J231" s="38" t="s">
        <v>149</v>
      </c>
      <c r="K231" s="27">
        <v>0</v>
      </c>
      <c r="L231" s="28">
        <v>2</v>
      </c>
      <c r="M231" s="31" t="s">
        <v>274</v>
      </c>
      <c r="N231" s="32" t="s">
        <v>32</v>
      </c>
      <c r="O231" s="428"/>
      <c r="P231" s="429"/>
      <c r="Q231" s="429"/>
      <c r="R231" s="430"/>
      <c r="S231" s="431"/>
      <c r="T231" s="429"/>
      <c r="U231" s="429"/>
      <c r="V231" s="432"/>
      <c r="W231" s="431"/>
      <c r="X231" s="429"/>
      <c r="Y231" s="429"/>
      <c r="Z231" s="432"/>
      <c r="AA231" s="431"/>
      <c r="AB231" s="429"/>
      <c r="AC231" s="429"/>
      <c r="AD231" s="432"/>
      <c r="AE231" s="433"/>
      <c r="AF231" s="434"/>
      <c r="AG231" s="434"/>
      <c r="AH231" s="435"/>
      <c r="AI231" s="433"/>
      <c r="AJ231" s="434"/>
      <c r="AK231" s="434" t="s">
        <v>530</v>
      </c>
      <c r="AL231" s="435"/>
      <c r="AM231" s="433"/>
      <c r="AN231" s="434">
        <v>1</v>
      </c>
      <c r="AO231" s="434"/>
      <c r="AP231" s="435"/>
      <c r="AQ231" s="433"/>
      <c r="AR231" s="434">
        <v>1</v>
      </c>
      <c r="AS231" s="434"/>
      <c r="AT231" s="435"/>
      <c r="AU231" s="433"/>
      <c r="AV231" s="434"/>
      <c r="AW231" s="434"/>
      <c r="AX231" s="435"/>
      <c r="AY231" s="431"/>
      <c r="AZ231" s="429"/>
      <c r="BA231" s="429"/>
      <c r="BB231" s="432"/>
      <c r="BC231" s="431"/>
      <c r="BD231" s="429"/>
      <c r="BE231" s="429"/>
      <c r="BF231" s="432"/>
      <c r="BG231" s="431"/>
      <c r="BH231" s="429"/>
      <c r="BI231" s="429"/>
      <c r="BJ231" s="436"/>
      <c r="BK231" s="181">
        <f t="shared" si="12"/>
        <v>2</v>
      </c>
      <c r="BL231" s="182">
        <f t="shared" si="13"/>
        <v>0</v>
      </c>
      <c r="BM231" s="414"/>
      <c r="BN231" s="200" t="s">
        <v>32</v>
      </c>
    </row>
    <row r="232" spans="1:66" x14ac:dyDescent="0.25">
      <c r="A232" s="36" t="s">
        <v>158</v>
      </c>
      <c r="B232" s="37" t="s">
        <v>159</v>
      </c>
      <c r="C232" s="29" t="s">
        <v>186</v>
      </c>
      <c r="D232" s="29" t="s">
        <v>166</v>
      </c>
      <c r="E232" s="30" t="s">
        <v>167</v>
      </c>
      <c r="F232" s="132" t="s">
        <v>49</v>
      </c>
      <c r="G232" s="133" t="s">
        <v>32</v>
      </c>
      <c r="H232" s="133" t="s">
        <v>112</v>
      </c>
      <c r="I232" s="28" t="s">
        <v>111</v>
      </c>
      <c r="J232" s="38" t="s">
        <v>140</v>
      </c>
      <c r="K232" s="27">
        <v>5</v>
      </c>
      <c r="L232" s="28">
        <v>5</v>
      </c>
      <c r="M232" s="31" t="s">
        <v>268</v>
      </c>
      <c r="N232" s="32" t="s">
        <v>32</v>
      </c>
      <c r="O232" s="428"/>
      <c r="P232" s="429"/>
      <c r="Q232" s="429"/>
      <c r="R232" s="430">
        <v>1</v>
      </c>
      <c r="S232" s="431"/>
      <c r="T232" s="429"/>
      <c r="U232" s="429"/>
      <c r="V232" s="432">
        <v>1</v>
      </c>
      <c r="W232" s="431"/>
      <c r="X232" s="429">
        <v>1</v>
      </c>
      <c r="Y232" s="429"/>
      <c r="Z232" s="432"/>
      <c r="AA232" s="431"/>
      <c r="AB232" s="429"/>
      <c r="AC232" s="429"/>
      <c r="AD232" s="432"/>
      <c r="AE232" s="433"/>
      <c r="AF232" s="434"/>
      <c r="AG232" s="434"/>
      <c r="AH232" s="435"/>
      <c r="AI232" s="433"/>
      <c r="AJ232" s="434"/>
      <c r="AK232" s="434">
        <v>1</v>
      </c>
      <c r="AL232" s="435"/>
      <c r="AM232" s="433"/>
      <c r="AN232" s="434">
        <v>1</v>
      </c>
      <c r="AO232" s="434"/>
      <c r="AP232" s="435"/>
      <c r="AQ232" s="433"/>
      <c r="AR232" s="434"/>
      <c r="AS232" s="434"/>
      <c r="AT232" s="435"/>
      <c r="AU232" s="433"/>
      <c r="AV232" s="434"/>
      <c r="AW232" s="434"/>
      <c r="AX232" s="435"/>
      <c r="AY232" s="431"/>
      <c r="AZ232" s="429"/>
      <c r="BA232" s="429"/>
      <c r="BB232" s="432"/>
      <c r="BC232" s="431"/>
      <c r="BD232" s="429"/>
      <c r="BE232" s="429"/>
      <c r="BF232" s="432"/>
      <c r="BG232" s="431"/>
      <c r="BH232" s="429"/>
      <c r="BI232" s="429"/>
      <c r="BJ232" s="436"/>
      <c r="BK232" s="181">
        <f t="shared" si="12"/>
        <v>5</v>
      </c>
      <c r="BL232" s="182">
        <f t="shared" si="13"/>
        <v>0</v>
      </c>
      <c r="BM232" s="26"/>
      <c r="BN232" s="200" t="s">
        <v>32</v>
      </c>
    </row>
    <row r="233" spans="1:66" x14ac:dyDescent="0.25">
      <c r="A233" s="36" t="s">
        <v>158</v>
      </c>
      <c r="B233" s="37" t="s">
        <v>159</v>
      </c>
      <c r="C233" s="29" t="s">
        <v>186</v>
      </c>
      <c r="D233" s="29" t="s">
        <v>166</v>
      </c>
      <c r="E233" s="30" t="s">
        <v>167</v>
      </c>
      <c r="F233" s="132" t="s">
        <v>49</v>
      </c>
      <c r="G233" s="133" t="s">
        <v>32</v>
      </c>
      <c r="H233" s="133" t="s">
        <v>112</v>
      </c>
      <c r="I233" s="28" t="s">
        <v>111</v>
      </c>
      <c r="J233" s="38" t="s">
        <v>135</v>
      </c>
      <c r="K233" s="27">
        <v>1</v>
      </c>
      <c r="L233" s="28">
        <v>0</v>
      </c>
      <c r="M233" s="31" t="s">
        <v>529</v>
      </c>
      <c r="N233" s="32" t="s">
        <v>32</v>
      </c>
      <c r="O233" s="428"/>
      <c r="P233" s="429"/>
      <c r="Q233" s="429"/>
      <c r="R233" s="430"/>
      <c r="S233" s="431"/>
      <c r="T233" s="429"/>
      <c r="U233" s="429"/>
      <c r="V233" s="432"/>
      <c r="W233" s="431"/>
      <c r="X233" s="429"/>
      <c r="Y233" s="429"/>
      <c r="Z233" s="432"/>
      <c r="AA233" s="431"/>
      <c r="AB233" s="429"/>
      <c r="AC233" s="429"/>
      <c r="AD233" s="432"/>
      <c r="AE233" s="433"/>
      <c r="AF233" s="434"/>
      <c r="AG233" s="434"/>
      <c r="AH233" s="435"/>
      <c r="AI233" s="433"/>
      <c r="AJ233" s="434"/>
      <c r="AK233" s="434"/>
      <c r="AL233" s="435"/>
      <c r="AM233" s="433"/>
      <c r="AN233" s="434"/>
      <c r="AO233" s="434"/>
      <c r="AP233" s="435"/>
      <c r="AQ233" s="433"/>
      <c r="AR233" s="434"/>
      <c r="AS233" s="434"/>
      <c r="AT233" s="435"/>
      <c r="AU233" s="433"/>
      <c r="AV233" s="434"/>
      <c r="AW233" s="434"/>
      <c r="AX233" s="435"/>
      <c r="AY233" s="431"/>
      <c r="AZ233" s="429"/>
      <c r="BA233" s="429"/>
      <c r="BB233" s="432"/>
      <c r="BC233" s="431"/>
      <c r="BD233" s="429"/>
      <c r="BE233" s="429"/>
      <c r="BF233" s="432"/>
      <c r="BG233" s="431"/>
      <c r="BH233" s="429"/>
      <c r="BI233" s="429"/>
      <c r="BJ233" s="436"/>
      <c r="BK233" s="181">
        <f t="shared" si="12"/>
        <v>0</v>
      </c>
      <c r="BL233" s="182">
        <f t="shared" si="13"/>
        <v>0</v>
      </c>
      <c r="BM233" s="26" t="s">
        <v>588</v>
      </c>
      <c r="BN233" s="200" t="s">
        <v>32</v>
      </c>
    </row>
    <row r="234" spans="1:66" x14ac:dyDescent="0.25">
      <c r="A234" s="36" t="s">
        <v>158</v>
      </c>
      <c r="B234" s="37" t="s">
        <v>159</v>
      </c>
      <c r="C234" s="29" t="s">
        <v>186</v>
      </c>
      <c r="D234" s="29" t="s">
        <v>166</v>
      </c>
      <c r="E234" s="30" t="s">
        <v>167</v>
      </c>
      <c r="F234" s="132" t="s">
        <v>49</v>
      </c>
      <c r="G234" s="133" t="s">
        <v>32</v>
      </c>
      <c r="H234" s="133" t="s">
        <v>112</v>
      </c>
      <c r="I234" s="28" t="s">
        <v>111</v>
      </c>
      <c r="J234" s="38" t="s">
        <v>134</v>
      </c>
      <c r="K234" s="27">
        <v>1</v>
      </c>
      <c r="L234" s="28">
        <v>0</v>
      </c>
      <c r="M234" s="31" t="s">
        <v>529</v>
      </c>
      <c r="N234" s="32" t="s">
        <v>32</v>
      </c>
      <c r="O234" s="428"/>
      <c r="P234" s="429"/>
      <c r="Q234" s="429"/>
      <c r="R234" s="430"/>
      <c r="S234" s="431"/>
      <c r="T234" s="429"/>
      <c r="U234" s="429"/>
      <c r="V234" s="432"/>
      <c r="W234" s="431"/>
      <c r="X234" s="429"/>
      <c r="Y234" s="429"/>
      <c r="Z234" s="432"/>
      <c r="AA234" s="431"/>
      <c r="AB234" s="429"/>
      <c r="AC234" s="429"/>
      <c r="AD234" s="432"/>
      <c r="AE234" s="433"/>
      <c r="AF234" s="434"/>
      <c r="AG234" s="434"/>
      <c r="AH234" s="435"/>
      <c r="AI234" s="433"/>
      <c r="AJ234" s="434"/>
      <c r="AK234" s="434"/>
      <c r="AL234" s="435"/>
      <c r="AM234" s="433"/>
      <c r="AN234" s="434"/>
      <c r="AO234" s="434"/>
      <c r="AP234" s="435"/>
      <c r="AQ234" s="433"/>
      <c r="AR234" s="434"/>
      <c r="AS234" s="434"/>
      <c r="AT234" s="435"/>
      <c r="AU234" s="433"/>
      <c r="AV234" s="434"/>
      <c r="AW234" s="434"/>
      <c r="AX234" s="435"/>
      <c r="AY234" s="431"/>
      <c r="AZ234" s="429"/>
      <c r="BA234" s="429"/>
      <c r="BB234" s="432"/>
      <c r="BC234" s="431"/>
      <c r="BD234" s="429"/>
      <c r="BE234" s="429"/>
      <c r="BF234" s="432"/>
      <c r="BG234" s="431"/>
      <c r="BH234" s="429"/>
      <c r="BI234" s="429"/>
      <c r="BJ234" s="436"/>
      <c r="BK234" s="181">
        <f t="shared" si="12"/>
        <v>0</v>
      </c>
      <c r="BL234" s="182">
        <f t="shared" si="13"/>
        <v>0</v>
      </c>
      <c r="BM234" s="26" t="s">
        <v>588</v>
      </c>
      <c r="BN234" s="200" t="s">
        <v>32</v>
      </c>
    </row>
    <row r="235" spans="1:66" x14ac:dyDescent="0.25">
      <c r="A235" s="36" t="s">
        <v>158</v>
      </c>
      <c r="B235" s="37" t="s">
        <v>159</v>
      </c>
      <c r="C235" s="29" t="s">
        <v>186</v>
      </c>
      <c r="D235" s="29" t="s">
        <v>166</v>
      </c>
      <c r="E235" s="30" t="s">
        <v>167</v>
      </c>
      <c r="F235" s="132" t="s">
        <v>49</v>
      </c>
      <c r="G235" s="133" t="s">
        <v>32</v>
      </c>
      <c r="H235" s="133" t="s">
        <v>112</v>
      </c>
      <c r="I235" s="28" t="s">
        <v>111</v>
      </c>
      <c r="J235" s="38" t="s">
        <v>109</v>
      </c>
      <c r="K235" s="27">
        <v>5</v>
      </c>
      <c r="L235" s="28">
        <v>5</v>
      </c>
      <c r="M235" s="31" t="s">
        <v>266</v>
      </c>
      <c r="N235" s="32" t="s">
        <v>32</v>
      </c>
      <c r="O235" s="428"/>
      <c r="P235" s="429"/>
      <c r="Q235" s="429"/>
      <c r="R235" s="430">
        <v>1</v>
      </c>
      <c r="S235" s="431"/>
      <c r="T235" s="429"/>
      <c r="U235" s="429"/>
      <c r="V235" s="432">
        <v>1</v>
      </c>
      <c r="W235" s="431"/>
      <c r="X235" s="429">
        <v>1</v>
      </c>
      <c r="Y235" s="429"/>
      <c r="Z235" s="432"/>
      <c r="AA235" s="431"/>
      <c r="AB235" s="429"/>
      <c r="AC235" s="429"/>
      <c r="AD235" s="432"/>
      <c r="AE235" s="433"/>
      <c r="AF235" s="434"/>
      <c r="AG235" s="434"/>
      <c r="AH235" s="435"/>
      <c r="AI235" s="433"/>
      <c r="AJ235" s="434"/>
      <c r="AK235" s="434">
        <v>1</v>
      </c>
      <c r="AL235" s="435"/>
      <c r="AM235" s="433"/>
      <c r="AN235" s="434">
        <v>1</v>
      </c>
      <c r="AO235" s="434"/>
      <c r="AP235" s="435"/>
      <c r="AQ235" s="433"/>
      <c r="AR235" s="434"/>
      <c r="AS235" s="434"/>
      <c r="AT235" s="435"/>
      <c r="AU235" s="433"/>
      <c r="AV235" s="434"/>
      <c r="AW235" s="434"/>
      <c r="AX235" s="435"/>
      <c r="AY235" s="431"/>
      <c r="AZ235" s="429"/>
      <c r="BA235" s="429"/>
      <c r="BB235" s="432"/>
      <c r="BC235" s="431"/>
      <c r="BD235" s="429"/>
      <c r="BE235" s="429"/>
      <c r="BF235" s="432"/>
      <c r="BG235" s="431"/>
      <c r="BH235" s="429"/>
      <c r="BI235" s="429"/>
      <c r="BJ235" s="436"/>
      <c r="BK235" s="181">
        <f t="shared" si="12"/>
        <v>5</v>
      </c>
      <c r="BL235" s="182">
        <f t="shared" si="13"/>
        <v>0</v>
      </c>
      <c r="BM235" s="26"/>
      <c r="BN235" s="200" t="s">
        <v>32</v>
      </c>
    </row>
    <row r="236" spans="1:66" x14ac:dyDescent="0.25">
      <c r="A236" s="36" t="s">
        <v>158</v>
      </c>
      <c r="B236" s="37" t="s">
        <v>159</v>
      </c>
      <c r="C236" s="29" t="s">
        <v>186</v>
      </c>
      <c r="D236" s="29" t="s">
        <v>166</v>
      </c>
      <c r="E236" s="30" t="s">
        <v>167</v>
      </c>
      <c r="F236" s="132" t="s">
        <v>49</v>
      </c>
      <c r="G236" s="133" t="s">
        <v>32</v>
      </c>
      <c r="H236" s="133" t="s">
        <v>112</v>
      </c>
      <c r="I236" s="28" t="s">
        <v>111</v>
      </c>
      <c r="J236" s="39" t="s">
        <v>260</v>
      </c>
      <c r="K236" s="27">
        <v>6</v>
      </c>
      <c r="L236" s="28">
        <v>6</v>
      </c>
      <c r="M236" s="31" t="s">
        <v>264</v>
      </c>
      <c r="N236" s="40" t="s">
        <v>262</v>
      </c>
      <c r="O236" s="428" t="s">
        <v>280</v>
      </c>
      <c r="P236" s="429"/>
      <c r="Q236" s="429"/>
      <c r="R236" s="430">
        <v>6</v>
      </c>
      <c r="S236" s="431"/>
      <c r="T236" s="429"/>
      <c r="U236" s="429"/>
      <c r="V236" s="432"/>
      <c r="W236" s="431"/>
      <c r="X236" s="429"/>
      <c r="Y236" s="429"/>
      <c r="Z236" s="432"/>
      <c r="AA236" s="431"/>
      <c r="AB236" s="429"/>
      <c r="AC236" s="429"/>
      <c r="AD236" s="432"/>
      <c r="AE236" s="433"/>
      <c r="AF236" s="434"/>
      <c r="AG236" s="434"/>
      <c r="AH236" s="435"/>
      <c r="AI236" s="433"/>
      <c r="AJ236" s="434"/>
      <c r="AK236" s="434"/>
      <c r="AL236" s="435"/>
      <c r="AM236" s="433"/>
      <c r="AN236" s="434"/>
      <c r="AO236" s="434"/>
      <c r="AP236" s="435"/>
      <c r="AQ236" s="433"/>
      <c r="AR236" s="434"/>
      <c r="AS236" s="434"/>
      <c r="AT236" s="435"/>
      <c r="AU236" s="433"/>
      <c r="AV236" s="434"/>
      <c r="AW236" s="434"/>
      <c r="AX236" s="435"/>
      <c r="AY236" s="431"/>
      <c r="AZ236" s="429"/>
      <c r="BA236" s="429"/>
      <c r="BB236" s="432"/>
      <c r="BC236" s="431"/>
      <c r="BD236" s="429"/>
      <c r="BE236" s="429"/>
      <c r="BF236" s="432"/>
      <c r="BG236" s="431"/>
      <c r="BH236" s="429"/>
      <c r="BI236" s="429"/>
      <c r="BJ236" s="436"/>
      <c r="BK236" s="181">
        <f t="shared" si="12"/>
        <v>6</v>
      </c>
      <c r="BL236" s="182">
        <f t="shared" si="13"/>
        <v>0</v>
      </c>
      <c r="BM236" s="26"/>
      <c r="BN236" s="200" t="s">
        <v>32</v>
      </c>
    </row>
    <row r="237" spans="1:66" x14ac:dyDescent="0.25">
      <c r="A237" s="36" t="s">
        <v>158</v>
      </c>
      <c r="B237" s="37" t="s">
        <v>159</v>
      </c>
      <c r="C237" s="29" t="s">
        <v>186</v>
      </c>
      <c r="D237" s="29" t="s">
        <v>166</v>
      </c>
      <c r="E237" s="30" t="s">
        <v>167</v>
      </c>
      <c r="F237" s="132" t="s">
        <v>49</v>
      </c>
      <c r="G237" s="133" t="s">
        <v>32</v>
      </c>
      <c r="H237" s="133" t="s">
        <v>112</v>
      </c>
      <c r="I237" s="28" t="s">
        <v>111</v>
      </c>
      <c r="J237" s="38" t="s">
        <v>133</v>
      </c>
      <c r="K237" s="27">
        <v>1</v>
      </c>
      <c r="L237" s="28">
        <v>0</v>
      </c>
      <c r="M237" s="31" t="s">
        <v>529</v>
      </c>
      <c r="N237" s="32" t="s">
        <v>32</v>
      </c>
      <c r="O237" s="428"/>
      <c r="P237" s="429"/>
      <c r="Q237" s="429"/>
      <c r="R237" s="430"/>
      <c r="S237" s="431"/>
      <c r="T237" s="429"/>
      <c r="U237" s="429"/>
      <c r="V237" s="432"/>
      <c r="W237" s="431"/>
      <c r="X237" s="429"/>
      <c r="Y237" s="429"/>
      <c r="Z237" s="432"/>
      <c r="AA237" s="431"/>
      <c r="AB237" s="429"/>
      <c r="AC237" s="429"/>
      <c r="AD237" s="432"/>
      <c r="AE237" s="433"/>
      <c r="AF237" s="434"/>
      <c r="AG237" s="434"/>
      <c r="AH237" s="435"/>
      <c r="AI237" s="433"/>
      <c r="AJ237" s="434"/>
      <c r="AK237" s="434"/>
      <c r="AL237" s="435"/>
      <c r="AM237" s="433"/>
      <c r="AN237" s="434"/>
      <c r="AO237" s="434"/>
      <c r="AP237" s="435"/>
      <c r="AQ237" s="433"/>
      <c r="AR237" s="434"/>
      <c r="AS237" s="434"/>
      <c r="AT237" s="435"/>
      <c r="AU237" s="433"/>
      <c r="AV237" s="434"/>
      <c r="AW237" s="434"/>
      <c r="AX237" s="435"/>
      <c r="AY237" s="431"/>
      <c r="AZ237" s="429"/>
      <c r="BA237" s="429"/>
      <c r="BB237" s="432"/>
      <c r="BC237" s="431"/>
      <c r="BD237" s="429"/>
      <c r="BE237" s="429"/>
      <c r="BF237" s="432"/>
      <c r="BG237" s="431"/>
      <c r="BH237" s="429"/>
      <c r="BI237" s="429"/>
      <c r="BJ237" s="436"/>
      <c r="BK237" s="181">
        <f t="shared" si="12"/>
        <v>0</v>
      </c>
      <c r="BL237" s="182">
        <f t="shared" si="13"/>
        <v>0</v>
      </c>
      <c r="BM237" s="26" t="s">
        <v>588</v>
      </c>
      <c r="BN237" s="200" t="s">
        <v>32</v>
      </c>
    </row>
    <row r="238" spans="1:66" x14ac:dyDescent="0.25">
      <c r="A238" s="36" t="s">
        <v>158</v>
      </c>
      <c r="B238" s="37" t="s">
        <v>159</v>
      </c>
      <c r="C238" s="29" t="s">
        <v>186</v>
      </c>
      <c r="D238" s="29" t="s">
        <v>166</v>
      </c>
      <c r="E238" s="30" t="s">
        <v>167</v>
      </c>
      <c r="F238" s="132" t="s">
        <v>49</v>
      </c>
      <c r="G238" s="133" t="s">
        <v>32</v>
      </c>
      <c r="H238" s="133" t="s">
        <v>112</v>
      </c>
      <c r="I238" s="28" t="s">
        <v>111</v>
      </c>
      <c r="J238" s="38" t="s">
        <v>132</v>
      </c>
      <c r="K238" s="27">
        <v>1</v>
      </c>
      <c r="L238" s="28">
        <v>0</v>
      </c>
      <c r="M238" s="31" t="s">
        <v>529</v>
      </c>
      <c r="N238" s="32" t="s">
        <v>32</v>
      </c>
      <c r="O238" s="428"/>
      <c r="P238" s="429"/>
      <c r="Q238" s="429"/>
      <c r="R238" s="430"/>
      <c r="S238" s="431"/>
      <c r="T238" s="429"/>
      <c r="U238" s="429"/>
      <c r="V238" s="432"/>
      <c r="W238" s="431"/>
      <c r="X238" s="429"/>
      <c r="Y238" s="429"/>
      <c r="Z238" s="432"/>
      <c r="AA238" s="431"/>
      <c r="AB238" s="429"/>
      <c r="AC238" s="429"/>
      <c r="AD238" s="432"/>
      <c r="AE238" s="433"/>
      <c r="AF238" s="434"/>
      <c r="AG238" s="434"/>
      <c r="AH238" s="435"/>
      <c r="AI238" s="433"/>
      <c r="AJ238" s="434"/>
      <c r="AK238" s="434"/>
      <c r="AL238" s="435"/>
      <c r="AM238" s="433"/>
      <c r="AN238" s="434"/>
      <c r="AO238" s="434"/>
      <c r="AP238" s="435"/>
      <c r="AQ238" s="433"/>
      <c r="AR238" s="434"/>
      <c r="AS238" s="434"/>
      <c r="AT238" s="435"/>
      <c r="AU238" s="433"/>
      <c r="AV238" s="434"/>
      <c r="AW238" s="434"/>
      <c r="AX238" s="435"/>
      <c r="AY238" s="431"/>
      <c r="AZ238" s="429"/>
      <c r="BA238" s="429"/>
      <c r="BB238" s="432"/>
      <c r="BC238" s="431"/>
      <c r="BD238" s="429"/>
      <c r="BE238" s="429"/>
      <c r="BF238" s="432"/>
      <c r="BG238" s="431"/>
      <c r="BH238" s="429"/>
      <c r="BI238" s="429"/>
      <c r="BJ238" s="436"/>
      <c r="BK238" s="181">
        <f t="shared" si="12"/>
        <v>0</v>
      </c>
      <c r="BL238" s="182">
        <f t="shared" si="13"/>
        <v>0</v>
      </c>
      <c r="BM238" s="26" t="s">
        <v>588</v>
      </c>
      <c r="BN238" s="200" t="s">
        <v>32</v>
      </c>
    </row>
    <row r="239" spans="1:66" x14ac:dyDescent="0.25">
      <c r="A239" s="36" t="s">
        <v>158</v>
      </c>
      <c r="B239" s="37" t="s">
        <v>159</v>
      </c>
      <c r="C239" s="29" t="s">
        <v>186</v>
      </c>
      <c r="D239" s="29" t="s">
        <v>166</v>
      </c>
      <c r="E239" s="30" t="s">
        <v>167</v>
      </c>
      <c r="F239" s="132" t="s">
        <v>49</v>
      </c>
      <c r="G239" s="133" t="s">
        <v>32</v>
      </c>
      <c r="H239" s="133" t="s">
        <v>112</v>
      </c>
      <c r="I239" s="28" t="s">
        <v>111</v>
      </c>
      <c r="J239" s="38" t="s">
        <v>131</v>
      </c>
      <c r="K239" s="27">
        <v>1</v>
      </c>
      <c r="L239" s="28">
        <v>0</v>
      </c>
      <c r="M239" s="31" t="s">
        <v>529</v>
      </c>
      <c r="N239" s="32" t="s">
        <v>32</v>
      </c>
      <c r="O239" s="428"/>
      <c r="P239" s="429"/>
      <c r="Q239" s="429"/>
      <c r="R239" s="430"/>
      <c r="S239" s="431"/>
      <c r="T239" s="429"/>
      <c r="U239" s="429"/>
      <c r="V239" s="432"/>
      <c r="W239" s="431"/>
      <c r="X239" s="429"/>
      <c r="Y239" s="429"/>
      <c r="Z239" s="432"/>
      <c r="AA239" s="431"/>
      <c r="AB239" s="429"/>
      <c r="AC239" s="429"/>
      <c r="AD239" s="432"/>
      <c r="AE239" s="433"/>
      <c r="AF239" s="434"/>
      <c r="AG239" s="434"/>
      <c r="AH239" s="435"/>
      <c r="AI239" s="433"/>
      <c r="AJ239" s="434"/>
      <c r="AK239" s="434"/>
      <c r="AL239" s="435"/>
      <c r="AM239" s="433"/>
      <c r="AN239" s="434"/>
      <c r="AO239" s="434"/>
      <c r="AP239" s="435"/>
      <c r="AQ239" s="433"/>
      <c r="AR239" s="434"/>
      <c r="AS239" s="434"/>
      <c r="AT239" s="435"/>
      <c r="AU239" s="433"/>
      <c r="AV239" s="434"/>
      <c r="AW239" s="434"/>
      <c r="AX239" s="435"/>
      <c r="AY239" s="431"/>
      <c r="AZ239" s="429"/>
      <c r="BA239" s="429"/>
      <c r="BB239" s="432"/>
      <c r="BC239" s="431"/>
      <c r="BD239" s="429"/>
      <c r="BE239" s="429"/>
      <c r="BF239" s="432"/>
      <c r="BG239" s="431"/>
      <c r="BH239" s="429"/>
      <c r="BI239" s="429"/>
      <c r="BJ239" s="436"/>
      <c r="BK239" s="181">
        <f t="shared" si="12"/>
        <v>0</v>
      </c>
      <c r="BL239" s="182">
        <f t="shared" si="13"/>
        <v>0</v>
      </c>
      <c r="BM239" s="26" t="s">
        <v>588</v>
      </c>
      <c r="BN239" s="200" t="s">
        <v>32</v>
      </c>
    </row>
    <row r="240" spans="1:66" x14ac:dyDescent="0.25">
      <c r="A240" s="36" t="s">
        <v>158</v>
      </c>
      <c r="B240" s="37" t="s">
        <v>159</v>
      </c>
      <c r="C240" s="29" t="s">
        <v>180</v>
      </c>
      <c r="D240" s="29" t="s">
        <v>187</v>
      </c>
      <c r="E240" s="30" t="s">
        <v>167</v>
      </c>
      <c r="F240" s="132" t="s">
        <v>50</v>
      </c>
      <c r="G240" s="133" t="s">
        <v>32</v>
      </c>
      <c r="H240" s="133" t="s">
        <v>112</v>
      </c>
      <c r="I240" s="28" t="s">
        <v>114</v>
      </c>
      <c r="J240" s="38" t="s">
        <v>140</v>
      </c>
      <c r="K240" s="27">
        <v>5</v>
      </c>
      <c r="L240" s="28">
        <v>5</v>
      </c>
      <c r="M240" s="31" t="s">
        <v>268</v>
      </c>
      <c r="N240" s="32" t="s">
        <v>32</v>
      </c>
      <c r="O240" s="428"/>
      <c r="P240" s="429"/>
      <c r="Q240" s="429"/>
      <c r="R240" s="430">
        <v>1</v>
      </c>
      <c r="S240" s="431"/>
      <c r="T240" s="429"/>
      <c r="U240" s="429"/>
      <c r="V240" s="432"/>
      <c r="W240" s="431">
        <v>1</v>
      </c>
      <c r="X240" s="429"/>
      <c r="Y240" s="429">
        <v>1</v>
      </c>
      <c r="Z240" s="432"/>
      <c r="AA240" s="431"/>
      <c r="AB240" s="429"/>
      <c r="AC240" s="429"/>
      <c r="AD240" s="432"/>
      <c r="AE240" s="433"/>
      <c r="AF240" s="434"/>
      <c r="AG240" s="434"/>
      <c r="AH240" s="435"/>
      <c r="AI240" s="433"/>
      <c r="AJ240" s="434"/>
      <c r="AK240" s="434">
        <v>1</v>
      </c>
      <c r="AL240" s="435"/>
      <c r="AM240" s="433"/>
      <c r="AN240" s="434">
        <v>1</v>
      </c>
      <c r="AO240" s="434"/>
      <c r="AP240" s="435"/>
      <c r="AQ240" s="433"/>
      <c r="AR240" s="434"/>
      <c r="AS240" s="434"/>
      <c r="AT240" s="435"/>
      <c r="AU240" s="433"/>
      <c r="AV240" s="434"/>
      <c r="AW240" s="434"/>
      <c r="AX240" s="435"/>
      <c r="AY240" s="431"/>
      <c r="AZ240" s="429"/>
      <c r="BA240" s="429"/>
      <c r="BB240" s="432"/>
      <c r="BC240" s="431"/>
      <c r="BD240" s="429"/>
      <c r="BE240" s="429"/>
      <c r="BF240" s="432"/>
      <c r="BG240" s="431"/>
      <c r="BH240" s="429"/>
      <c r="BI240" s="429"/>
      <c r="BJ240" s="436"/>
      <c r="BK240" s="181">
        <f t="shared" si="12"/>
        <v>5</v>
      </c>
      <c r="BL240" s="182">
        <f t="shared" si="13"/>
        <v>0</v>
      </c>
      <c r="BM240" s="26"/>
      <c r="BN240" s="200" t="s">
        <v>32</v>
      </c>
    </row>
    <row r="241" spans="1:66" x14ac:dyDescent="0.25">
      <c r="A241" s="36" t="s">
        <v>158</v>
      </c>
      <c r="B241" s="37" t="s">
        <v>159</v>
      </c>
      <c r="C241" s="29" t="s">
        <v>180</v>
      </c>
      <c r="D241" s="29" t="s">
        <v>187</v>
      </c>
      <c r="E241" s="30" t="s">
        <v>167</v>
      </c>
      <c r="F241" s="132" t="s">
        <v>50</v>
      </c>
      <c r="G241" s="133" t="s">
        <v>32</v>
      </c>
      <c r="H241" s="133" t="s">
        <v>112</v>
      </c>
      <c r="I241" s="28" t="s">
        <v>114</v>
      </c>
      <c r="J241" s="38" t="s">
        <v>115</v>
      </c>
      <c r="K241" s="27">
        <v>5</v>
      </c>
      <c r="L241" s="28">
        <v>5</v>
      </c>
      <c r="M241" s="31" t="s">
        <v>268</v>
      </c>
      <c r="N241" s="32" t="s">
        <v>32</v>
      </c>
      <c r="O241" s="428"/>
      <c r="P241" s="429"/>
      <c r="Q241" s="429"/>
      <c r="R241" s="430">
        <v>1</v>
      </c>
      <c r="S241" s="431"/>
      <c r="T241" s="429"/>
      <c r="U241" s="429"/>
      <c r="V241" s="432"/>
      <c r="W241" s="431">
        <v>1</v>
      </c>
      <c r="X241" s="429"/>
      <c r="Y241" s="429">
        <v>1</v>
      </c>
      <c r="Z241" s="432"/>
      <c r="AA241" s="431"/>
      <c r="AB241" s="429"/>
      <c r="AC241" s="429"/>
      <c r="AD241" s="432"/>
      <c r="AE241" s="433"/>
      <c r="AF241" s="434"/>
      <c r="AG241" s="434"/>
      <c r="AH241" s="435"/>
      <c r="AI241" s="433"/>
      <c r="AJ241" s="434"/>
      <c r="AK241" s="434">
        <v>1</v>
      </c>
      <c r="AL241" s="435"/>
      <c r="AM241" s="433"/>
      <c r="AN241" s="434">
        <v>1</v>
      </c>
      <c r="AO241" s="434"/>
      <c r="AP241" s="435"/>
      <c r="AQ241" s="433"/>
      <c r="AR241" s="434"/>
      <c r="AS241" s="434"/>
      <c r="AT241" s="435"/>
      <c r="AU241" s="433"/>
      <c r="AV241" s="434"/>
      <c r="AW241" s="434"/>
      <c r="AX241" s="435"/>
      <c r="AY241" s="431"/>
      <c r="AZ241" s="429"/>
      <c r="BA241" s="429"/>
      <c r="BB241" s="432"/>
      <c r="BC241" s="431"/>
      <c r="BD241" s="429"/>
      <c r="BE241" s="429"/>
      <c r="BF241" s="432"/>
      <c r="BG241" s="431"/>
      <c r="BH241" s="429"/>
      <c r="BI241" s="429"/>
      <c r="BJ241" s="436"/>
      <c r="BK241" s="181">
        <f t="shared" si="12"/>
        <v>5</v>
      </c>
      <c r="BL241" s="182">
        <f t="shared" si="13"/>
        <v>0</v>
      </c>
      <c r="BM241" s="26"/>
      <c r="BN241" s="200" t="s">
        <v>32</v>
      </c>
    </row>
    <row r="242" spans="1:66" x14ac:dyDescent="0.25">
      <c r="A242" s="36" t="s">
        <v>158</v>
      </c>
      <c r="B242" s="37" t="s">
        <v>159</v>
      </c>
      <c r="C242" s="29" t="s">
        <v>180</v>
      </c>
      <c r="D242" s="29" t="s">
        <v>187</v>
      </c>
      <c r="E242" s="30" t="s">
        <v>167</v>
      </c>
      <c r="F242" s="132" t="s">
        <v>50</v>
      </c>
      <c r="G242" s="133" t="s">
        <v>32</v>
      </c>
      <c r="H242" s="133" t="s">
        <v>112</v>
      </c>
      <c r="I242" s="28" t="s">
        <v>114</v>
      </c>
      <c r="J242" s="38" t="s">
        <v>109</v>
      </c>
      <c r="K242" s="27">
        <v>5</v>
      </c>
      <c r="L242" s="28">
        <v>5</v>
      </c>
      <c r="M242" s="31" t="s">
        <v>266</v>
      </c>
      <c r="N242" s="32" t="s">
        <v>32</v>
      </c>
      <c r="O242" s="428"/>
      <c r="P242" s="429"/>
      <c r="Q242" s="429"/>
      <c r="R242" s="430">
        <v>1</v>
      </c>
      <c r="S242" s="431"/>
      <c r="T242" s="429"/>
      <c r="U242" s="429"/>
      <c r="V242" s="432"/>
      <c r="W242" s="431">
        <v>1</v>
      </c>
      <c r="X242" s="429"/>
      <c r="Y242" s="429">
        <v>1</v>
      </c>
      <c r="Z242" s="432"/>
      <c r="AA242" s="431"/>
      <c r="AB242" s="429"/>
      <c r="AC242" s="429"/>
      <c r="AD242" s="432"/>
      <c r="AE242" s="433"/>
      <c r="AF242" s="434"/>
      <c r="AG242" s="434"/>
      <c r="AH242" s="435"/>
      <c r="AI242" s="433"/>
      <c r="AJ242" s="434"/>
      <c r="AK242" s="434">
        <v>1</v>
      </c>
      <c r="AL242" s="435"/>
      <c r="AM242" s="433"/>
      <c r="AN242" s="434">
        <v>1</v>
      </c>
      <c r="AO242" s="434"/>
      <c r="AP242" s="435"/>
      <c r="AQ242" s="433"/>
      <c r="AR242" s="434"/>
      <c r="AS242" s="434"/>
      <c r="AT242" s="435"/>
      <c r="AU242" s="433"/>
      <c r="AV242" s="434"/>
      <c r="AW242" s="434"/>
      <c r="AX242" s="435"/>
      <c r="AY242" s="431"/>
      <c r="AZ242" s="429"/>
      <c r="BA242" s="429"/>
      <c r="BB242" s="432"/>
      <c r="BC242" s="431"/>
      <c r="BD242" s="429"/>
      <c r="BE242" s="429"/>
      <c r="BF242" s="432"/>
      <c r="BG242" s="431"/>
      <c r="BH242" s="429"/>
      <c r="BI242" s="429"/>
      <c r="BJ242" s="436"/>
      <c r="BK242" s="181">
        <f t="shared" si="12"/>
        <v>5</v>
      </c>
      <c r="BL242" s="182">
        <f t="shared" si="13"/>
        <v>0</v>
      </c>
      <c r="BM242" s="26"/>
      <c r="BN242" s="200" t="s">
        <v>32</v>
      </c>
    </row>
    <row r="243" spans="1:66" x14ac:dyDescent="0.25">
      <c r="A243" s="36" t="s">
        <v>158</v>
      </c>
      <c r="B243" s="37" t="s">
        <v>159</v>
      </c>
      <c r="C243" s="29" t="s">
        <v>180</v>
      </c>
      <c r="D243" s="29" t="s">
        <v>187</v>
      </c>
      <c r="E243" s="30" t="s">
        <v>167</v>
      </c>
      <c r="F243" s="132" t="s">
        <v>50</v>
      </c>
      <c r="G243" s="133" t="s">
        <v>32</v>
      </c>
      <c r="H243" s="133" t="s">
        <v>112</v>
      </c>
      <c r="I243" s="28" t="s">
        <v>114</v>
      </c>
      <c r="J243" s="38" t="s">
        <v>152</v>
      </c>
      <c r="K243" s="27">
        <v>0</v>
      </c>
      <c r="L243" s="28">
        <v>2</v>
      </c>
      <c r="M243" s="31" t="s">
        <v>546</v>
      </c>
      <c r="N243" s="32" t="s">
        <v>32</v>
      </c>
      <c r="O243" s="428"/>
      <c r="P243" s="429"/>
      <c r="Q243" s="429"/>
      <c r="R243" s="430"/>
      <c r="S243" s="431"/>
      <c r="T243" s="429"/>
      <c r="U243" s="429"/>
      <c r="V243" s="432"/>
      <c r="W243" s="431"/>
      <c r="X243" s="429"/>
      <c r="Y243" s="429"/>
      <c r="Z243" s="432"/>
      <c r="AA243" s="431"/>
      <c r="AB243" s="429"/>
      <c r="AC243" s="429"/>
      <c r="AD243" s="432"/>
      <c r="AE243" s="433"/>
      <c r="AF243" s="434"/>
      <c r="AG243" s="434"/>
      <c r="AH243" s="435"/>
      <c r="AI243" s="433"/>
      <c r="AJ243" s="434"/>
      <c r="AK243" s="434">
        <v>1</v>
      </c>
      <c r="AL243" s="435"/>
      <c r="AM243" s="433"/>
      <c r="AN243" s="434">
        <v>1</v>
      </c>
      <c r="AO243" s="434"/>
      <c r="AP243" s="435"/>
      <c r="AQ243" s="433"/>
      <c r="AR243" s="434"/>
      <c r="AS243" s="434"/>
      <c r="AT243" s="435"/>
      <c r="AU243" s="433"/>
      <c r="AV243" s="434"/>
      <c r="AW243" s="434"/>
      <c r="AX243" s="435"/>
      <c r="AY243" s="431"/>
      <c r="AZ243" s="429"/>
      <c r="BA243" s="429"/>
      <c r="BB243" s="432"/>
      <c r="BC243" s="431"/>
      <c r="BD243" s="429"/>
      <c r="BE243" s="429"/>
      <c r="BF243" s="432"/>
      <c r="BG243" s="431"/>
      <c r="BH243" s="429"/>
      <c r="BI243" s="429"/>
      <c r="BJ243" s="436"/>
      <c r="BK243" s="181">
        <f t="shared" si="12"/>
        <v>2</v>
      </c>
      <c r="BL243" s="182">
        <f t="shared" si="13"/>
        <v>0</v>
      </c>
      <c r="BM243" s="414"/>
      <c r="BN243" s="200" t="s">
        <v>32</v>
      </c>
    </row>
    <row r="244" spans="1:66" x14ac:dyDescent="0.25">
      <c r="A244" s="36" t="s">
        <v>158</v>
      </c>
      <c r="B244" s="37" t="s">
        <v>159</v>
      </c>
      <c r="C244" s="29" t="s">
        <v>180</v>
      </c>
      <c r="D244" s="29" t="s">
        <v>187</v>
      </c>
      <c r="E244" s="30" t="s">
        <v>167</v>
      </c>
      <c r="F244" s="132" t="s">
        <v>50</v>
      </c>
      <c r="G244" s="133" t="s">
        <v>32</v>
      </c>
      <c r="H244" s="133" t="s">
        <v>112</v>
      </c>
      <c r="I244" s="28" t="s">
        <v>114</v>
      </c>
      <c r="J244" s="38" t="s">
        <v>151</v>
      </c>
      <c r="K244" s="27">
        <v>2</v>
      </c>
      <c r="L244" s="28">
        <v>2</v>
      </c>
      <c r="M244" s="31" t="s">
        <v>546</v>
      </c>
      <c r="N244" s="32" t="s">
        <v>32</v>
      </c>
      <c r="O244" s="428"/>
      <c r="P244" s="429"/>
      <c r="Q244" s="429"/>
      <c r="R244" s="430"/>
      <c r="S244" s="431"/>
      <c r="T244" s="429"/>
      <c r="U244" s="429"/>
      <c r="V244" s="432"/>
      <c r="W244" s="431"/>
      <c r="X244" s="429"/>
      <c r="Y244" s="429"/>
      <c r="Z244" s="432"/>
      <c r="AA244" s="431"/>
      <c r="AB244" s="429"/>
      <c r="AC244" s="429"/>
      <c r="AD244" s="432"/>
      <c r="AE244" s="433"/>
      <c r="AF244" s="434"/>
      <c r="AG244" s="434"/>
      <c r="AH244" s="435"/>
      <c r="AI244" s="433"/>
      <c r="AJ244" s="434"/>
      <c r="AK244" s="434">
        <v>1</v>
      </c>
      <c r="AL244" s="435"/>
      <c r="AM244" s="433"/>
      <c r="AN244" s="434">
        <v>1</v>
      </c>
      <c r="AO244" s="434"/>
      <c r="AP244" s="435"/>
      <c r="AQ244" s="433"/>
      <c r="AR244" s="434"/>
      <c r="AS244" s="434"/>
      <c r="AT244" s="435"/>
      <c r="AU244" s="433"/>
      <c r="AV244" s="434"/>
      <c r="AW244" s="434"/>
      <c r="AX244" s="435"/>
      <c r="AY244" s="431"/>
      <c r="AZ244" s="429"/>
      <c r="BA244" s="429"/>
      <c r="BB244" s="432"/>
      <c r="BC244" s="431"/>
      <c r="BD244" s="429"/>
      <c r="BE244" s="429"/>
      <c r="BF244" s="432"/>
      <c r="BG244" s="431"/>
      <c r="BH244" s="429"/>
      <c r="BI244" s="429"/>
      <c r="BJ244" s="436"/>
      <c r="BK244" s="181">
        <f t="shared" si="12"/>
        <v>2</v>
      </c>
      <c r="BL244" s="182">
        <f t="shared" si="13"/>
        <v>0</v>
      </c>
      <c r="BM244" s="414"/>
      <c r="BN244" s="200" t="s">
        <v>32</v>
      </c>
    </row>
    <row r="245" spans="1:66" x14ac:dyDescent="0.25">
      <c r="A245" s="36" t="s">
        <v>158</v>
      </c>
      <c r="B245" s="37" t="s">
        <v>159</v>
      </c>
      <c r="C245" s="29" t="s">
        <v>180</v>
      </c>
      <c r="D245" s="29" t="s">
        <v>187</v>
      </c>
      <c r="E245" s="30" t="s">
        <v>167</v>
      </c>
      <c r="F245" s="132" t="s">
        <v>50</v>
      </c>
      <c r="G245" s="133" t="s">
        <v>32</v>
      </c>
      <c r="H245" s="133" t="s">
        <v>112</v>
      </c>
      <c r="I245" s="28" t="s">
        <v>114</v>
      </c>
      <c r="J245" s="38" t="s">
        <v>153</v>
      </c>
      <c r="K245" s="27">
        <v>5</v>
      </c>
      <c r="L245" s="28">
        <v>5</v>
      </c>
      <c r="M245" s="31" t="s">
        <v>268</v>
      </c>
      <c r="N245" s="32" t="s">
        <v>32</v>
      </c>
      <c r="O245" s="428"/>
      <c r="P245" s="429"/>
      <c r="Q245" s="429"/>
      <c r="R245" s="430">
        <v>1</v>
      </c>
      <c r="S245" s="431"/>
      <c r="T245" s="429"/>
      <c r="U245" s="429"/>
      <c r="V245" s="432"/>
      <c r="W245" s="431">
        <v>1</v>
      </c>
      <c r="X245" s="429"/>
      <c r="Y245" s="429">
        <v>1</v>
      </c>
      <c r="Z245" s="432"/>
      <c r="AA245" s="431"/>
      <c r="AB245" s="429"/>
      <c r="AC245" s="429"/>
      <c r="AD245" s="432"/>
      <c r="AE245" s="433"/>
      <c r="AF245" s="434"/>
      <c r="AG245" s="434"/>
      <c r="AH245" s="435"/>
      <c r="AI245" s="433"/>
      <c r="AJ245" s="434"/>
      <c r="AK245" s="434">
        <v>1</v>
      </c>
      <c r="AL245" s="435"/>
      <c r="AM245" s="433"/>
      <c r="AN245" s="434">
        <v>1</v>
      </c>
      <c r="AO245" s="434"/>
      <c r="AP245" s="435"/>
      <c r="AQ245" s="433"/>
      <c r="AR245" s="434"/>
      <c r="AS245" s="434"/>
      <c r="AT245" s="435"/>
      <c r="AU245" s="433"/>
      <c r="AV245" s="434"/>
      <c r="AW245" s="434"/>
      <c r="AX245" s="435"/>
      <c r="AY245" s="431"/>
      <c r="AZ245" s="429"/>
      <c r="BA245" s="429"/>
      <c r="BB245" s="432"/>
      <c r="BC245" s="431"/>
      <c r="BD245" s="429"/>
      <c r="BE245" s="429"/>
      <c r="BF245" s="432"/>
      <c r="BG245" s="431"/>
      <c r="BH245" s="429"/>
      <c r="BI245" s="429"/>
      <c r="BJ245" s="436"/>
      <c r="BK245" s="181">
        <f t="shared" si="12"/>
        <v>5</v>
      </c>
      <c r="BL245" s="182">
        <f t="shared" si="13"/>
        <v>0</v>
      </c>
      <c r="BM245" s="26"/>
      <c r="BN245" s="200" t="s">
        <v>32</v>
      </c>
    </row>
    <row r="246" spans="1:66" x14ac:dyDescent="0.25">
      <c r="A246" s="36" t="s">
        <v>158</v>
      </c>
      <c r="B246" s="37" t="s">
        <v>159</v>
      </c>
      <c r="C246" s="29" t="s">
        <v>180</v>
      </c>
      <c r="D246" s="29" t="s">
        <v>187</v>
      </c>
      <c r="E246" s="30" t="s">
        <v>167</v>
      </c>
      <c r="F246" s="132" t="s">
        <v>50</v>
      </c>
      <c r="G246" s="133" t="s">
        <v>32</v>
      </c>
      <c r="H246" s="133" t="s">
        <v>112</v>
      </c>
      <c r="I246" s="28" t="s">
        <v>114</v>
      </c>
      <c r="J246" s="39" t="s">
        <v>260</v>
      </c>
      <c r="K246" s="27">
        <v>6</v>
      </c>
      <c r="L246" s="28">
        <v>6</v>
      </c>
      <c r="M246" s="31" t="s">
        <v>264</v>
      </c>
      <c r="N246" s="40" t="s">
        <v>262</v>
      </c>
      <c r="O246" s="428" t="s">
        <v>280</v>
      </c>
      <c r="P246" s="429"/>
      <c r="Q246" s="429"/>
      <c r="R246" s="430">
        <v>6</v>
      </c>
      <c r="S246" s="431"/>
      <c r="T246" s="429"/>
      <c r="U246" s="429"/>
      <c r="V246" s="432"/>
      <c r="W246" s="431"/>
      <c r="X246" s="429"/>
      <c r="Y246" s="429"/>
      <c r="Z246" s="432"/>
      <c r="AA246" s="431"/>
      <c r="AB246" s="429"/>
      <c r="AC246" s="429"/>
      <c r="AD246" s="432"/>
      <c r="AE246" s="433"/>
      <c r="AF246" s="434"/>
      <c r="AG246" s="434"/>
      <c r="AH246" s="435"/>
      <c r="AI246" s="433"/>
      <c r="AJ246" s="434"/>
      <c r="AK246" s="434"/>
      <c r="AL246" s="435"/>
      <c r="AM246" s="433"/>
      <c r="AN246" s="434"/>
      <c r="AO246" s="434"/>
      <c r="AP246" s="435"/>
      <c r="AQ246" s="433"/>
      <c r="AR246" s="434"/>
      <c r="AS246" s="434"/>
      <c r="AT246" s="435"/>
      <c r="AU246" s="433"/>
      <c r="AV246" s="434"/>
      <c r="AW246" s="434"/>
      <c r="AX246" s="435"/>
      <c r="AY246" s="431"/>
      <c r="AZ246" s="429"/>
      <c r="BA246" s="429"/>
      <c r="BB246" s="432"/>
      <c r="BC246" s="431"/>
      <c r="BD246" s="429"/>
      <c r="BE246" s="429"/>
      <c r="BF246" s="432"/>
      <c r="BG246" s="431"/>
      <c r="BH246" s="429"/>
      <c r="BI246" s="429"/>
      <c r="BJ246" s="436"/>
      <c r="BK246" s="181">
        <f t="shared" si="12"/>
        <v>6</v>
      </c>
      <c r="BL246" s="182">
        <f t="shared" si="13"/>
        <v>0</v>
      </c>
      <c r="BM246" s="26"/>
      <c r="BN246" s="200" t="s">
        <v>32</v>
      </c>
    </row>
    <row r="247" spans="1:66" x14ac:dyDescent="0.25">
      <c r="A247" s="36" t="s">
        <v>158</v>
      </c>
      <c r="B247" s="37" t="s">
        <v>159</v>
      </c>
      <c r="C247" s="29" t="s">
        <v>188</v>
      </c>
      <c r="D247" s="29" t="s">
        <v>187</v>
      </c>
      <c r="E247" s="30" t="s">
        <v>167</v>
      </c>
      <c r="F247" s="132" t="s">
        <v>51</v>
      </c>
      <c r="G247" s="133" t="s">
        <v>32</v>
      </c>
      <c r="H247" s="133" t="s">
        <v>112</v>
      </c>
      <c r="I247" s="28" t="s">
        <v>114</v>
      </c>
      <c r="J247" s="38" t="s">
        <v>140</v>
      </c>
      <c r="K247" s="27">
        <v>5</v>
      </c>
      <c r="L247" s="28">
        <v>5</v>
      </c>
      <c r="M247" s="31" t="s">
        <v>268</v>
      </c>
      <c r="N247" s="32" t="s">
        <v>32</v>
      </c>
      <c r="O247" s="428"/>
      <c r="P247" s="429"/>
      <c r="Q247" s="429"/>
      <c r="R247" s="430">
        <v>1</v>
      </c>
      <c r="S247" s="431"/>
      <c r="T247" s="429"/>
      <c r="U247" s="429"/>
      <c r="V247" s="432">
        <v>1</v>
      </c>
      <c r="W247" s="431"/>
      <c r="X247" s="429">
        <v>1</v>
      </c>
      <c r="Y247" s="429"/>
      <c r="Z247" s="432"/>
      <c r="AA247" s="431"/>
      <c r="AB247" s="429"/>
      <c r="AC247" s="429"/>
      <c r="AD247" s="432"/>
      <c r="AE247" s="433"/>
      <c r="AF247" s="434"/>
      <c r="AG247" s="434"/>
      <c r="AH247" s="435"/>
      <c r="AI247" s="433"/>
      <c r="AJ247" s="434"/>
      <c r="AK247" s="434">
        <v>1</v>
      </c>
      <c r="AL247" s="435"/>
      <c r="AM247" s="433"/>
      <c r="AN247" s="434">
        <v>1</v>
      </c>
      <c r="AO247" s="434"/>
      <c r="AP247" s="435"/>
      <c r="AQ247" s="433"/>
      <c r="AR247" s="434"/>
      <c r="AS247" s="434"/>
      <c r="AT247" s="435"/>
      <c r="AU247" s="433"/>
      <c r="AV247" s="434"/>
      <c r="AW247" s="434"/>
      <c r="AX247" s="435"/>
      <c r="AY247" s="431"/>
      <c r="AZ247" s="429"/>
      <c r="BA247" s="429"/>
      <c r="BB247" s="432"/>
      <c r="BC247" s="431"/>
      <c r="BD247" s="429"/>
      <c r="BE247" s="429"/>
      <c r="BF247" s="432"/>
      <c r="BG247" s="431"/>
      <c r="BH247" s="429"/>
      <c r="BI247" s="429"/>
      <c r="BJ247" s="436"/>
      <c r="BK247" s="181">
        <f t="shared" si="12"/>
        <v>5</v>
      </c>
      <c r="BL247" s="182">
        <f t="shared" si="13"/>
        <v>0</v>
      </c>
      <c r="BM247" s="26"/>
      <c r="BN247" s="200" t="s">
        <v>32</v>
      </c>
    </row>
    <row r="248" spans="1:66" x14ac:dyDescent="0.25">
      <c r="A248" s="36" t="s">
        <v>158</v>
      </c>
      <c r="B248" s="37" t="s">
        <v>159</v>
      </c>
      <c r="C248" s="29" t="s">
        <v>188</v>
      </c>
      <c r="D248" s="29" t="s">
        <v>187</v>
      </c>
      <c r="E248" s="30" t="s">
        <v>167</v>
      </c>
      <c r="F248" s="132" t="s">
        <v>51</v>
      </c>
      <c r="G248" s="133" t="s">
        <v>32</v>
      </c>
      <c r="H248" s="133" t="s">
        <v>112</v>
      </c>
      <c r="I248" s="28" t="s">
        <v>114</v>
      </c>
      <c r="J248" s="38" t="s">
        <v>115</v>
      </c>
      <c r="K248" s="27">
        <v>5</v>
      </c>
      <c r="L248" s="28">
        <v>5</v>
      </c>
      <c r="M248" s="31" t="s">
        <v>268</v>
      </c>
      <c r="N248" s="32" t="s">
        <v>32</v>
      </c>
      <c r="O248" s="428"/>
      <c r="P248" s="429"/>
      <c r="Q248" s="429"/>
      <c r="R248" s="430">
        <v>1</v>
      </c>
      <c r="S248" s="431"/>
      <c r="T248" s="429"/>
      <c r="U248" s="429"/>
      <c r="V248" s="432">
        <v>1</v>
      </c>
      <c r="W248" s="431"/>
      <c r="X248" s="429">
        <v>1</v>
      </c>
      <c r="Y248" s="429"/>
      <c r="Z248" s="432"/>
      <c r="AA248" s="431"/>
      <c r="AB248" s="429"/>
      <c r="AC248" s="429"/>
      <c r="AD248" s="432"/>
      <c r="AE248" s="433"/>
      <c r="AF248" s="434"/>
      <c r="AG248" s="434"/>
      <c r="AH248" s="435"/>
      <c r="AI248" s="433"/>
      <c r="AJ248" s="434"/>
      <c r="AK248" s="434">
        <v>1</v>
      </c>
      <c r="AL248" s="435"/>
      <c r="AM248" s="433"/>
      <c r="AN248" s="434">
        <v>1</v>
      </c>
      <c r="AO248" s="434"/>
      <c r="AP248" s="435"/>
      <c r="AQ248" s="433"/>
      <c r="AR248" s="434"/>
      <c r="AS248" s="434"/>
      <c r="AT248" s="435"/>
      <c r="AU248" s="433"/>
      <c r="AV248" s="434"/>
      <c r="AW248" s="434"/>
      <c r="AX248" s="435"/>
      <c r="AY248" s="431"/>
      <c r="AZ248" s="429"/>
      <c r="BA248" s="429"/>
      <c r="BB248" s="432"/>
      <c r="BC248" s="431"/>
      <c r="BD248" s="429"/>
      <c r="BE248" s="429"/>
      <c r="BF248" s="432"/>
      <c r="BG248" s="431"/>
      <c r="BH248" s="429"/>
      <c r="BI248" s="429"/>
      <c r="BJ248" s="436"/>
      <c r="BK248" s="181">
        <f t="shared" si="12"/>
        <v>5</v>
      </c>
      <c r="BL248" s="182">
        <f t="shared" si="13"/>
        <v>0</v>
      </c>
      <c r="BM248" s="26"/>
      <c r="BN248" s="200" t="s">
        <v>32</v>
      </c>
    </row>
    <row r="249" spans="1:66" x14ac:dyDescent="0.25">
      <c r="A249" s="36" t="s">
        <v>158</v>
      </c>
      <c r="B249" s="37" t="s">
        <v>159</v>
      </c>
      <c r="C249" s="29" t="s">
        <v>188</v>
      </c>
      <c r="D249" s="29" t="s">
        <v>187</v>
      </c>
      <c r="E249" s="30" t="s">
        <v>167</v>
      </c>
      <c r="F249" s="132" t="s">
        <v>51</v>
      </c>
      <c r="G249" s="133" t="s">
        <v>32</v>
      </c>
      <c r="H249" s="133" t="s">
        <v>112</v>
      </c>
      <c r="I249" s="28" t="s">
        <v>114</v>
      </c>
      <c r="J249" s="38" t="s">
        <v>109</v>
      </c>
      <c r="K249" s="27">
        <v>5</v>
      </c>
      <c r="L249" s="28">
        <v>5</v>
      </c>
      <c r="M249" s="31" t="s">
        <v>266</v>
      </c>
      <c r="N249" s="32" t="s">
        <v>32</v>
      </c>
      <c r="O249" s="428"/>
      <c r="P249" s="429"/>
      <c r="Q249" s="429"/>
      <c r="R249" s="430">
        <v>1</v>
      </c>
      <c r="S249" s="431"/>
      <c r="T249" s="429"/>
      <c r="U249" s="429"/>
      <c r="V249" s="432">
        <v>1</v>
      </c>
      <c r="W249" s="431"/>
      <c r="X249" s="429">
        <v>1</v>
      </c>
      <c r="Y249" s="429"/>
      <c r="Z249" s="432"/>
      <c r="AA249" s="431"/>
      <c r="AB249" s="429"/>
      <c r="AC249" s="429"/>
      <c r="AD249" s="432"/>
      <c r="AE249" s="433"/>
      <c r="AF249" s="434"/>
      <c r="AG249" s="434"/>
      <c r="AH249" s="435"/>
      <c r="AI249" s="433"/>
      <c r="AJ249" s="434"/>
      <c r="AK249" s="434">
        <v>1</v>
      </c>
      <c r="AL249" s="435"/>
      <c r="AM249" s="433"/>
      <c r="AN249" s="434">
        <v>1</v>
      </c>
      <c r="AO249" s="434"/>
      <c r="AP249" s="435"/>
      <c r="AQ249" s="433"/>
      <c r="AR249" s="434"/>
      <c r="AS249" s="434"/>
      <c r="AT249" s="435"/>
      <c r="AU249" s="433"/>
      <c r="AV249" s="434"/>
      <c r="AW249" s="434"/>
      <c r="AX249" s="435"/>
      <c r="AY249" s="431"/>
      <c r="AZ249" s="429"/>
      <c r="BA249" s="429"/>
      <c r="BB249" s="432"/>
      <c r="BC249" s="431"/>
      <c r="BD249" s="429"/>
      <c r="BE249" s="429"/>
      <c r="BF249" s="432"/>
      <c r="BG249" s="431"/>
      <c r="BH249" s="429"/>
      <c r="BI249" s="429"/>
      <c r="BJ249" s="436"/>
      <c r="BK249" s="181">
        <f t="shared" si="12"/>
        <v>5</v>
      </c>
      <c r="BL249" s="182">
        <f t="shared" si="13"/>
        <v>0</v>
      </c>
      <c r="BM249" s="26"/>
      <c r="BN249" s="200" t="s">
        <v>32</v>
      </c>
    </row>
    <row r="250" spans="1:66" x14ac:dyDescent="0.25">
      <c r="A250" s="36" t="s">
        <v>158</v>
      </c>
      <c r="B250" s="37" t="s">
        <v>159</v>
      </c>
      <c r="C250" s="29" t="s">
        <v>188</v>
      </c>
      <c r="D250" s="29" t="s">
        <v>187</v>
      </c>
      <c r="E250" s="30" t="s">
        <v>167</v>
      </c>
      <c r="F250" s="132" t="s">
        <v>51</v>
      </c>
      <c r="G250" s="133" t="s">
        <v>32</v>
      </c>
      <c r="H250" s="133" t="s">
        <v>112</v>
      </c>
      <c r="I250" s="28" t="s">
        <v>114</v>
      </c>
      <c r="J250" s="38" t="s">
        <v>152</v>
      </c>
      <c r="K250" s="27">
        <v>0</v>
      </c>
      <c r="L250" s="28">
        <v>2</v>
      </c>
      <c r="M250" s="31" t="s">
        <v>546</v>
      </c>
      <c r="N250" s="32" t="s">
        <v>32</v>
      </c>
      <c r="O250" s="428"/>
      <c r="P250" s="429"/>
      <c r="Q250" s="429"/>
      <c r="R250" s="430"/>
      <c r="S250" s="431"/>
      <c r="T250" s="429"/>
      <c r="U250" s="429"/>
      <c r="V250" s="432"/>
      <c r="W250" s="431"/>
      <c r="X250" s="429"/>
      <c r="Y250" s="429"/>
      <c r="Z250" s="432"/>
      <c r="AA250" s="431"/>
      <c r="AB250" s="429"/>
      <c r="AC250" s="429"/>
      <c r="AD250" s="432"/>
      <c r="AE250" s="433"/>
      <c r="AF250" s="434"/>
      <c r="AG250" s="434"/>
      <c r="AH250" s="435"/>
      <c r="AI250" s="433"/>
      <c r="AJ250" s="434"/>
      <c r="AK250" s="434">
        <v>1</v>
      </c>
      <c r="AL250" s="435"/>
      <c r="AM250" s="433"/>
      <c r="AN250" s="434">
        <v>1</v>
      </c>
      <c r="AO250" s="434"/>
      <c r="AP250" s="435"/>
      <c r="AQ250" s="433"/>
      <c r="AR250" s="434"/>
      <c r="AS250" s="434"/>
      <c r="AT250" s="435"/>
      <c r="AU250" s="433"/>
      <c r="AV250" s="434"/>
      <c r="AW250" s="434"/>
      <c r="AX250" s="435"/>
      <c r="AY250" s="431"/>
      <c r="AZ250" s="429"/>
      <c r="BA250" s="429"/>
      <c r="BB250" s="432"/>
      <c r="BC250" s="431"/>
      <c r="BD250" s="429"/>
      <c r="BE250" s="429"/>
      <c r="BF250" s="432"/>
      <c r="BG250" s="431"/>
      <c r="BH250" s="429"/>
      <c r="BI250" s="429"/>
      <c r="BJ250" s="436"/>
      <c r="BK250" s="181">
        <f t="shared" si="12"/>
        <v>2</v>
      </c>
      <c r="BL250" s="182">
        <f t="shared" si="13"/>
        <v>0</v>
      </c>
      <c r="BM250" s="414"/>
      <c r="BN250" s="200" t="s">
        <v>32</v>
      </c>
    </row>
    <row r="251" spans="1:66" x14ac:dyDescent="0.25">
      <c r="A251" s="36" t="s">
        <v>158</v>
      </c>
      <c r="B251" s="37" t="s">
        <v>159</v>
      </c>
      <c r="C251" s="29" t="s">
        <v>188</v>
      </c>
      <c r="D251" s="29" t="s">
        <v>187</v>
      </c>
      <c r="E251" s="30" t="s">
        <v>167</v>
      </c>
      <c r="F251" s="132" t="s">
        <v>51</v>
      </c>
      <c r="G251" s="133" t="s">
        <v>32</v>
      </c>
      <c r="H251" s="133" t="s">
        <v>112</v>
      </c>
      <c r="I251" s="28" t="s">
        <v>114</v>
      </c>
      <c r="J251" s="38" t="s">
        <v>151</v>
      </c>
      <c r="K251" s="27">
        <v>0</v>
      </c>
      <c r="L251" s="28">
        <v>2</v>
      </c>
      <c r="M251" s="31" t="s">
        <v>546</v>
      </c>
      <c r="N251" s="32" t="s">
        <v>32</v>
      </c>
      <c r="O251" s="428"/>
      <c r="P251" s="429"/>
      <c r="Q251" s="429"/>
      <c r="R251" s="430"/>
      <c r="S251" s="431"/>
      <c r="T251" s="429"/>
      <c r="U251" s="429"/>
      <c r="V251" s="432"/>
      <c r="W251" s="431"/>
      <c r="X251" s="429"/>
      <c r="Y251" s="429"/>
      <c r="Z251" s="432"/>
      <c r="AA251" s="431"/>
      <c r="AB251" s="429"/>
      <c r="AC251" s="429"/>
      <c r="AD251" s="432"/>
      <c r="AE251" s="433"/>
      <c r="AF251" s="434"/>
      <c r="AG251" s="434"/>
      <c r="AH251" s="435"/>
      <c r="AI251" s="433"/>
      <c r="AJ251" s="434"/>
      <c r="AK251" s="434">
        <v>1</v>
      </c>
      <c r="AL251" s="435"/>
      <c r="AM251" s="433"/>
      <c r="AN251" s="434">
        <v>1</v>
      </c>
      <c r="AO251" s="434"/>
      <c r="AP251" s="435"/>
      <c r="AQ251" s="433"/>
      <c r="AR251" s="434"/>
      <c r="AS251" s="434"/>
      <c r="AT251" s="435"/>
      <c r="AU251" s="433"/>
      <c r="AV251" s="434"/>
      <c r="AW251" s="434"/>
      <c r="AX251" s="435"/>
      <c r="AY251" s="431"/>
      <c r="AZ251" s="429"/>
      <c r="BA251" s="429"/>
      <c r="BB251" s="432"/>
      <c r="BC251" s="431"/>
      <c r="BD251" s="429"/>
      <c r="BE251" s="429"/>
      <c r="BF251" s="432"/>
      <c r="BG251" s="431"/>
      <c r="BH251" s="429"/>
      <c r="BI251" s="429"/>
      <c r="BJ251" s="436"/>
      <c r="BK251" s="181">
        <f t="shared" si="12"/>
        <v>2</v>
      </c>
      <c r="BL251" s="182">
        <f t="shared" si="13"/>
        <v>0</v>
      </c>
      <c r="BM251" s="414"/>
      <c r="BN251" s="200" t="s">
        <v>32</v>
      </c>
    </row>
    <row r="252" spans="1:66" x14ac:dyDescent="0.25">
      <c r="A252" s="36" t="s">
        <v>158</v>
      </c>
      <c r="B252" s="37" t="s">
        <v>159</v>
      </c>
      <c r="C252" s="29" t="s">
        <v>188</v>
      </c>
      <c r="D252" s="29" t="s">
        <v>187</v>
      </c>
      <c r="E252" s="30" t="s">
        <v>167</v>
      </c>
      <c r="F252" s="132" t="s">
        <v>51</v>
      </c>
      <c r="G252" s="133" t="s">
        <v>32</v>
      </c>
      <c r="H252" s="133" t="s">
        <v>112</v>
      </c>
      <c r="I252" s="28" t="s">
        <v>114</v>
      </c>
      <c r="J252" s="38" t="s">
        <v>153</v>
      </c>
      <c r="K252" s="27">
        <v>5</v>
      </c>
      <c r="L252" s="28">
        <v>5</v>
      </c>
      <c r="M252" s="31" t="s">
        <v>268</v>
      </c>
      <c r="N252" s="32" t="s">
        <v>32</v>
      </c>
      <c r="O252" s="428"/>
      <c r="P252" s="429"/>
      <c r="Q252" s="429"/>
      <c r="R252" s="430">
        <v>1</v>
      </c>
      <c r="S252" s="431"/>
      <c r="T252" s="429"/>
      <c r="U252" s="429"/>
      <c r="V252" s="432">
        <v>1</v>
      </c>
      <c r="W252" s="431"/>
      <c r="X252" s="429">
        <v>1</v>
      </c>
      <c r="Y252" s="429"/>
      <c r="Z252" s="432"/>
      <c r="AA252" s="431"/>
      <c r="AB252" s="429"/>
      <c r="AC252" s="429"/>
      <c r="AD252" s="432"/>
      <c r="AE252" s="433"/>
      <c r="AF252" s="434"/>
      <c r="AG252" s="434"/>
      <c r="AH252" s="435"/>
      <c r="AI252" s="433"/>
      <c r="AJ252" s="434"/>
      <c r="AK252" s="434">
        <v>1</v>
      </c>
      <c r="AL252" s="435"/>
      <c r="AM252" s="433"/>
      <c r="AN252" s="434">
        <v>1</v>
      </c>
      <c r="AO252" s="434"/>
      <c r="AP252" s="435"/>
      <c r="AQ252" s="433"/>
      <c r="AR252" s="434"/>
      <c r="AS252" s="434"/>
      <c r="AT252" s="435"/>
      <c r="AU252" s="433"/>
      <c r="AV252" s="434"/>
      <c r="AW252" s="434"/>
      <c r="AX252" s="435"/>
      <c r="AY252" s="431"/>
      <c r="AZ252" s="429"/>
      <c r="BA252" s="429"/>
      <c r="BB252" s="432"/>
      <c r="BC252" s="431"/>
      <c r="BD252" s="429"/>
      <c r="BE252" s="429"/>
      <c r="BF252" s="432"/>
      <c r="BG252" s="431"/>
      <c r="BH252" s="429"/>
      <c r="BI252" s="429"/>
      <c r="BJ252" s="436"/>
      <c r="BK252" s="181">
        <f t="shared" si="12"/>
        <v>5</v>
      </c>
      <c r="BL252" s="182">
        <f t="shared" si="13"/>
        <v>0</v>
      </c>
      <c r="BM252" s="26"/>
      <c r="BN252" s="200" t="s">
        <v>32</v>
      </c>
    </row>
    <row r="253" spans="1:66" x14ac:dyDescent="0.25">
      <c r="A253" s="36" t="s">
        <v>158</v>
      </c>
      <c r="B253" s="37" t="s">
        <v>159</v>
      </c>
      <c r="C253" s="29" t="s">
        <v>188</v>
      </c>
      <c r="D253" s="29" t="s">
        <v>187</v>
      </c>
      <c r="E253" s="30" t="s">
        <v>167</v>
      </c>
      <c r="F253" s="132" t="s">
        <v>51</v>
      </c>
      <c r="G253" s="133" t="s">
        <v>32</v>
      </c>
      <c r="H253" s="133" t="s">
        <v>112</v>
      </c>
      <c r="I253" s="28" t="s">
        <v>114</v>
      </c>
      <c r="J253" s="39" t="s">
        <v>260</v>
      </c>
      <c r="K253" s="27">
        <v>6</v>
      </c>
      <c r="L253" s="28">
        <v>6</v>
      </c>
      <c r="M253" s="31" t="s">
        <v>264</v>
      </c>
      <c r="N253" s="40" t="s">
        <v>262</v>
      </c>
      <c r="O253" s="428" t="s">
        <v>280</v>
      </c>
      <c r="P253" s="429"/>
      <c r="Q253" s="429"/>
      <c r="R253" s="430">
        <v>6</v>
      </c>
      <c r="S253" s="431"/>
      <c r="T253" s="429"/>
      <c r="U253" s="429"/>
      <c r="V253" s="432"/>
      <c r="W253" s="431"/>
      <c r="X253" s="429"/>
      <c r="Y253" s="429"/>
      <c r="Z253" s="432"/>
      <c r="AA253" s="431"/>
      <c r="AB253" s="429"/>
      <c r="AC253" s="429"/>
      <c r="AD253" s="432"/>
      <c r="AE253" s="433"/>
      <c r="AF253" s="434"/>
      <c r="AG253" s="434"/>
      <c r="AH253" s="435"/>
      <c r="AI253" s="433"/>
      <c r="AJ253" s="434"/>
      <c r="AK253" s="434"/>
      <c r="AL253" s="435"/>
      <c r="AM253" s="433"/>
      <c r="AN253" s="434"/>
      <c r="AO253" s="434"/>
      <c r="AP253" s="435"/>
      <c r="AQ253" s="433"/>
      <c r="AR253" s="434"/>
      <c r="AS253" s="434"/>
      <c r="AT253" s="435"/>
      <c r="AU253" s="433"/>
      <c r="AV253" s="434"/>
      <c r="AW253" s="434"/>
      <c r="AX253" s="435"/>
      <c r="AY253" s="431"/>
      <c r="AZ253" s="429"/>
      <c r="BA253" s="429"/>
      <c r="BB253" s="432"/>
      <c r="BC253" s="431"/>
      <c r="BD253" s="429"/>
      <c r="BE253" s="429"/>
      <c r="BF253" s="432"/>
      <c r="BG253" s="431"/>
      <c r="BH253" s="429"/>
      <c r="BI253" s="429"/>
      <c r="BJ253" s="436"/>
      <c r="BK253" s="181">
        <f t="shared" si="12"/>
        <v>6</v>
      </c>
      <c r="BL253" s="182">
        <f t="shared" si="13"/>
        <v>0</v>
      </c>
      <c r="BM253" s="26"/>
      <c r="BN253" s="200" t="s">
        <v>32</v>
      </c>
    </row>
    <row r="254" spans="1:66" x14ac:dyDescent="0.25">
      <c r="A254" s="36" t="s">
        <v>158</v>
      </c>
      <c r="B254" s="37" t="s">
        <v>159</v>
      </c>
      <c r="C254" s="29" t="s">
        <v>189</v>
      </c>
      <c r="D254" s="29" t="s">
        <v>187</v>
      </c>
      <c r="E254" s="30" t="s">
        <v>167</v>
      </c>
      <c r="F254" s="132" t="s">
        <v>52</v>
      </c>
      <c r="G254" s="133" t="s">
        <v>32</v>
      </c>
      <c r="H254" s="133" t="s">
        <v>30</v>
      </c>
      <c r="I254" s="28" t="s">
        <v>113</v>
      </c>
      <c r="J254" s="38" t="s">
        <v>147</v>
      </c>
      <c r="K254" s="27">
        <v>5</v>
      </c>
      <c r="L254" s="28">
        <v>5</v>
      </c>
      <c r="M254" s="31" t="s">
        <v>268</v>
      </c>
      <c r="N254" s="32" t="s">
        <v>32</v>
      </c>
      <c r="O254" s="428"/>
      <c r="P254" s="429"/>
      <c r="Q254" s="429"/>
      <c r="R254" s="430"/>
      <c r="S254" s="431">
        <v>1</v>
      </c>
      <c r="T254" s="429"/>
      <c r="U254" s="429"/>
      <c r="V254" s="432"/>
      <c r="W254" s="431"/>
      <c r="X254" s="429">
        <v>1</v>
      </c>
      <c r="Y254" s="429"/>
      <c r="Z254" s="432"/>
      <c r="AA254" s="431"/>
      <c r="AB254" s="429"/>
      <c r="AC254" s="429">
        <v>1</v>
      </c>
      <c r="AD254" s="432"/>
      <c r="AE254" s="433"/>
      <c r="AF254" s="434"/>
      <c r="AG254" s="434"/>
      <c r="AH254" s="435"/>
      <c r="AI254" s="433"/>
      <c r="AJ254" s="434"/>
      <c r="AK254" s="434"/>
      <c r="AL254" s="435"/>
      <c r="AM254" s="433"/>
      <c r="AN254" s="434"/>
      <c r="AO254" s="434"/>
      <c r="AP254" s="435">
        <v>1</v>
      </c>
      <c r="AQ254" s="433"/>
      <c r="AR254" s="434"/>
      <c r="AS254" s="434"/>
      <c r="AT254" s="435"/>
      <c r="AU254" s="433">
        <v>1</v>
      </c>
      <c r="AV254" s="434"/>
      <c r="AW254" s="434"/>
      <c r="AX254" s="435"/>
      <c r="AY254" s="431"/>
      <c r="AZ254" s="429"/>
      <c r="BA254" s="429"/>
      <c r="BB254" s="432"/>
      <c r="BC254" s="431"/>
      <c r="BD254" s="429"/>
      <c r="BE254" s="429"/>
      <c r="BF254" s="432"/>
      <c r="BG254" s="431"/>
      <c r="BH254" s="429"/>
      <c r="BI254" s="429"/>
      <c r="BJ254" s="436"/>
      <c r="BK254" s="181">
        <f t="shared" si="12"/>
        <v>5</v>
      </c>
      <c r="BL254" s="182">
        <f t="shared" si="13"/>
        <v>0</v>
      </c>
      <c r="BM254" s="26"/>
      <c r="BN254" s="200" t="s">
        <v>32</v>
      </c>
    </row>
    <row r="255" spans="1:66" x14ac:dyDescent="0.25">
      <c r="A255" s="36" t="s">
        <v>158</v>
      </c>
      <c r="B255" s="37" t="s">
        <v>159</v>
      </c>
      <c r="C255" s="29" t="s">
        <v>189</v>
      </c>
      <c r="D255" s="29" t="s">
        <v>187</v>
      </c>
      <c r="E255" s="30" t="s">
        <v>167</v>
      </c>
      <c r="F255" s="132" t="s">
        <v>52</v>
      </c>
      <c r="G255" s="133" t="s">
        <v>32</v>
      </c>
      <c r="H255" s="133" t="s">
        <v>30</v>
      </c>
      <c r="I255" s="28" t="s">
        <v>113</v>
      </c>
      <c r="J255" s="38" t="s">
        <v>109</v>
      </c>
      <c r="K255" s="27">
        <v>5</v>
      </c>
      <c r="L255" s="28">
        <v>5</v>
      </c>
      <c r="M255" s="31" t="s">
        <v>266</v>
      </c>
      <c r="N255" s="32" t="s">
        <v>32</v>
      </c>
      <c r="O255" s="428"/>
      <c r="P255" s="429"/>
      <c r="Q255" s="429"/>
      <c r="R255" s="430"/>
      <c r="S255" s="431">
        <v>1</v>
      </c>
      <c r="T255" s="429"/>
      <c r="U255" s="429"/>
      <c r="V255" s="432"/>
      <c r="W255" s="431"/>
      <c r="X255" s="429">
        <v>1</v>
      </c>
      <c r="Y255" s="429"/>
      <c r="Z255" s="432"/>
      <c r="AA255" s="431"/>
      <c r="AB255" s="429"/>
      <c r="AC255" s="429">
        <v>1</v>
      </c>
      <c r="AD255" s="432"/>
      <c r="AE255" s="433"/>
      <c r="AF255" s="434"/>
      <c r="AG255" s="434"/>
      <c r="AH255" s="435"/>
      <c r="AI255" s="433"/>
      <c r="AJ255" s="434"/>
      <c r="AK255" s="434"/>
      <c r="AL255" s="435"/>
      <c r="AM255" s="433"/>
      <c r="AN255" s="434"/>
      <c r="AO255" s="434"/>
      <c r="AP255" s="435">
        <v>1</v>
      </c>
      <c r="AQ255" s="433"/>
      <c r="AR255" s="434"/>
      <c r="AS255" s="434"/>
      <c r="AT255" s="435"/>
      <c r="AU255" s="433">
        <v>1</v>
      </c>
      <c r="AV255" s="434"/>
      <c r="AW255" s="434"/>
      <c r="AX255" s="435"/>
      <c r="AY255" s="431"/>
      <c r="AZ255" s="429"/>
      <c r="BA255" s="429"/>
      <c r="BB255" s="432"/>
      <c r="BC255" s="431"/>
      <c r="BD255" s="429"/>
      <c r="BE255" s="429"/>
      <c r="BF255" s="432"/>
      <c r="BG255" s="431"/>
      <c r="BH255" s="429"/>
      <c r="BI255" s="429"/>
      <c r="BJ255" s="436"/>
      <c r="BK255" s="181">
        <f t="shared" si="12"/>
        <v>5</v>
      </c>
      <c r="BL255" s="182">
        <f t="shared" si="13"/>
        <v>0</v>
      </c>
      <c r="BM255" s="26"/>
      <c r="BN255" s="200" t="s">
        <v>32</v>
      </c>
    </row>
    <row r="256" spans="1:66" x14ac:dyDescent="0.25">
      <c r="A256" s="36" t="s">
        <v>158</v>
      </c>
      <c r="B256" s="37" t="s">
        <v>159</v>
      </c>
      <c r="C256" s="29" t="s">
        <v>189</v>
      </c>
      <c r="D256" s="29" t="s">
        <v>187</v>
      </c>
      <c r="E256" s="30" t="s">
        <v>167</v>
      </c>
      <c r="F256" s="132" t="s">
        <v>52</v>
      </c>
      <c r="G256" s="133" t="s">
        <v>32</v>
      </c>
      <c r="H256" s="133" t="s">
        <v>30</v>
      </c>
      <c r="I256" s="28" t="s">
        <v>113</v>
      </c>
      <c r="J256" s="39" t="s">
        <v>260</v>
      </c>
      <c r="K256" s="27">
        <v>4</v>
      </c>
      <c r="L256" s="28">
        <v>4</v>
      </c>
      <c r="M256" s="31" t="s">
        <v>263</v>
      </c>
      <c r="N256" s="40" t="s">
        <v>261</v>
      </c>
      <c r="O256" s="428" t="s">
        <v>280</v>
      </c>
      <c r="P256" s="429"/>
      <c r="Q256" s="429"/>
      <c r="R256" s="430"/>
      <c r="S256" s="431"/>
      <c r="T256" s="429"/>
      <c r="U256" s="429"/>
      <c r="V256" s="432"/>
      <c r="W256" s="431"/>
      <c r="X256" s="429"/>
      <c r="Y256" s="429"/>
      <c r="Z256" s="432"/>
      <c r="AA256" s="431"/>
      <c r="AB256" s="429"/>
      <c r="AC256" s="429"/>
      <c r="AD256" s="432"/>
      <c r="AE256" s="433"/>
      <c r="AF256" s="434"/>
      <c r="AG256" s="434"/>
      <c r="AH256" s="435"/>
      <c r="AI256" s="433"/>
      <c r="AJ256" s="434"/>
      <c r="AK256" s="434"/>
      <c r="AL256" s="435"/>
      <c r="AM256" s="433"/>
      <c r="AN256" s="434"/>
      <c r="AO256" s="434"/>
      <c r="AP256" s="435"/>
      <c r="AQ256" s="433"/>
      <c r="AR256" s="434"/>
      <c r="AS256" s="434"/>
      <c r="AT256" s="435"/>
      <c r="AU256" s="433">
        <v>4</v>
      </c>
      <c r="AV256" s="434"/>
      <c r="AW256" s="434"/>
      <c r="AX256" s="435"/>
      <c r="AY256" s="431"/>
      <c r="AZ256" s="429"/>
      <c r="BA256" s="429"/>
      <c r="BB256" s="432"/>
      <c r="BC256" s="431"/>
      <c r="BD256" s="429"/>
      <c r="BE256" s="429"/>
      <c r="BF256" s="432"/>
      <c r="BG256" s="431"/>
      <c r="BH256" s="429"/>
      <c r="BI256" s="429"/>
      <c r="BJ256" s="436"/>
      <c r="BK256" s="181">
        <f t="shared" si="12"/>
        <v>4</v>
      </c>
      <c r="BL256" s="182">
        <f t="shared" si="13"/>
        <v>0</v>
      </c>
      <c r="BM256" s="26"/>
      <c r="BN256" s="200" t="s">
        <v>32</v>
      </c>
    </row>
    <row r="257" spans="1:66" x14ac:dyDescent="0.25">
      <c r="A257" s="36" t="s">
        <v>158</v>
      </c>
      <c r="B257" s="37" t="s">
        <v>159</v>
      </c>
      <c r="C257" s="29" t="s">
        <v>190</v>
      </c>
      <c r="D257" s="29" t="s">
        <v>187</v>
      </c>
      <c r="E257" s="30" t="s">
        <v>167</v>
      </c>
      <c r="F257" s="132" t="s">
        <v>53</v>
      </c>
      <c r="G257" s="133" t="s">
        <v>32</v>
      </c>
      <c r="H257" s="133" t="s">
        <v>30</v>
      </c>
      <c r="I257" s="28" t="s">
        <v>113</v>
      </c>
      <c r="J257" s="38" t="s">
        <v>147</v>
      </c>
      <c r="K257" s="27">
        <v>5</v>
      </c>
      <c r="L257" s="28">
        <v>5</v>
      </c>
      <c r="M257" s="31" t="s">
        <v>268</v>
      </c>
      <c r="N257" s="32" t="s">
        <v>32</v>
      </c>
      <c r="O257" s="428"/>
      <c r="P257" s="429"/>
      <c r="Q257" s="429"/>
      <c r="R257" s="430"/>
      <c r="S257" s="431">
        <v>1</v>
      </c>
      <c r="T257" s="429"/>
      <c r="U257" s="429"/>
      <c r="V257" s="432"/>
      <c r="W257" s="431"/>
      <c r="X257" s="429">
        <v>1</v>
      </c>
      <c r="Y257" s="429"/>
      <c r="Z257" s="432"/>
      <c r="AA257" s="431"/>
      <c r="AB257" s="429"/>
      <c r="AC257" s="429">
        <v>1</v>
      </c>
      <c r="AD257" s="432"/>
      <c r="AE257" s="433"/>
      <c r="AF257" s="434"/>
      <c r="AG257" s="434"/>
      <c r="AH257" s="435"/>
      <c r="AI257" s="433"/>
      <c r="AJ257" s="434"/>
      <c r="AK257" s="434"/>
      <c r="AL257" s="435"/>
      <c r="AM257" s="433"/>
      <c r="AN257" s="434"/>
      <c r="AO257" s="434"/>
      <c r="AP257" s="435">
        <v>1</v>
      </c>
      <c r="AQ257" s="433"/>
      <c r="AR257" s="434"/>
      <c r="AS257" s="434"/>
      <c r="AT257" s="435"/>
      <c r="AU257" s="433">
        <v>1</v>
      </c>
      <c r="AV257" s="434"/>
      <c r="AW257" s="434"/>
      <c r="AX257" s="435"/>
      <c r="AY257" s="431"/>
      <c r="AZ257" s="429"/>
      <c r="BA257" s="429"/>
      <c r="BB257" s="432"/>
      <c r="BC257" s="431"/>
      <c r="BD257" s="429"/>
      <c r="BE257" s="429"/>
      <c r="BF257" s="432"/>
      <c r="BG257" s="431"/>
      <c r="BH257" s="429"/>
      <c r="BI257" s="429"/>
      <c r="BJ257" s="436"/>
      <c r="BK257" s="181">
        <f t="shared" si="12"/>
        <v>5</v>
      </c>
      <c r="BL257" s="182">
        <f t="shared" si="13"/>
        <v>0</v>
      </c>
      <c r="BM257" s="26"/>
      <c r="BN257" s="200" t="s">
        <v>32</v>
      </c>
    </row>
    <row r="258" spans="1:66" x14ac:dyDescent="0.25">
      <c r="A258" s="36" t="s">
        <v>158</v>
      </c>
      <c r="B258" s="37" t="s">
        <v>159</v>
      </c>
      <c r="C258" s="29" t="s">
        <v>190</v>
      </c>
      <c r="D258" s="29" t="s">
        <v>187</v>
      </c>
      <c r="E258" s="30" t="s">
        <v>167</v>
      </c>
      <c r="F258" s="132" t="s">
        <v>53</v>
      </c>
      <c r="G258" s="133" t="s">
        <v>32</v>
      </c>
      <c r="H258" s="133" t="s">
        <v>30</v>
      </c>
      <c r="I258" s="28" t="s">
        <v>113</v>
      </c>
      <c r="J258" s="38" t="s">
        <v>115</v>
      </c>
      <c r="K258" s="27">
        <v>5</v>
      </c>
      <c r="L258" s="28">
        <v>5</v>
      </c>
      <c r="M258" s="31" t="s">
        <v>268</v>
      </c>
      <c r="N258" s="32" t="s">
        <v>32</v>
      </c>
      <c r="O258" s="428"/>
      <c r="P258" s="429"/>
      <c r="Q258" s="429"/>
      <c r="R258" s="430"/>
      <c r="S258" s="431">
        <v>1</v>
      </c>
      <c r="T258" s="429"/>
      <c r="U258" s="429"/>
      <c r="V258" s="432"/>
      <c r="W258" s="431"/>
      <c r="X258" s="429">
        <v>1</v>
      </c>
      <c r="Y258" s="429"/>
      <c r="Z258" s="432"/>
      <c r="AA258" s="431"/>
      <c r="AB258" s="429"/>
      <c r="AC258" s="429">
        <v>1</v>
      </c>
      <c r="AD258" s="432"/>
      <c r="AE258" s="433"/>
      <c r="AF258" s="434"/>
      <c r="AG258" s="434"/>
      <c r="AH258" s="435"/>
      <c r="AI258" s="433"/>
      <c r="AJ258" s="434"/>
      <c r="AK258" s="434"/>
      <c r="AL258" s="435"/>
      <c r="AM258" s="433"/>
      <c r="AN258" s="434"/>
      <c r="AO258" s="434"/>
      <c r="AP258" s="435">
        <v>1</v>
      </c>
      <c r="AQ258" s="433"/>
      <c r="AR258" s="434"/>
      <c r="AS258" s="434"/>
      <c r="AT258" s="435"/>
      <c r="AU258" s="433">
        <v>1</v>
      </c>
      <c r="AV258" s="434"/>
      <c r="AW258" s="434"/>
      <c r="AX258" s="435"/>
      <c r="AY258" s="431"/>
      <c r="AZ258" s="429"/>
      <c r="BA258" s="429"/>
      <c r="BB258" s="432"/>
      <c r="BC258" s="431"/>
      <c r="BD258" s="429"/>
      <c r="BE258" s="429"/>
      <c r="BF258" s="432"/>
      <c r="BG258" s="431"/>
      <c r="BH258" s="429"/>
      <c r="BI258" s="429"/>
      <c r="BJ258" s="436"/>
      <c r="BK258" s="181">
        <f t="shared" si="12"/>
        <v>5</v>
      </c>
      <c r="BL258" s="182">
        <f t="shared" si="13"/>
        <v>0</v>
      </c>
      <c r="BM258" s="26"/>
      <c r="BN258" s="200" t="s">
        <v>32</v>
      </c>
    </row>
    <row r="259" spans="1:66" x14ac:dyDescent="0.25">
      <c r="A259" s="36" t="s">
        <v>158</v>
      </c>
      <c r="B259" s="37" t="s">
        <v>159</v>
      </c>
      <c r="C259" s="29" t="s">
        <v>190</v>
      </c>
      <c r="D259" s="29" t="s">
        <v>187</v>
      </c>
      <c r="E259" s="30" t="s">
        <v>167</v>
      </c>
      <c r="F259" s="132" t="s">
        <v>53</v>
      </c>
      <c r="G259" s="133" t="s">
        <v>32</v>
      </c>
      <c r="H259" s="133" t="s">
        <v>30</v>
      </c>
      <c r="I259" s="28" t="s">
        <v>113</v>
      </c>
      <c r="J259" s="38" t="s">
        <v>109</v>
      </c>
      <c r="K259" s="27">
        <v>5</v>
      </c>
      <c r="L259" s="28">
        <v>5</v>
      </c>
      <c r="M259" s="31" t="s">
        <v>266</v>
      </c>
      <c r="N259" s="32" t="s">
        <v>32</v>
      </c>
      <c r="O259" s="428"/>
      <c r="P259" s="429"/>
      <c r="Q259" s="429"/>
      <c r="R259" s="430"/>
      <c r="S259" s="431">
        <v>1</v>
      </c>
      <c r="T259" s="429"/>
      <c r="U259" s="429"/>
      <c r="V259" s="432"/>
      <c r="W259" s="431"/>
      <c r="X259" s="429">
        <v>1</v>
      </c>
      <c r="Y259" s="429"/>
      <c r="Z259" s="432"/>
      <c r="AA259" s="431"/>
      <c r="AB259" s="429"/>
      <c r="AC259" s="429">
        <v>1</v>
      </c>
      <c r="AD259" s="432"/>
      <c r="AE259" s="433"/>
      <c r="AF259" s="434"/>
      <c r="AG259" s="434"/>
      <c r="AH259" s="435"/>
      <c r="AI259" s="433"/>
      <c r="AJ259" s="434"/>
      <c r="AK259" s="434"/>
      <c r="AL259" s="435"/>
      <c r="AM259" s="433"/>
      <c r="AN259" s="434"/>
      <c r="AO259" s="434"/>
      <c r="AP259" s="435">
        <v>1</v>
      </c>
      <c r="AQ259" s="433"/>
      <c r="AR259" s="434"/>
      <c r="AS259" s="434"/>
      <c r="AT259" s="435"/>
      <c r="AU259" s="433">
        <v>1</v>
      </c>
      <c r="AV259" s="434"/>
      <c r="AW259" s="434"/>
      <c r="AX259" s="435"/>
      <c r="AY259" s="431"/>
      <c r="AZ259" s="429"/>
      <c r="BA259" s="429"/>
      <c r="BB259" s="432"/>
      <c r="BC259" s="431"/>
      <c r="BD259" s="429"/>
      <c r="BE259" s="429"/>
      <c r="BF259" s="432"/>
      <c r="BG259" s="431"/>
      <c r="BH259" s="429"/>
      <c r="BI259" s="429"/>
      <c r="BJ259" s="436"/>
      <c r="BK259" s="181">
        <f t="shared" si="12"/>
        <v>5</v>
      </c>
      <c r="BL259" s="182">
        <f t="shared" si="13"/>
        <v>0</v>
      </c>
      <c r="BM259" s="26"/>
      <c r="BN259" s="200" t="s">
        <v>32</v>
      </c>
    </row>
    <row r="260" spans="1:66" x14ac:dyDescent="0.25">
      <c r="A260" s="36" t="s">
        <v>158</v>
      </c>
      <c r="B260" s="37" t="s">
        <v>159</v>
      </c>
      <c r="C260" s="29" t="s">
        <v>190</v>
      </c>
      <c r="D260" s="29" t="s">
        <v>187</v>
      </c>
      <c r="E260" s="30" t="s">
        <v>167</v>
      </c>
      <c r="F260" s="132" t="s">
        <v>53</v>
      </c>
      <c r="G260" s="133" t="s">
        <v>32</v>
      </c>
      <c r="H260" s="133" t="s">
        <v>30</v>
      </c>
      <c r="I260" s="28" t="s">
        <v>113</v>
      </c>
      <c r="J260" s="38" t="s">
        <v>150</v>
      </c>
      <c r="K260" s="27">
        <v>0</v>
      </c>
      <c r="L260" s="28">
        <v>1</v>
      </c>
      <c r="M260" s="31" t="s">
        <v>529</v>
      </c>
      <c r="N260" s="32" t="s">
        <v>32</v>
      </c>
      <c r="O260" s="428"/>
      <c r="P260" s="429"/>
      <c r="Q260" s="429"/>
      <c r="R260" s="430"/>
      <c r="S260" s="431"/>
      <c r="T260" s="429"/>
      <c r="U260" s="429"/>
      <c r="V260" s="432"/>
      <c r="W260" s="431"/>
      <c r="X260" s="429"/>
      <c r="Y260" s="429"/>
      <c r="Z260" s="432"/>
      <c r="AA260" s="431"/>
      <c r="AB260" s="429"/>
      <c r="AC260" s="429">
        <v>1</v>
      </c>
      <c r="AD260" s="432"/>
      <c r="AE260" s="433"/>
      <c r="AF260" s="434"/>
      <c r="AG260" s="434"/>
      <c r="AH260" s="435"/>
      <c r="AI260" s="433"/>
      <c r="AJ260" s="434"/>
      <c r="AK260" s="434"/>
      <c r="AL260" s="435"/>
      <c r="AM260" s="433"/>
      <c r="AN260" s="434"/>
      <c r="AO260" s="434"/>
      <c r="AP260" s="435"/>
      <c r="AQ260" s="433"/>
      <c r="AR260" s="434"/>
      <c r="AS260" s="434"/>
      <c r="AT260" s="435"/>
      <c r="AU260" s="433"/>
      <c r="AV260" s="434"/>
      <c r="AW260" s="434"/>
      <c r="AX260" s="435"/>
      <c r="AY260" s="431"/>
      <c r="AZ260" s="429"/>
      <c r="BA260" s="429"/>
      <c r="BB260" s="432"/>
      <c r="BC260" s="431"/>
      <c r="BD260" s="429"/>
      <c r="BE260" s="429"/>
      <c r="BF260" s="432"/>
      <c r="BG260" s="431"/>
      <c r="BH260" s="429"/>
      <c r="BI260" s="429"/>
      <c r="BJ260" s="436"/>
      <c r="BK260" s="181">
        <f t="shared" ref="BK260" si="14">SUM(O260:BJ260)</f>
        <v>1</v>
      </c>
      <c r="BL260" s="182">
        <f t="shared" ref="BL260" si="15">(L260-BK260)</f>
        <v>0</v>
      </c>
      <c r="BM260" s="26"/>
      <c r="BN260" s="200" t="s">
        <v>32</v>
      </c>
    </row>
    <row r="261" spans="1:66" x14ac:dyDescent="0.25">
      <c r="A261" s="36" t="s">
        <v>158</v>
      </c>
      <c r="B261" s="37" t="s">
        <v>159</v>
      </c>
      <c r="C261" s="29" t="s">
        <v>190</v>
      </c>
      <c r="D261" s="29" t="s">
        <v>187</v>
      </c>
      <c r="E261" s="30" t="s">
        <v>167</v>
      </c>
      <c r="F261" s="132" t="s">
        <v>53</v>
      </c>
      <c r="G261" s="133" t="s">
        <v>32</v>
      </c>
      <c r="H261" s="133" t="s">
        <v>30</v>
      </c>
      <c r="I261" s="28" t="s">
        <v>113</v>
      </c>
      <c r="J261" s="39" t="s">
        <v>260</v>
      </c>
      <c r="K261" s="27">
        <v>4</v>
      </c>
      <c r="L261" s="28">
        <v>4</v>
      </c>
      <c r="M261" s="31" t="s">
        <v>263</v>
      </c>
      <c r="N261" s="40" t="s">
        <v>261</v>
      </c>
      <c r="O261" s="428" t="s">
        <v>280</v>
      </c>
      <c r="P261" s="429"/>
      <c r="Q261" s="429"/>
      <c r="R261" s="430"/>
      <c r="S261" s="431"/>
      <c r="T261" s="429"/>
      <c r="U261" s="429"/>
      <c r="V261" s="432"/>
      <c r="W261" s="431"/>
      <c r="X261" s="429"/>
      <c r="Y261" s="429"/>
      <c r="Z261" s="432"/>
      <c r="AA261" s="431"/>
      <c r="AB261" s="429"/>
      <c r="AC261" s="429"/>
      <c r="AD261" s="432"/>
      <c r="AE261" s="433"/>
      <c r="AF261" s="434"/>
      <c r="AG261" s="434"/>
      <c r="AH261" s="435"/>
      <c r="AI261" s="433"/>
      <c r="AJ261" s="434"/>
      <c r="AK261" s="434"/>
      <c r="AL261" s="435"/>
      <c r="AM261" s="433"/>
      <c r="AN261" s="434"/>
      <c r="AO261" s="434"/>
      <c r="AP261" s="435"/>
      <c r="AQ261" s="433"/>
      <c r="AR261" s="434"/>
      <c r="AS261" s="434"/>
      <c r="AT261" s="435"/>
      <c r="AU261" s="433">
        <v>4</v>
      </c>
      <c r="AV261" s="434"/>
      <c r="AW261" s="434"/>
      <c r="AX261" s="435"/>
      <c r="AY261" s="431"/>
      <c r="AZ261" s="429"/>
      <c r="BA261" s="429"/>
      <c r="BB261" s="432"/>
      <c r="BC261" s="431"/>
      <c r="BD261" s="429"/>
      <c r="BE261" s="429"/>
      <c r="BF261" s="432"/>
      <c r="BG261" s="431"/>
      <c r="BH261" s="429"/>
      <c r="BI261" s="429"/>
      <c r="BJ261" s="436"/>
      <c r="BK261" s="181">
        <f t="shared" si="12"/>
        <v>4</v>
      </c>
      <c r="BL261" s="182">
        <f t="shared" si="13"/>
        <v>0</v>
      </c>
      <c r="BM261" s="26"/>
      <c r="BN261" s="200" t="s">
        <v>32</v>
      </c>
    </row>
    <row r="262" spans="1:66" x14ac:dyDescent="0.25">
      <c r="A262" s="36" t="s">
        <v>158</v>
      </c>
      <c r="B262" s="37" t="s">
        <v>159</v>
      </c>
      <c r="C262" s="29" t="s">
        <v>191</v>
      </c>
      <c r="D262" s="29" t="s">
        <v>187</v>
      </c>
      <c r="E262" s="30" t="s">
        <v>167</v>
      </c>
      <c r="F262" s="132" t="s">
        <v>54</v>
      </c>
      <c r="G262" s="133" t="s">
        <v>32</v>
      </c>
      <c r="H262" s="133" t="s">
        <v>30</v>
      </c>
      <c r="I262" s="28" t="s">
        <v>113</v>
      </c>
      <c r="J262" s="38" t="s">
        <v>115</v>
      </c>
      <c r="K262" s="27">
        <v>5</v>
      </c>
      <c r="L262" s="28">
        <v>5</v>
      </c>
      <c r="M262" s="31" t="s">
        <v>268</v>
      </c>
      <c r="N262" s="32" t="s">
        <v>32</v>
      </c>
      <c r="O262" s="428"/>
      <c r="P262" s="429"/>
      <c r="Q262" s="429"/>
      <c r="R262" s="430"/>
      <c r="S262" s="431">
        <v>1</v>
      </c>
      <c r="T262" s="429"/>
      <c r="U262" s="429"/>
      <c r="V262" s="432"/>
      <c r="W262" s="431"/>
      <c r="X262" s="429">
        <v>1</v>
      </c>
      <c r="Y262" s="429"/>
      <c r="Z262" s="432"/>
      <c r="AA262" s="431"/>
      <c r="AB262" s="429"/>
      <c r="AC262" s="429">
        <v>1</v>
      </c>
      <c r="AD262" s="432"/>
      <c r="AE262" s="433"/>
      <c r="AF262" s="434"/>
      <c r="AG262" s="434"/>
      <c r="AH262" s="435"/>
      <c r="AI262" s="433"/>
      <c r="AJ262" s="434"/>
      <c r="AK262" s="434"/>
      <c r="AL262" s="435"/>
      <c r="AM262" s="433"/>
      <c r="AN262" s="434"/>
      <c r="AO262" s="434"/>
      <c r="AP262" s="435">
        <v>1</v>
      </c>
      <c r="AQ262" s="433"/>
      <c r="AR262" s="434"/>
      <c r="AS262" s="434"/>
      <c r="AT262" s="435"/>
      <c r="AU262" s="433">
        <v>1</v>
      </c>
      <c r="AV262" s="434"/>
      <c r="AW262" s="434"/>
      <c r="AX262" s="435"/>
      <c r="AY262" s="431"/>
      <c r="AZ262" s="429"/>
      <c r="BA262" s="429"/>
      <c r="BB262" s="432"/>
      <c r="BC262" s="431"/>
      <c r="BD262" s="429"/>
      <c r="BE262" s="429"/>
      <c r="BF262" s="432"/>
      <c r="BG262" s="431"/>
      <c r="BH262" s="429"/>
      <c r="BI262" s="429"/>
      <c r="BJ262" s="436"/>
      <c r="BK262" s="181">
        <f t="shared" si="12"/>
        <v>5</v>
      </c>
      <c r="BL262" s="182">
        <f t="shared" si="13"/>
        <v>0</v>
      </c>
      <c r="BM262" s="26"/>
      <c r="BN262" s="200" t="s">
        <v>32</v>
      </c>
    </row>
    <row r="263" spans="1:66" x14ac:dyDescent="0.25">
      <c r="A263" s="36" t="s">
        <v>158</v>
      </c>
      <c r="B263" s="37" t="s">
        <v>159</v>
      </c>
      <c r="C263" s="29" t="s">
        <v>191</v>
      </c>
      <c r="D263" s="29" t="s">
        <v>187</v>
      </c>
      <c r="E263" s="30" t="s">
        <v>167</v>
      </c>
      <c r="F263" s="132" t="s">
        <v>54</v>
      </c>
      <c r="G263" s="133" t="s">
        <v>32</v>
      </c>
      <c r="H263" s="133" t="s">
        <v>30</v>
      </c>
      <c r="I263" s="28" t="s">
        <v>113</v>
      </c>
      <c r="J263" s="38" t="s">
        <v>109</v>
      </c>
      <c r="K263" s="27">
        <v>5</v>
      </c>
      <c r="L263" s="28">
        <v>5</v>
      </c>
      <c r="M263" s="31" t="s">
        <v>266</v>
      </c>
      <c r="N263" s="32" t="s">
        <v>32</v>
      </c>
      <c r="O263" s="428"/>
      <c r="P263" s="429"/>
      <c r="Q263" s="429"/>
      <c r="R263" s="430"/>
      <c r="S263" s="431">
        <v>1</v>
      </c>
      <c r="T263" s="429"/>
      <c r="U263" s="429"/>
      <c r="V263" s="432"/>
      <c r="W263" s="431"/>
      <c r="X263" s="429">
        <v>1</v>
      </c>
      <c r="Y263" s="429"/>
      <c r="Z263" s="432"/>
      <c r="AA263" s="431"/>
      <c r="AB263" s="429"/>
      <c r="AC263" s="429">
        <v>1</v>
      </c>
      <c r="AD263" s="432"/>
      <c r="AE263" s="433"/>
      <c r="AF263" s="434"/>
      <c r="AG263" s="434"/>
      <c r="AH263" s="435"/>
      <c r="AI263" s="433"/>
      <c r="AJ263" s="434"/>
      <c r="AK263" s="434"/>
      <c r="AL263" s="435"/>
      <c r="AM263" s="433"/>
      <c r="AN263" s="434"/>
      <c r="AO263" s="434"/>
      <c r="AP263" s="435">
        <v>1</v>
      </c>
      <c r="AQ263" s="433"/>
      <c r="AR263" s="434"/>
      <c r="AS263" s="434"/>
      <c r="AT263" s="435"/>
      <c r="AU263" s="433">
        <v>1</v>
      </c>
      <c r="AV263" s="434"/>
      <c r="AW263" s="434"/>
      <c r="AX263" s="435"/>
      <c r="AY263" s="431"/>
      <c r="AZ263" s="429"/>
      <c r="BA263" s="429"/>
      <c r="BB263" s="432"/>
      <c r="BC263" s="431"/>
      <c r="BD263" s="429"/>
      <c r="BE263" s="429"/>
      <c r="BF263" s="432"/>
      <c r="BG263" s="431"/>
      <c r="BH263" s="429"/>
      <c r="BI263" s="429"/>
      <c r="BJ263" s="436"/>
      <c r="BK263" s="181">
        <f t="shared" si="12"/>
        <v>5</v>
      </c>
      <c r="BL263" s="182">
        <f t="shared" si="13"/>
        <v>0</v>
      </c>
      <c r="BM263" s="26"/>
      <c r="BN263" s="200" t="s">
        <v>32</v>
      </c>
    </row>
    <row r="264" spans="1:66" x14ac:dyDescent="0.25">
      <c r="A264" s="36" t="s">
        <v>158</v>
      </c>
      <c r="B264" s="37" t="s">
        <v>159</v>
      </c>
      <c r="C264" s="29" t="s">
        <v>191</v>
      </c>
      <c r="D264" s="29" t="s">
        <v>187</v>
      </c>
      <c r="E264" s="30" t="s">
        <v>167</v>
      </c>
      <c r="F264" s="132" t="s">
        <v>54</v>
      </c>
      <c r="G264" s="133" t="s">
        <v>32</v>
      </c>
      <c r="H264" s="133" t="s">
        <v>30</v>
      </c>
      <c r="I264" s="28" t="s">
        <v>113</v>
      </c>
      <c r="J264" s="39" t="s">
        <v>260</v>
      </c>
      <c r="K264" s="27">
        <v>4</v>
      </c>
      <c r="L264" s="28">
        <v>4</v>
      </c>
      <c r="M264" s="31" t="s">
        <v>263</v>
      </c>
      <c r="N264" s="40" t="s">
        <v>261</v>
      </c>
      <c r="O264" s="428" t="s">
        <v>280</v>
      </c>
      <c r="P264" s="429"/>
      <c r="Q264" s="429"/>
      <c r="R264" s="430"/>
      <c r="S264" s="431"/>
      <c r="T264" s="429"/>
      <c r="U264" s="429"/>
      <c r="V264" s="432"/>
      <c r="W264" s="431"/>
      <c r="X264" s="429"/>
      <c r="Y264" s="429"/>
      <c r="Z264" s="432"/>
      <c r="AA264" s="431"/>
      <c r="AB264" s="429"/>
      <c r="AC264" s="429"/>
      <c r="AD264" s="432"/>
      <c r="AE264" s="433"/>
      <c r="AF264" s="434"/>
      <c r="AG264" s="434"/>
      <c r="AH264" s="435"/>
      <c r="AI264" s="433"/>
      <c r="AJ264" s="434"/>
      <c r="AK264" s="434"/>
      <c r="AL264" s="435"/>
      <c r="AM264" s="433"/>
      <c r="AN264" s="434"/>
      <c r="AO264" s="434"/>
      <c r="AP264" s="435"/>
      <c r="AQ264" s="433"/>
      <c r="AR264" s="434"/>
      <c r="AS264" s="434"/>
      <c r="AT264" s="435"/>
      <c r="AU264" s="433">
        <v>4</v>
      </c>
      <c r="AV264" s="434"/>
      <c r="AW264" s="434"/>
      <c r="AX264" s="435"/>
      <c r="AY264" s="431"/>
      <c r="AZ264" s="429"/>
      <c r="BA264" s="429"/>
      <c r="BB264" s="432"/>
      <c r="BC264" s="431"/>
      <c r="BD264" s="429"/>
      <c r="BE264" s="429"/>
      <c r="BF264" s="432"/>
      <c r="BG264" s="431"/>
      <c r="BH264" s="429"/>
      <c r="BI264" s="429"/>
      <c r="BJ264" s="436"/>
      <c r="BK264" s="181">
        <f t="shared" si="12"/>
        <v>4</v>
      </c>
      <c r="BL264" s="182">
        <f t="shared" si="13"/>
        <v>0</v>
      </c>
      <c r="BM264" s="26"/>
      <c r="BN264" s="200" t="s">
        <v>32</v>
      </c>
    </row>
    <row r="265" spans="1:66" x14ac:dyDescent="0.25">
      <c r="A265" s="36" t="s">
        <v>158</v>
      </c>
      <c r="B265" s="37" t="s">
        <v>159</v>
      </c>
      <c r="C265" s="29" t="s">
        <v>192</v>
      </c>
      <c r="D265" s="29" t="s">
        <v>187</v>
      </c>
      <c r="E265" s="30" t="s">
        <v>167</v>
      </c>
      <c r="F265" s="132" t="s">
        <v>55</v>
      </c>
      <c r="G265" s="133" t="s">
        <v>32</v>
      </c>
      <c r="H265" s="133" t="s">
        <v>30</v>
      </c>
      <c r="I265" s="28" t="s">
        <v>31</v>
      </c>
      <c r="J265" s="38" t="s">
        <v>147</v>
      </c>
      <c r="K265" s="27">
        <v>5</v>
      </c>
      <c r="L265" s="28">
        <v>5</v>
      </c>
      <c r="M265" s="31" t="s">
        <v>268</v>
      </c>
      <c r="N265" s="32" t="s">
        <v>32</v>
      </c>
      <c r="O265" s="428"/>
      <c r="P265" s="429"/>
      <c r="Q265" s="429"/>
      <c r="R265" s="430"/>
      <c r="S265" s="431"/>
      <c r="T265" s="429"/>
      <c r="U265" s="429"/>
      <c r="V265" s="432"/>
      <c r="W265" s="431"/>
      <c r="X265" s="429"/>
      <c r="Y265" s="429"/>
      <c r="Z265" s="432"/>
      <c r="AA265" s="431"/>
      <c r="AB265" s="429"/>
      <c r="AC265" s="429">
        <v>1</v>
      </c>
      <c r="AD265" s="432"/>
      <c r="AE265" s="433"/>
      <c r="AF265" s="434"/>
      <c r="AG265" s="434"/>
      <c r="AH265" s="435"/>
      <c r="AI265" s="433"/>
      <c r="AJ265" s="434"/>
      <c r="AK265" s="434"/>
      <c r="AL265" s="435"/>
      <c r="AM265" s="433"/>
      <c r="AN265" s="434"/>
      <c r="AO265" s="434">
        <v>1</v>
      </c>
      <c r="AP265" s="435"/>
      <c r="AQ265" s="433"/>
      <c r="AR265" s="434"/>
      <c r="AS265" s="434">
        <v>1</v>
      </c>
      <c r="AT265" s="435"/>
      <c r="AU265" s="433"/>
      <c r="AV265" s="434">
        <v>1</v>
      </c>
      <c r="AW265" s="434"/>
      <c r="AX265" s="435"/>
      <c r="AY265" s="431"/>
      <c r="AZ265" s="429">
        <v>1</v>
      </c>
      <c r="BA265" s="429"/>
      <c r="BB265" s="432"/>
      <c r="BC265" s="431"/>
      <c r="BD265" s="429"/>
      <c r="BE265" s="429"/>
      <c r="BF265" s="432"/>
      <c r="BG265" s="431"/>
      <c r="BH265" s="429"/>
      <c r="BI265" s="429"/>
      <c r="BJ265" s="436"/>
      <c r="BK265" s="181">
        <f t="shared" si="12"/>
        <v>5</v>
      </c>
      <c r="BL265" s="182">
        <f t="shared" si="13"/>
        <v>0</v>
      </c>
      <c r="BM265" s="26"/>
      <c r="BN265" s="200" t="s">
        <v>32</v>
      </c>
    </row>
    <row r="266" spans="1:66" x14ac:dyDescent="0.25">
      <c r="A266" s="36" t="s">
        <v>158</v>
      </c>
      <c r="B266" s="37" t="s">
        <v>159</v>
      </c>
      <c r="C266" s="29" t="s">
        <v>192</v>
      </c>
      <c r="D266" s="29" t="s">
        <v>187</v>
      </c>
      <c r="E266" s="30" t="s">
        <v>167</v>
      </c>
      <c r="F266" s="132" t="s">
        <v>55</v>
      </c>
      <c r="G266" s="133" t="s">
        <v>32</v>
      </c>
      <c r="H266" s="133" t="s">
        <v>30</v>
      </c>
      <c r="I266" s="28" t="s">
        <v>31</v>
      </c>
      <c r="J266" s="38" t="s">
        <v>148</v>
      </c>
      <c r="K266" s="27">
        <v>5</v>
      </c>
      <c r="L266" s="28">
        <v>5</v>
      </c>
      <c r="M266" s="31" t="s">
        <v>268</v>
      </c>
      <c r="N266" s="32" t="s">
        <v>32</v>
      </c>
      <c r="O266" s="428"/>
      <c r="P266" s="429"/>
      <c r="Q266" s="429"/>
      <c r="R266" s="430"/>
      <c r="S266" s="431"/>
      <c r="T266" s="429"/>
      <c r="U266" s="429"/>
      <c r="V266" s="432"/>
      <c r="W266" s="431"/>
      <c r="X266" s="429"/>
      <c r="Y266" s="429"/>
      <c r="Z266" s="432"/>
      <c r="AA266" s="431"/>
      <c r="AB266" s="429"/>
      <c r="AC266" s="429">
        <v>1</v>
      </c>
      <c r="AD266" s="432"/>
      <c r="AE266" s="433"/>
      <c r="AF266" s="434"/>
      <c r="AG266" s="434"/>
      <c r="AH266" s="435"/>
      <c r="AI266" s="433"/>
      <c r="AJ266" s="434"/>
      <c r="AK266" s="434"/>
      <c r="AL266" s="435"/>
      <c r="AM266" s="433"/>
      <c r="AN266" s="434"/>
      <c r="AO266" s="434">
        <v>1</v>
      </c>
      <c r="AP266" s="435"/>
      <c r="AQ266" s="433"/>
      <c r="AR266" s="434"/>
      <c r="AS266" s="434">
        <v>1</v>
      </c>
      <c r="AT266" s="435"/>
      <c r="AU266" s="433"/>
      <c r="AV266" s="434">
        <v>1</v>
      </c>
      <c r="AW266" s="434"/>
      <c r="AX266" s="435"/>
      <c r="AY266" s="431"/>
      <c r="AZ266" s="429">
        <v>1</v>
      </c>
      <c r="BA266" s="429"/>
      <c r="BB266" s="432"/>
      <c r="BC266" s="431"/>
      <c r="BD266" s="429"/>
      <c r="BE266" s="429"/>
      <c r="BF266" s="432"/>
      <c r="BG266" s="431"/>
      <c r="BH266" s="429"/>
      <c r="BI266" s="429"/>
      <c r="BJ266" s="436"/>
      <c r="BK266" s="181">
        <f t="shared" si="12"/>
        <v>5</v>
      </c>
      <c r="BL266" s="182">
        <f t="shared" si="13"/>
        <v>0</v>
      </c>
      <c r="BM266" s="26"/>
      <c r="BN266" s="200" t="s">
        <v>32</v>
      </c>
    </row>
    <row r="267" spans="1:66" x14ac:dyDescent="0.25">
      <c r="A267" s="36" t="s">
        <v>158</v>
      </c>
      <c r="B267" s="37" t="s">
        <v>159</v>
      </c>
      <c r="C267" s="29" t="s">
        <v>192</v>
      </c>
      <c r="D267" s="29" t="s">
        <v>187</v>
      </c>
      <c r="E267" s="30" t="s">
        <v>167</v>
      </c>
      <c r="F267" s="132" t="s">
        <v>55</v>
      </c>
      <c r="G267" s="133" t="s">
        <v>32</v>
      </c>
      <c r="H267" s="133" t="s">
        <v>30</v>
      </c>
      <c r="I267" s="28" t="s">
        <v>31</v>
      </c>
      <c r="J267" s="38" t="s">
        <v>115</v>
      </c>
      <c r="K267" s="27">
        <v>5</v>
      </c>
      <c r="L267" s="28">
        <v>5</v>
      </c>
      <c r="M267" s="31" t="s">
        <v>268</v>
      </c>
      <c r="N267" s="32" t="s">
        <v>32</v>
      </c>
      <c r="O267" s="428"/>
      <c r="P267" s="429"/>
      <c r="Q267" s="429"/>
      <c r="R267" s="430"/>
      <c r="S267" s="431"/>
      <c r="T267" s="429"/>
      <c r="U267" s="429"/>
      <c r="V267" s="432"/>
      <c r="W267" s="431"/>
      <c r="X267" s="429"/>
      <c r="Y267" s="429"/>
      <c r="Z267" s="432"/>
      <c r="AA267" s="431"/>
      <c r="AB267" s="429"/>
      <c r="AC267" s="429">
        <v>1</v>
      </c>
      <c r="AD267" s="432"/>
      <c r="AE267" s="433"/>
      <c r="AF267" s="434"/>
      <c r="AG267" s="434"/>
      <c r="AH267" s="435"/>
      <c r="AI267" s="433"/>
      <c r="AJ267" s="434"/>
      <c r="AK267" s="434"/>
      <c r="AL267" s="435"/>
      <c r="AM267" s="433"/>
      <c r="AN267" s="434"/>
      <c r="AO267" s="434">
        <v>1</v>
      </c>
      <c r="AP267" s="435"/>
      <c r="AQ267" s="433"/>
      <c r="AR267" s="434"/>
      <c r="AS267" s="434">
        <v>1</v>
      </c>
      <c r="AT267" s="435"/>
      <c r="AU267" s="433"/>
      <c r="AV267" s="434">
        <v>1</v>
      </c>
      <c r="AW267" s="434"/>
      <c r="AX267" s="435"/>
      <c r="AY267" s="431"/>
      <c r="AZ267" s="429">
        <v>1</v>
      </c>
      <c r="BA267" s="429"/>
      <c r="BB267" s="432"/>
      <c r="BC267" s="431"/>
      <c r="BD267" s="429"/>
      <c r="BE267" s="429"/>
      <c r="BF267" s="432"/>
      <c r="BG267" s="431"/>
      <c r="BH267" s="429"/>
      <c r="BI267" s="429"/>
      <c r="BJ267" s="436"/>
      <c r="BK267" s="181">
        <f t="shared" si="12"/>
        <v>5</v>
      </c>
      <c r="BL267" s="182">
        <f t="shared" si="13"/>
        <v>0</v>
      </c>
      <c r="BM267" s="26"/>
      <c r="BN267" s="200" t="s">
        <v>32</v>
      </c>
    </row>
    <row r="268" spans="1:66" x14ac:dyDescent="0.25">
      <c r="A268" s="36" t="s">
        <v>158</v>
      </c>
      <c r="B268" s="37" t="s">
        <v>159</v>
      </c>
      <c r="C268" s="29" t="s">
        <v>192</v>
      </c>
      <c r="D268" s="29" t="s">
        <v>187</v>
      </c>
      <c r="E268" s="30" t="s">
        <v>167</v>
      </c>
      <c r="F268" s="132" t="s">
        <v>55</v>
      </c>
      <c r="G268" s="133" t="s">
        <v>32</v>
      </c>
      <c r="H268" s="133" t="s">
        <v>30</v>
      </c>
      <c r="I268" s="28" t="s">
        <v>31</v>
      </c>
      <c r="J268" s="38" t="s">
        <v>109</v>
      </c>
      <c r="K268" s="27">
        <v>5</v>
      </c>
      <c r="L268" s="28">
        <v>5</v>
      </c>
      <c r="M268" s="31" t="s">
        <v>266</v>
      </c>
      <c r="N268" s="32" t="s">
        <v>32</v>
      </c>
      <c r="O268" s="428"/>
      <c r="P268" s="429"/>
      <c r="Q268" s="429"/>
      <c r="R268" s="430"/>
      <c r="S268" s="431"/>
      <c r="T268" s="429"/>
      <c r="U268" s="429"/>
      <c r="V268" s="432"/>
      <c r="W268" s="431"/>
      <c r="X268" s="429"/>
      <c r="Y268" s="429"/>
      <c r="Z268" s="432"/>
      <c r="AA268" s="431"/>
      <c r="AB268" s="429"/>
      <c r="AC268" s="429">
        <v>1</v>
      </c>
      <c r="AD268" s="432"/>
      <c r="AE268" s="433"/>
      <c r="AF268" s="434"/>
      <c r="AG268" s="434"/>
      <c r="AH268" s="435"/>
      <c r="AI268" s="433"/>
      <c r="AJ268" s="434"/>
      <c r="AK268" s="434"/>
      <c r="AL268" s="435"/>
      <c r="AM268" s="433"/>
      <c r="AN268" s="434"/>
      <c r="AO268" s="434">
        <v>1</v>
      </c>
      <c r="AP268" s="435"/>
      <c r="AQ268" s="433"/>
      <c r="AR268" s="434"/>
      <c r="AS268" s="434">
        <v>1</v>
      </c>
      <c r="AT268" s="435"/>
      <c r="AU268" s="433"/>
      <c r="AV268" s="434">
        <v>1</v>
      </c>
      <c r="AW268" s="434"/>
      <c r="AX268" s="435"/>
      <c r="AY268" s="431"/>
      <c r="AZ268" s="429">
        <v>1</v>
      </c>
      <c r="BA268" s="429"/>
      <c r="BB268" s="432"/>
      <c r="BC268" s="431"/>
      <c r="BD268" s="429"/>
      <c r="BE268" s="429"/>
      <c r="BF268" s="432"/>
      <c r="BG268" s="431"/>
      <c r="BH268" s="429"/>
      <c r="BI268" s="429"/>
      <c r="BJ268" s="436"/>
      <c r="BK268" s="181">
        <f t="shared" ref="BK268:BK331" si="16">SUM(O268:BJ268)</f>
        <v>5</v>
      </c>
      <c r="BL268" s="182">
        <f t="shared" ref="BL268:BL331" si="17">(L268-BK268)</f>
        <v>0</v>
      </c>
      <c r="BM268" s="26"/>
      <c r="BN268" s="200" t="s">
        <v>32</v>
      </c>
    </row>
    <row r="269" spans="1:66" x14ac:dyDescent="0.25">
      <c r="A269" s="36" t="s">
        <v>158</v>
      </c>
      <c r="B269" s="37" t="s">
        <v>159</v>
      </c>
      <c r="C269" s="29" t="s">
        <v>192</v>
      </c>
      <c r="D269" s="29" t="s">
        <v>187</v>
      </c>
      <c r="E269" s="30" t="s">
        <v>167</v>
      </c>
      <c r="F269" s="132" t="s">
        <v>55</v>
      </c>
      <c r="G269" s="133" t="s">
        <v>32</v>
      </c>
      <c r="H269" s="133" t="s">
        <v>30</v>
      </c>
      <c r="I269" s="28" t="s">
        <v>31</v>
      </c>
      <c r="J269" s="39" t="s">
        <v>260</v>
      </c>
      <c r="K269" s="27">
        <v>4</v>
      </c>
      <c r="L269" s="28">
        <v>4</v>
      </c>
      <c r="M269" s="31" t="s">
        <v>263</v>
      </c>
      <c r="N269" s="40" t="s">
        <v>261</v>
      </c>
      <c r="O269" s="428" t="s">
        <v>280</v>
      </c>
      <c r="P269" s="429"/>
      <c r="Q269" s="429"/>
      <c r="R269" s="430"/>
      <c r="S269" s="431"/>
      <c r="T269" s="429"/>
      <c r="U269" s="429"/>
      <c r="V269" s="432"/>
      <c r="W269" s="431"/>
      <c r="X269" s="429"/>
      <c r="Y269" s="429"/>
      <c r="Z269" s="432"/>
      <c r="AA269" s="431"/>
      <c r="AB269" s="429"/>
      <c r="AC269" s="429"/>
      <c r="AD269" s="432"/>
      <c r="AE269" s="433"/>
      <c r="AF269" s="434"/>
      <c r="AG269" s="434"/>
      <c r="AH269" s="435"/>
      <c r="AI269" s="433"/>
      <c r="AJ269" s="434"/>
      <c r="AK269" s="434"/>
      <c r="AL269" s="435"/>
      <c r="AM269" s="433"/>
      <c r="AN269" s="434"/>
      <c r="AO269" s="434"/>
      <c r="AP269" s="435"/>
      <c r="AQ269" s="433"/>
      <c r="AR269" s="434"/>
      <c r="AS269" s="434">
        <v>4</v>
      </c>
      <c r="AT269" s="435"/>
      <c r="AU269" s="433"/>
      <c r="AV269" s="434"/>
      <c r="AW269" s="434"/>
      <c r="AX269" s="435"/>
      <c r="AY269" s="431"/>
      <c r="AZ269" s="429"/>
      <c r="BA269" s="429"/>
      <c r="BB269" s="432"/>
      <c r="BC269" s="431"/>
      <c r="BD269" s="429"/>
      <c r="BE269" s="429"/>
      <c r="BF269" s="432"/>
      <c r="BG269" s="431"/>
      <c r="BH269" s="429"/>
      <c r="BI269" s="429"/>
      <c r="BJ269" s="436"/>
      <c r="BK269" s="181">
        <f t="shared" si="16"/>
        <v>4</v>
      </c>
      <c r="BL269" s="182">
        <f t="shared" si="17"/>
        <v>0</v>
      </c>
      <c r="BM269" s="26"/>
      <c r="BN269" s="200" t="s">
        <v>32</v>
      </c>
    </row>
    <row r="270" spans="1:66" x14ac:dyDescent="0.25">
      <c r="A270" s="36" t="s">
        <v>158</v>
      </c>
      <c r="B270" s="37" t="s">
        <v>159</v>
      </c>
      <c r="C270" s="29" t="s">
        <v>193</v>
      </c>
      <c r="D270" s="29" t="s">
        <v>187</v>
      </c>
      <c r="E270" s="30" t="s">
        <v>167</v>
      </c>
      <c r="F270" s="132" t="s">
        <v>56</v>
      </c>
      <c r="G270" s="133" t="s">
        <v>61</v>
      </c>
      <c r="H270" s="133" t="s">
        <v>30</v>
      </c>
      <c r="I270" s="28" t="s">
        <v>113</v>
      </c>
      <c r="J270" s="38" t="s">
        <v>147</v>
      </c>
      <c r="K270" s="27">
        <v>5</v>
      </c>
      <c r="L270" s="28">
        <v>5</v>
      </c>
      <c r="M270" s="31" t="s">
        <v>268</v>
      </c>
      <c r="N270" s="32" t="s">
        <v>32</v>
      </c>
      <c r="O270" s="428"/>
      <c r="P270" s="429"/>
      <c r="Q270" s="429">
        <v>1</v>
      </c>
      <c r="R270" s="430"/>
      <c r="S270" s="431"/>
      <c r="T270" s="429"/>
      <c r="U270" s="429">
        <v>1</v>
      </c>
      <c r="V270" s="432"/>
      <c r="W270" s="431"/>
      <c r="X270" s="429"/>
      <c r="Y270" s="429">
        <v>1</v>
      </c>
      <c r="Z270" s="432"/>
      <c r="AA270" s="431"/>
      <c r="AB270" s="429"/>
      <c r="AC270" s="429"/>
      <c r="AD270" s="432"/>
      <c r="AE270" s="433"/>
      <c r="AF270" s="434"/>
      <c r="AG270" s="434"/>
      <c r="AH270" s="435"/>
      <c r="AI270" s="433">
        <v>1</v>
      </c>
      <c r="AJ270" s="434"/>
      <c r="AK270" s="434"/>
      <c r="AL270" s="435"/>
      <c r="AM270" s="433"/>
      <c r="AN270" s="434"/>
      <c r="AO270" s="434"/>
      <c r="AP270" s="435">
        <v>1</v>
      </c>
      <c r="AQ270" s="433"/>
      <c r="AR270" s="434"/>
      <c r="AS270" s="434"/>
      <c r="AT270" s="435"/>
      <c r="AU270" s="433"/>
      <c r="AV270" s="434"/>
      <c r="AW270" s="434"/>
      <c r="AX270" s="435"/>
      <c r="AY270" s="431"/>
      <c r="AZ270" s="429"/>
      <c r="BA270" s="429"/>
      <c r="BB270" s="432"/>
      <c r="BC270" s="431"/>
      <c r="BD270" s="429"/>
      <c r="BE270" s="429"/>
      <c r="BF270" s="432"/>
      <c r="BG270" s="431"/>
      <c r="BH270" s="429"/>
      <c r="BI270" s="429"/>
      <c r="BJ270" s="436"/>
      <c r="BK270" s="181">
        <f t="shared" si="16"/>
        <v>5</v>
      </c>
      <c r="BL270" s="182">
        <f t="shared" si="17"/>
        <v>0</v>
      </c>
      <c r="BM270" s="26"/>
      <c r="BN270" s="200" t="s">
        <v>32</v>
      </c>
    </row>
    <row r="271" spans="1:66" x14ac:dyDescent="0.25">
      <c r="A271" s="36" t="s">
        <v>158</v>
      </c>
      <c r="B271" s="37" t="s">
        <v>159</v>
      </c>
      <c r="C271" s="29" t="s">
        <v>193</v>
      </c>
      <c r="D271" s="29" t="s">
        <v>187</v>
      </c>
      <c r="E271" s="30" t="s">
        <v>167</v>
      </c>
      <c r="F271" s="132" t="s">
        <v>56</v>
      </c>
      <c r="G271" s="133" t="s">
        <v>61</v>
      </c>
      <c r="H271" s="133" t="s">
        <v>30</v>
      </c>
      <c r="I271" s="28" t="s">
        <v>113</v>
      </c>
      <c r="J271" s="38" t="s">
        <v>109</v>
      </c>
      <c r="K271" s="27">
        <v>5</v>
      </c>
      <c r="L271" s="28">
        <v>5</v>
      </c>
      <c r="M271" s="31" t="s">
        <v>266</v>
      </c>
      <c r="N271" s="32" t="s">
        <v>32</v>
      </c>
      <c r="O271" s="428"/>
      <c r="P271" s="429"/>
      <c r="Q271" s="429">
        <v>1</v>
      </c>
      <c r="R271" s="430"/>
      <c r="S271" s="431"/>
      <c r="T271" s="429"/>
      <c r="U271" s="429">
        <v>1</v>
      </c>
      <c r="V271" s="432"/>
      <c r="W271" s="431"/>
      <c r="X271" s="429"/>
      <c r="Y271" s="429">
        <v>1</v>
      </c>
      <c r="Z271" s="432"/>
      <c r="AA271" s="431"/>
      <c r="AB271" s="429"/>
      <c r="AC271" s="429"/>
      <c r="AD271" s="432"/>
      <c r="AE271" s="433"/>
      <c r="AF271" s="434"/>
      <c r="AG271" s="434"/>
      <c r="AH271" s="435"/>
      <c r="AI271" s="433">
        <v>1</v>
      </c>
      <c r="AJ271" s="434"/>
      <c r="AK271" s="434"/>
      <c r="AL271" s="435"/>
      <c r="AM271" s="433"/>
      <c r="AN271" s="434"/>
      <c r="AO271" s="434"/>
      <c r="AP271" s="435">
        <v>1</v>
      </c>
      <c r="AQ271" s="433"/>
      <c r="AR271" s="434"/>
      <c r="AS271" s="434"/>
      <c r="AT271" s="435"/>
      <c r="AU271" s="433"/>
      <c r="AV271" s="434"/>
      <c r="AW271" s="434"/>
      <c r="AX271" s="435"/>
      <c r="AY271" s="431"/>
      <c r="AZ271" s="429"/>
      <c r="BA271" s="429"/>
      <c r="BB271" s="432"/>
      <c r="BC271" s="431"/>
      <c r="BD271" s="429"/>
      <c r="BE271" s="429"/>
      <c r="BF271" s="432"/>
      <c r="BG271" s="431"/>
      <c r="BH271" s="429"/>
      <c r="BI271" s="429"/>
      <c r="BJ271" s="436"/>
      <c r="BK271" s="181">
        <f t="shared" si="16"/>
        <v>5</v>
      </c>
      <c r="BL271" s="182">
        <f t="shared" si="17"/>
        <v>0</v>
      </c>
      <c r="BM271" s="26"/>
      <c r="BN271" s="200" t="s">
        <v>32</v>
      </c>
    </row>
    <row r="272" spans="1:66" x14ac:dyDescent="0.25">
      <c r="A272" s="36" t="s">
        <v>158</v>
      </c>
      <c r="B272" s="37" t="s">
        <v>159</v>
      </c>
      <c r="C272" s="29" t="s">
        <v>193</v>
      </c>
      <c r="D272" s="29" t="s">
        <v>187</v>
      </c>
      <c r="E272" s="30" t="s">
        <v>167</v>
      </c>
      <c r="F272" s="132" t="s">
        <v>56</v>
      </c>
      <c r="G272" s="133" t="s">
        <v>61</v>
      </c>
      <c r="H272" s="133" t="s">
        <v>30</v>
      </c>
      <c r="I272" s="28" t="s">
        <v>113</v>
      </c>
      <c r="J272" s="39" t="s">
        <v>260</v>
      </c>
      <c r="K272" s="27">
        <v>4</v>
      </c>
      <c r="L272" s="28">
        <v>6</v>
      </c>
      <c r="M272" s="31" t="s">
        <v>263</v>
      </c>
      <c r="N272" s="40" t="s">
        <v>261</v>
      </c>
      <c r="O272" s="428" t="s">
        <v>280</v>
      </c>
      <c r="P272" s="429"/>
      <c r="Q272" s="429">
        <v>6</v>
      </c>
      <c r="R272" s="430"/>
      <c r="S272" s="431"/>
      <c r="T272" s="429"/>
      <c r="U272" s="429"/>
      <c r="V272" s="432"/>
      <c r="W272" s="431"/>
      <c r="X272" s="429"/>
      <c r="Y272" s="429"/>
      <c r="Z272" s="432"/>
      <c r="AA272" s="431"/>
      <c r="AB272" s="429"/>
      <c r="AC272" s="429"/>
      <c r="AD272" s="432"/>
      <c r="AE272" s="433"/>
      <c r="AF272" s="434"/>
      <c r="AG272" s="434"/>
      <c r="AH272" s="435"/>
      <c r="AI272" s="433"/>
      <c r="AJ272" s="434"/>
      <c r="AK272" s="434"/>
      <c r="AL272" s="435"/>
      <c r="AM272" s="433"/>
      <c r="AN272" s="434"/>
      <c r="AO272" s="434"/>
      <c r="AP272" s="435"/>
      <c r="AQ272" s="433"/>
      <c r="AR272" s="434"/>
      <c r="AS272" s="434"/>
      <c r="AT272" s="435"/>
      <c r="AU272" s="433"/>
      <c r="AV272" s="434"/>
      <c r="AW272" s="434"/>
      <c r="AX272" s="435"/>
      <c r="AY272" s="431"/>
      <c r="AZ272" s="429"/>
      <c r="BA272" s="429"/>
      <c r="BB272" s="432"/>
      <c r="BC272" s="431"/>
      <c r="BD272" s="429"/>
      <c r="BE272" s="429"/>
      <c r="BF272" s="432"/>
      <c r="BG272" s="431"/>
      <c r="BH272" s="429"/>
      <c r="BI272" s="429"/>
      <c r="BJ272" s="436"/>
      <c r="BK272" s="181">
        <f t="shared" si="16"/>
        <v>6</v>
      </c>
      <c r="BL272" s="182">
        <f t="shared" si="17"/>
        <v>0</v>
      </c>
      <c r="BM272" s="26"/>
      <c r="BN272" s="200" t="s">
        <v>32</v>
      </c>
    </row>
    <row r="273" spans="1:66" x14ac:dyDescent="0.25">
      <c r="A273" s="36" t="s">
        <v>158</v>
      </c>
      <c r="B273" s="37" t="s">
        <v>159</v>
      </c>
      <c r="C273" s="29" t="s">
        <v>194</v>
      </c>
      <c r="D273" s="29" t="s">
        <v>187</v>
      </c>
      <c r="E273" s="30" t="s">
        <v>167</v>
      </c>
      <c r="F273" s="132" t="s">
        <v>57</v>
      </c>
      <c r="G273" s="133" t="s">
        <v>32</v>
      </c>
      <c r="H273" s="133" t="s">
        <v>30</v>
      </c>
      <c r="I273" s="28" t="s">
        <v>113</v>
      </c>
      <c r="J273" s="39" t="s">
        <v>154</v>
      </c>
      <c r="K273" s="27">
        <v>20</v>
      </c>
      <c r="L273" s="28">
        <v>20</v>
      </c>
      <c r="M273" s="31" t="s">
        <v>568</v>
      </c>
      <c r="N273" s="32" t="s">
        <v>32</v>
      </c>
      <c r="O273" s="428"/>
      <c r="P273" s="429"/>
      <c r="Q273" s="429"/>
      <c r="R273" s="430">
        <v>4</v>
      </c>
      <c r="S273" s="431"/>
      <c r="T273" s="429"/>
      <c r="U273" s="429"/>
      <c r="V273" s="432"/>
      <c r="W273" s="431"/>
      <c r="X273" s="429">
        <v>4</v>
      </c>
      <c r="Y273" s="429"/>
      <c r="Z273" s="432"/>
      <c r="AA273" s="431"/>
      <c r="AB273" s="429"/>
      <c r="AC273" s="429"/>
      <c r="AD273" s="432"/>
      <c r="AE273" s="433"/>
      <c r="AF273" s="434"/>
      <c r="AG273" s="434"/>
      <c r="AH273" s="435"/>
      <c r="AI273" s="433"/>
      <c r="AJ273" s="434">
        <v>4</v>
      </c>
      <c r="AK273" s="434"/>
      <c r="AL273" s="435"/>
      <c r="AM273" s="433"/>
      <c r="AN273" s="434"/>
      <c r="AO273" s="434"/>
      <c r="AP273" s="435"/>
      <c r="AQ273" s="433"/>
      <c r="AR273" s="434">
        <v>4</v>
      </c>
      <c r="AS273" s="434"/>
      <c r="AT273" s="435"/>
      <c r="AU273" s="433"/>
      <c r="AV273" s="434"/>
      <c r="AW273" s="434"/>
      <c r="AX273" s="435"/>
      <c r="AY273" s="431"/>
      <c r="AZ273" s="429"/>
      <c r="BA273" s="429"/>
      <c r="BB273" s="432"/>
      <c r="BC273" s="431"/>
      <c r="BD273" s="429"/>
      <c r="BE273" s="429">
        <v>4</v>
      </c>
      <c r="BF273" s="432"/>
      <c r="BG273" s="431"/>
      <c r="BH273" s="429"/>
      <c r="BI273" s="429"/>
      <c r="BJ273" s="436"/>
      <c r="BK273" s="181">
        <f t="shared" si="16"/>
        <v>20</v>
      </c>
      <c r="BL273" s="182">
        <f t="shared" si="17"/>
        <v>0</v>
      </c>
      <c r="BM273" s="26"/>
      <c r="BN273" s="200" t="s">
        <v>32</v>
      </c>
    </row>
    <row r="274" spans="1:66" x14ac:dyDescent="0.25">
      <c r="A274" s="36" t="s">
        <v>158</v>
      </c>
      <c r="B274" s="37" t="s">
        <v>159</v>
      </c>
      <c r="C274" s="29" t="s">
        <v>194</v>
      </c>
      <c r="D274" s="29" t="s">
        <v>187</v>
      </c>
      <c r="E274" s="30" t="s">
        <v>167</v>
      </c>
      <c r="F274" s="132" t="s">
        <v>57</v>
      </c>
      <c r="G274" s="133" t="s">
        <v>32</v>
      </c>
      <c r="H274" s="133" t="s">
        <v>30</v>
      </c>
      <c r="I274" s="28" t="s">
        <v>113</v>
      </c>
      <c r="J274" s="38" t="s">
        <v>147</v>
      </c>
      <c r="K274" s="27">
        <v>5</v>
      </c>
      <c r="L274" s="28">
        <v>7</v>
      </c>
      <c r="M274" s="31" t="s">
        <v>268</v>
      </c>
      <c r="N274" s="32" t="s">
        <v>32</v>
      </c>
      <c r="O274" s="428"/>
      <c r="P274" s="429"/>
      <c r="Q274" s="429">
        <v>1</v>
      </c>
      <c r="R274" s="430">
        <v>1</v>
      </c>
      <c r="S274" s="431"/>
      <c r="T274" s="429"/>
      <c r="U274" s="429"/>
      <c r="V274" s="432"/>
      <c r="W274" s="431"/>
      <c r="X274" s="429">
        <v>1</v>
      </c>
      <c r="Y274" s="429"/>
      <c r="Z274" s="432"/>
      <c r="AA274" s="431"/>
      <c r="AB274" s="429"/>
      <c r="AC274" s="429"/>
      <c r="AD274" s="432">
        <v>1</v>
      </c>
      <c r="AE274" s="433"/>
      <c r="AF274" s="434"/>
      <c r="AG274" s="434"/>
      <c r="AH274" s="435"/>
      <c r="AI274" s="433"/>
      <c r="AJ274" s="434">
        <v>1</v>
      </c>
      <c r="AK274" s="434"/>
      <c r="AL274" s="435"/>
      <c r="AM274" s="433"/>
      <c r="AN274" s="434"/>
      <c r="AO274" s="434"/>
      <c r="AP274" s="435"/>
      <c r="AQ274" s="433"/>
      <c r="AR274" s="434">
        <v>1</v>
      </c>
      <c r="AS274" s="434"/>
      <c r="AT274" s="435"/>
      <c r="AU274" s="433"/>
      <c r="AV274" s="434"/>
      <c r="AW274" s="434"/>
      <c r="AX274" s="435"/>
      <c r="AY274" s="431"/>
      <c r="AZ274" s="429"/>
      <c r="BA274" s="429"/>
      <c r="BB274" s="432"/>
      <c r="BC274" s="431"/>
      <c r="BD274" s="429"/>
      <c r="BE274" s="429">
        <v>1</v>
      </c>
      <c r="BF274" s="432"/>
      <c r="BG274" s="431"/>
      <c r="BH274" s="429"/>
      <c r="BI274" s="429"/>
      <c r="BJ274" s="436"/>
      <c r="BK274" s="181">
        <f t="shared" si="16"/>
        <v>7</v>
      </c>
      <c r="BL274" s="182">
        <f t="shared" si="17"/>
        <v>0</v>
      </c>
      <c r="BM274" s="26"/>
      <c r="BN274" s="200" t="s">
        <v>32</v>
      </c>
    </row>
    <row r="275" spans="1:66" x14ac:dyDescent="0.25">
      <c r="A275" s="36" t="s">
        <v>158</v>
      </c>
      <c r="B275" s="37" t="s">
        <v>159</v>
      </c>
      <c r="C275" s="29" t="s">
        <v>194</v>
      </c>
      <c r="D275" s="29" t="s">
        <v>187</v>
      </c>
      <c r="E275" s="30" t="s">
        <v>167</v>
      </c>
      <c r="F275" s="132" t="s">
        <v>57</v>
      </c>
      <c r="G275" s="133" t="s">
        <v>32</v>
      </c>
      <c r="H275" s="133" t="s">
        <v>30</v>
      </c>
      <c r="I275" s="28" t="s">
        <v>113</v>
      </c>
      <c r="J275" s="38" t="s">
        <v>115</v>
      </c>
      <c r="K275" s="27">
        <v>5</v>
      </c>
      <c r="L275" s="28">
        <v>7</v>
      </c>
      <c r="M275" s="31" t="s">
        <v>268</v>
      </c>
      <c r="N275" s="32" t="s">
        <v>32</v>
      </c>
      <c r="O275" s="428"/>
      <c r="P275" s="429"/>
      <c r="Q275" s="429">
        <v>1</v>
      </c>
      <c r="R275" s="430">
        <v>1</v>
      </c>
      <c r="S275" s="431"/>
      <c r="T275" s="429"/>
      <c r="U275" s="429"/>
      <c r="V275" s="432"/>
      <c r="W275" s="431"/>
      <c r="X275" s="429">
        <v>1</v>
      </c>
      <c r="Y275" s="429"/>
      <c r="Z275" s="432"/>
      <c r="AA275" s="431"/>
      <c r="AB275" s="429"/>
      <c r="AC275" s="429"/>
      <c r="AD275" s="432">
        <v>1</v>
      </c>
      <c r="AE275" s="433"/>
      <c r="AF275" s="434"/>
      <c r="AG275" s="434"/>
      <c r="AH275" s="435"/>
      <c r="AI275" s="433"/>
      <c r="AJ275" s="434">
        <v>1</v>
      </c>
      <c r="AK275" s="434"/>
      <c r="AL275" s="435"/>
      <c r="AM275" s="433"/>
      <c r="AN275" s="434"/>
      <c r="AO275" s="434"/>
      <c r="AP275" s="435"/>
      <c r="AQ275" s="433"/>
      <c r="AR275" s="434">
        <v>1</v>
      </c>
      <c r="AS275" s="434"/>
      <c r="AT275" s="435"/>
      <c r="AU275" s="433"/>
      <c r="AV275" s="434"/>
      <c r="AW275" s="434"/>
      <c r="AX275" s="435"/>
      <c r="AY275" s="431"/>
      <c r="AZ275" s="429"/>
      <c r="BA275" s="429"/>
      <c r="BB275" s="432"/>
      <c r="BC275" s="431"/>
      <c r="BD275" s="429"/>
      <c r="BE275" s="429">
        <v>1</v>
      </c>
      <c r="BF275" s="432"/>
      <c r="BG275" s="431"/>
      <c r="BH275" s="429"/>
      <c r="BI275" s="429"/>
      <c r="BJ275" s="436"/>
      <c r="BK275" s="181">
        <f t="shared" si="16"/>
        <v>7</v>
      </c>
      <c r="BL275" s="182">
        <f t="shared" si="17"/>
        <v>0</v>
      </c>
      <c r="BM275" s="26"/>
      <c r="BN275" s="200" t="s">
        <v>32</v>
      </c>
    </row>
    <row r="276" spans="1:66" x14ac:dyDescent="0.25">
      <c r="A276" s="36" t="s">
        <v>158</v>
      </c>
      <c r="B276" s="37" t="s">
        <v>159</v>
      </c>
      <c r="C276" s="29" t="s">
        <v>194</v>
      </c>
      <c r="D276" s="29" t="s">
        <v>187</v>
      </c>
      <c r="E276" s="30" t="s">
        <v>167</v>
      </c>
      <c r="F276" s="132" t="s">
        <v>57</v>
      </c>
      <c r="G276" s="133" t="s">
        <v>32</v>
      </c>
      <c r="H276" s="133" t="s">
        <v>30</v>
      </c>
      <c r="I276" s="28" t="s">
        <v>113</v>
      </c>
      <c r="J276" s="38" t="s">
        <v>109</v>
      </c>
      <c r="K276" s="27">
        <v>5</v>
      </c>
      <c r="L276" s="28">
        <v>7</v>
      </c>
      <c r="M276" s="31" t="s">
        <v>266</v>
      </c>
      <c r="N276" s="32" t="s">
        <v>32</v>
      </c>
      <c r="O276" s="428"/>
      <c r="P276" s="429"/>
      <c r="Q276" s="429">
        <v>1</v>
      </c>
      <c r="R276" s="430">
        <v>1</v>
      </c>
      <c r="S276" s="431"/>
      <c r="T276" s="429"/>
      <c r="U276" s="429"/>
      <c r="V276" s="432"/>
      <c r="W276" s="431"/>
      <c r="X276" s="429">
        <v>1</v>
      </c>
      <c r="Y276" s="429"/>
      <c r="Z276" s="432"/>
      <c r="AA276" s="431"/>
      <c r="AB276" s="429"/>
      <c r="AC276" s="429"/>
      <c r="AD276" s="432">
        <v>1</v>
      </c>
      <c r="AE276" s="433"/>
      <c r="AF276" s="434"/>
      <c r="AG276" s="434"/>
      <c r="AH276" s="435"/>
      <c r="AI276" s="433"/>
      <c r="AJ276" s="434">
        <v>1</v>
      </c>
      <c r="AK276" s="434"/>
      <c r="AL276" s="435"/>
      <c r="AM276" s="433"/>
      <c r="AN276" s="434"/>
      <c r="AO276" s="434"/>
      <c r="AP276" s="435"/>
      <c r="AQ276" s="433"/>
      <c r="AR276" s="434">
        <v>1</v>
      </c>
      <c r="AS276" s="434"/>
      <c r="AT276" s="435"/>
      <c r="AU276" s="433"/>
      <c r="AV276" s="434"/>
      <c r="AW276" s="434"/>
      <c r="AX276" s="435"/>
      <c r="AY276" s="431"/>
      <c r="AZ276" s="429"/>
      <c r="BA276" s="429"/>
      <c r="BB276" s="432"/>
      <c r="BC276" s="431"/>
      <c r="BD276" s="429"/>
      <c r="BE276" s="429">
        <v>1</v>
      </c>
      <c r="BF276" s="432"/>
      <c r="BG276" s="431"/>
      <c r="BH276" s="429"/>
      <c r="BI276" s="429"/>
      <c r="BJ276" s="436"/>
      <c r="BK276" s="181">
        <f t="shared" si="16"/>
        <v>7</v>
      </c>
      <c r="BL276" s="182">
        <f t="shared" si="17"/>
        <v>0</v>
      </c>
      <c r="BM276" s="26"/>
      <c r="BN276" s="200" t="s">
        <v>32</v>
      </c>
    </row>
    <row r="277" spans="1:66" x14ac:dyDescent="0.25">
      <c r="A277" s="36" t="s">
        <v>158</v>
      </c>
      <c r="B277" s="37" t="s">
        <v>159</v>
      </c>
      <c r="C277" s="29" t="s">
        <v>194</v>
      </c>
      <c r="D277" s="29" t="s">
        <v>187</v>
      </c>
      <c r="E277" s="30" t="s">
        <v>167</v>
      </c>
      <c r="F277" s="132" t="s">
        <v>57</v>
      </c>
      <c r="G277" s="133" t="s">
        <v>32</v>
      </c>
      <c r="H277" s="133" t="s">
        <v>30</v>
      </c>
      <c r="I277" s="28" t="s">
        <v>113</v>
      </c>
      <c r="J277" s="39" t="s">
        <v>260</v>
      </c>
      <c r="K277" s="27">
        <v>4</v>
      </c>
      <c r="L277" s="28">
        <v>6</v>
      </c>
      <c r="M277" s="31" t="s">
        <v>263</v>
      </c>
      <c r="N277" s="40" t="s">
        <v>261</v>
      </c>
      <c r="O277" s="428" t="s">
        <v>280</v>
      </c>
      <c r="P277" s="429"/>
      <c r="Q277" s="429"/>
      <c r="R277" s="430"/>
      <c r="S277" s="431"/>
      <c r="T277" s="429"/>
      <c r="U277" s="429"/>
      <c r="V277" s="432"/>
      <c r="W277" s="431"/>
      <c r="X277" s="429"/>
      <c r="Y277" s="429"/>
      <c r="Z277" s="432"/>
      <c r="AA277" s="431"/>
      <c r="AB277" s="429"/>
      <c r="AC277" s="429"/>
      <c r="AD277" s="432"/>
      <c r="AE277" s="433"/>
      <c r="AF277" s="434"/>
      <c r="AG277" s="434"/>
      <c r="AH277" s="435"/>
      <c r="AI277" s="433"/>
      <c r="AJ277" s="434"/>
      <c r="AK277" s="434"/>
      <c r="AL277" s="435"/>
      <c r="AM277" s="433"/>
      <c r="AN277" s="434"/>
      <c r="AO277" s="434"/>
      <c r="AP277" s="435"/>
      <c r="AQ277" s="433"/>
      <c r="AR277" s="434"/>
      <c r="AS277" s="434"/>
      <c r="AT277" s="435"/>
      <c r="AU277" s="433"/>
      <c r="AV277" s="434"/>
      <c r="AW277" s="434"/>
      <c r="AX277" s="435"/>
      <c r="AY277" s="431"/>
      <c r="AZ277" s="429"/>
      <c r="BA277" s="429"/>
      <c r="BB277" s="432"/>
      <c r="BC277" s="431"/>
      <c r="BD277" s="429"/>
      <c r="BE277" s="429">
        <v>4</v>
      </c>
      <c r="BF277" s="432"/>
      <c r="BG277" s="431"/>
      <c r="BH277" s="429"/>
      <c r="BI277" s="429"/>
      <c r="BJ277" s="436"/>
      <c r="BK277" s="181">
        <f t="shared" si="16"/>
        <v>4</v>
      </c>
      <c r="BL277" s="182">
        <f t="shared" si="17"/>
        <v>2</v>
      </c>
      <c r="BM277" s="26"/>
      <c r="BN277" s="200" t="s">
        <v>32</v>
      </c>
    </row>
    <row r="278" spans="1:66" x14ac:dyDescent="0.25">
      <c r="A278" s="36" t="s">
        <v>158</v>
      </c>
      <c r="B278" s="37" t="s">
        <v>159</v>
      </c>
      <c r="C278" s="29" t="s">
        <v>195</v>
      </c>
      <c r="D278" s="29" t="s">
        <v>187</v>
      </c>
      <c r="E278" s="30" t="s">
        <v>167</v>
      </c>
      <c r="F278" s="132" t="s">
        <v>58</v>
      </c>
      <c r="G278" s="133" t="s">
        <v>62</v>
      </c>
      <c r="H278" s="133" t="s">
        <v>30</v>
      </c>
      <c r="I278" s="28" t="s">
        <v>31</v>
      </c>
      <c r="J278" s="38" t="s">
        <v>147</v>
      </c>
      <c r="K278" s="27">
        <v>5</v>
      </c>
      <c r="L278" s="28">
        <v>5</v>
      </c>
      <c r="M278" s="31" t="s">
        <v>268</v>
      </c>
      <c r="N278" s="32" t="s">
        <v>32</v>
      </c>
      <c r="O278" s="428"/>
      <c r="P278" s="429"/>
      <c r="Q278" s="429"/>
      <c r="R278" s="430"/>
      <c r="S278" s="431"/>
      <c r="T278" s="429"/>
      <c r="U278" s="429"/>
      <c r="V278" s="432"/>
      <c r="W278" s="431"/>
      <c r="X278" s="429"/>
      <c r="Y278" s="429"/>
      <c r="Z278" s="432"/>
      <c r="AA278" s="431"/>
      <c r="AB278" s="429"/>
      <c r="AC278" s="429">
        <v>1</v>
      </c>
      <c r="AD278" s="432"/>
      <c r="AE278" s="433"/>
      <c r="AF278" s="434"/>
      <c r="AG278" s="434"/>
      <c r="AH278" s="435"/>
      <c r="AI278" s="433"/>
      <c r="AJ278" s="434"/>
      <c r="AK278" s="434"/>
      <c r="AL278" s="435"/>
      <c r="AM278" s="433"/>
      <c r="AN278" s="434"/>
      <c r="AO278" s="434">
        <v>1</v>
      </c>
      <c r="AP278" s="435"/>
      <c r="AQ278" s="433"/>
      <c r="AR278" s="434"/>
      <c r="AS278" s="434">
        <v>1</v>
      </c>
      <c r="AT278" s="435"/>
      <c r="AU278" s="433"/>
      <c r="AV278" s="434">
        <v>1</v>
      </c>
      <c r="AW278" s="434"/>
      <c r="AX278" s="435"/>
      <c r="AY278" s="431"/>
      <c r="AZ278" s="429">
        <v>1</v>
      </c>
      <c r="BA278" s="429"/>
      <c r="BB278" s="432"/>
      <c r="BC278" s="431"/>
      <c r="BD278" s="429"/>
      <c r="BE278" s="429"/>
      <c r="BF278" s="432"/>
      <c r="BG278" s="431"/>
      <c r="BH278" s="429"/>
      <c r="BI278" s="429"/>
      <c r="BJ278" s="436"/>
      <c r="BK278" s="181">
        <f t="shared" si="16"/>
        <v>5</v>
      </c>
      <c r="BL278" s="182">
        <f t="shared" si="17"/>
        <v>0</v>
      </c>
      <c r="BM278" s="26"/>
      <c r="BN278" s="200" t="s">
        <v>32</v>
      </c>
    </row>
    <row r="279" spans="1:66" x14ac:dyDescent="0.25">
      <c r="A279" s="36" t="s">
        <v>158</v>
      </c>
      <c r="B279" s="37" t="s">
        <v>159</v>
      </c>
      <c r="C279" s="29" t="s">
        <v>195</v>
      </c>
      <c r="D279" s="29" t="s">
        <v>187</v>
      </c>
      <c r="E279" s="30" t="s">
        <v>167</v>
      </c>
      <c r="F279" s="132" t="s">
        <v>58</v>
      </c>
      <c r="G279" s="133" t="s">
        <v>62</v>
      </c>
      <c r="H279" s="133" t="s">
        <v>30</v>
      </c>
      <c r="I279" s="28" t="s">
        <v>31</v>
      </c>
      <c r="J279" s="38" t="s">
        <v>148</v>
      </c>
      <c r="K279" s="27">
        <v>5</v>
      </c>
      <c r="L279" s="28">
        <v>5</v>
      </c>
      <c r="M279" s="31" t="s">
        <v>268</v>
      </c>
      <c r="N279" s="32" t="s">
        <v>32</v>
      </c>
      <c r="O279" s="428"/>
      <c r="P279" s="429"/>
      <c r="Q279" s="429"/>
      <c r="R279" s="430"/>
      <c r="S279" s="431"/>
      <c r="T279" s="429"/>
      <c r="U279" s="429"/>
      <c r="V279" s="432"/>
      <c r="W279" s="431"/>
      <c r="X279" s="429"/>
      <c r="Y279" s="429"/>
      <c r="Z279" s="432"/>
      <c r="AA279" s="431"/>
      <c r="AB279" s="429"/>
      <c r="AC279" s="429">
        <v>1</v>
      </c>
      <c r="AD279" s="432"/>
      <c r="AE279" s="433"/>
      <c r="AF279" s="434"/>
      <c r="AG279" s="434"/>
      <c r="AH279" s="435"/>
      <c r="AI279" s="433"/>
      <c r="AJ279" s="434"/>
      <c r="AK279" s="434"/>
      <c r="AL279" s="435"/>
      <c r="AM279" s="433"/>
      <c r="AN279" s="434"/>
      <c r="AO279" s="434">
        <v>1</v>
      </c>
      <c r="AP279" s="435"/>
      <c r="AQ279" s="433"/>
      <c r="AR279" s="434"/>
      <c r="AS279" s="434">
        <v>1</v>
      </c>
      <c r="AT279" s="435"/>
      <c r="AU279" s="433"/>
      <c r="AV279" s="434">
        <v>1</v>
      </c>
      <c r="AW279" s="434"/>
      <c r="AX279" s="435"/>
      <c r="AY279" s="431"/>
      <c r="AZ279" s="429">
        <v>1</v>
      </c>
      <c r="BA279" s="429"/>
      <c r="BB279" s="432"/>
      <c r="BC279" s="431"/>
      <c r="BD279" s="429"/>
      <c r="BE279" s="429"/>
      <c r="BF279" s="432"/>
      <c r="BG279" s="431"/>
      <c r="BH279" s="429"/>
      <c r="BI279" s="429"/>
      <c r="BJ279" s="436"/>
      <c r="BK279" s="181">
        <f t="shared" si="16"/>
        <v>5</v>
      </c>
      <c r="BL279" s="182">
        <f t="shared" si="17"/>
        <v>0</v>
      </c>
      <c r="BM279" s="26"/>
      <c r="BN279" s="200" t="s">
        <v>32</v>
      </c>
    </row>
    <row r="280" spans="1:66" x14ac:dyDescent="0.25">
      <c r="A280" s="36" t="s">
        <v>158</v>
      </c>
      <c r="B280" s="37" t="s">
        <v>159</v>
      </c>
      <c r="C280" s="29" t="s">
        <v>195</v>
      </c>
      <c r="D280" s="29" t="s">
        <v>187</v>
      </c>
      <c r="E280" s="30" t="s">
        <v>167</v>
      </c>
      <c r="F280" s="132" t="s">
        <v>58</v>
      </c>
      <c r="G280" s="133" t="s">
        <v>62</v>
      </c>
      <c r="H280" s="133" t="s">
        <v>30</v>
      </c>
      <c r="I280" s="28" t="s">
        <v>31</v>
      </c>
      <c r="J280" s="38" t="s">
        <v>109</v>
      </c>
      <c r="K280" s="27">
        <v>5</v>
      </c>
      <c r="L280" s="28">
        <v>5</v>
      </c>
      <c r="M280" s="31" t="s">
        <v>266</v>
      </c>
      <c r="N280" s="32" t="s">
        <v>32</v>
      </c>
      <c r="O280" s="428"/>
      <c r="P280" s="429"/>
      <c r="Q280" s="429"/>
      <c r="R280" s="430"/>
      <c r="S280" s="431"/>
      <c r="T280" s="429"/>
      <c r="U280" s="429"/>
      <c r="V280" s="432"/>
      <c r="W280" s="431"/>
      <c r="X280" s="429"/>
      <c r="Y280" s="429"/>
      <c r="Z280" s="432"/>
      <c r="AA280" s="431"/>
      <c r="AB280" s="429"/>
      <c r="AC280" s="429">
        <v>1</v>
      </c>
      <c r="AD280" s="432"/>
      <c r="AE280" s="433"/>
      <c r="AF280" s="434"/>
      <c r="AG280" s="434"/>
      <c r="AH280" s="435"/>
      <c r="AI280" s="433"/>
      <c r="AJ280" s="434"/>
      <c r="AK280" s="434"/>
      <c r="AL280" s="435"/>
      <c r="AM280" s="433"/>
      <c r="AN280" s="434"/>
      <c r="AO280" s="434">
        <v>1</v>
      </c>
      <c r="AP280" s="435"/>
      <c r="AQ280" s="433"/>
      <c r="AR280" s="434"/>
      <c r="AS280" s="434">
        <v>1</v>
      </c>
      <c r="AT280" s="435"/>
      <c r="AU280" s="433"/>
      <c r="AV280" s="434">
        <v>1</v>
      </c>
      <c r="AW280" s="434"/>
      <c r="AX280" s="435"/>
      <c r="AY280" s="431"/>
      <c r="AZ280" s="429">
        <v>1</v>
      </c>
      <c r="BA280" s="429"/>
      <c r="BB280" s="432"/>
      <c r="BC280" s="431"/>
      <c r="BD280" s="429"/>
      <c r="BE280" s="429"/>
      <c r="BF280" s="432"/>
      <c r="BG280" s="431"/>
      <c r="BH280" s="429"/>
      <c r="BI280" s="429"/>
      <c r="BJ280" s="436"/>
      <c r="BK280" s="181">
        <f t="shared" si="16"/>
        <v>5</v>
      </c>
      <c r="BL280" s="182">
        <f t="shared" si="17"/>
        <v>0</v>
      </c>
      <c r="BM280" s="26"/>
      <c r="BN280" s="200" t="s">
        <v>32</v>
      </c>
    </row>
    <row r="281" spans="1:66" x14ac:dyDescent="0.25">
      <c r="A281" s="36" t="s">
        <v>158</v>
      </c>
      <c r="B281" s="37" t="s">
        <v>159</v>
      </c>
      <c r="C281" s="29" t="s">
        <v>195</v>
      </c>
      <c r="D281" s="29" t="s">
        <v>187</v>
      </c>
      <c r="E281" s="30" t="s">
        <v>167</v>
      </c>
      <c r="F281" s="132" t="s">
        <v>58</v>
      </c>
      <c r="G281" s="133" t="s">
        <v>62</v>
      </c>
      <c r="H281" s="133" t="s">
        <v>30</v>
      </c>
      <c r="I281" s="28" t="s">
        <v>31</v>
      </c>
      <c r="J281" s="39" t="s">
        <v>260</v>
      </c>
      <c r="K281" s="27">
        <v>4</v>
      </c>
      <c r="L281" s="28">
        <v>4</v>
      </c>
      <c r="M281" s="31" t="s">
        <v>263</v>
      </c>
      <c r="N281" s="40" t="s">
        <v>261</v>
      </c>
      <c r="O281" s="428" t="s">
        <v>280</v>
      </c>
      <c r="P281" s="429"/>
      <c r="Q281" s="429"/>
      <c r="R281" s="430"/>
      <c r="S281" s="431"/>
      <c r="T281" s="429"/>
      <c r="U281" s="429"/>
      <c r="V281" s="432"/>
      <c r="W281" s="431"/>
      <c r="X281" s="429"/>
      <c r="Y281" s="429"/>
      <c r="Z281" s="432"/>
      <c r="AA281" s="431"/>
      <c r="AB281" s="429"/>
      <c r="AC281" s="429"/>
      <c r="AD281" s="432"/>
      <c r="AE281" s="433"/>
      <c r="AF281" s="434"/>
      <c r="AG281" s="434"/>
      <c r="AH281" s="435"/>
      <c r="AI281" s="433"/>
      <c r="AJ281" s="434"/>
      <c r="AK281" s="434"/>
      <c r="AL281" s="435"/>
      <c r="AM281" s="433"/>
      <c r="AN281" s="434"/>
      <c r="AO281" s="434"/>
      <c r="AP281" s="435"/>
      <c r="AQ281" s="433"/>
      <c r="AR281" s="434"/>
      <c r="AS281" s="434"/>
      <c r="AT281" s="435"/>
      <c r="AU281" s="433"/>
      <c r="AV281" s="434">
        <v>4</v>
      </c>
      <c r="AW281" s="434"/>
      <c r="AX281" s="435"/>
      <c r="AY281" s="431"/>
      <c r="AZ281" s="429"/>
      <c r="BA281" s="429"/>
      <c r="BB281" s="432"/>
      <c r="BC281" s="431"/>
      <c r="BD281" s="429"/>
      <c r="BE281" s="429"/>
      <c r="BF281" s="432"/>
      <c r="BG281" s="431"/>
      <c r="BH281" s="429"/>
      <c r="BI281" s="429"/>
      <c r="BJ281" s="436"/>
      <c r="BK281" s="181">
        <f t="shared" si="16"/>
        <v>4</v>
      </c>
      <c r="BL281" s="182">
        <f t="shared" si="17"/>
        <v>0</v>
      </c>
      <c r="BM281" s="26"/>
      <c r="BN281" s="200" t="s">
        <v>32</v>
      </c>
    </row>
    <row r="282" spans="1:66" x14ac:dyDescent="0.25">
      <c r="A282" s="36" t="s">
        <v>158</v>
      </c>
      <c r="B282" s="37" t="s">
        <v>199</v>
      </c>
      <c r="C282" s="29" t="s">
        <v>243</v>
      </c>
      <c r="D282" s="29" t="s">
        <v>244</v>
      </c>
      <c r="E282" s="30" t="s">
        <v>167</v>
      </c>
      <c r="F282" s="132" t="s">
        <v>124</v>
      </c>
      <c r="G282" s="133" t="s">
        <v>32</v>
      </c>
      <c r="H282" s="133" t="s">
        <v>112</v>
      </c>
      <c r="I282" s="28" t="s">
        <v>111</v>
      </c>
      <c r="J282" s="38" t="s">
        <v>140</v>
      </c>
      <c r="K282" s="27">
        <v>1</v>
      </c>
      <c r="L282" s="28">
        <v>0</v>
      </c>
      <c r="M282" s="31" t="s">
        <v>549</v>
      </c>
      <c r="N282" s="411" t="s">
        <v>32</v>
      </c>
      <c r="O282" s="428"/>
      <c r="P282" s="429"/>
      <c r="Q282" s="429"/>
      <c r="R282" s="430"/>
      <c r="S282" s="431"/>
      <c r="T282" s="429"/>
      <c r="U282" s="429"/>
      <c r="V282" s="432"/>
      <c r="W282" s="431"/>
      <c r="X282" s="429"/>
      <c r="Y282" s="429"/>
      <c r="Z282" s="432"/>
      <c r="AA282" s="431"/>
      <c r="AB282" s="429"/>
      <c r="AC282" s="429"/>
      <c r="AD282" s="432"/>
      <c r="AE282" s="433"/>
      <c r="AF282" s="434"/>
      <c r="AG282" s="434"/>
      <c r="AH282" s="435"/>
      <c r="AI282" s="433"/>
      <c r="AJ282" s="434"/>
      <c r="AK282" s="434"/>
      <c r="AL282" s="435"/>
      <c r="AM282" s="433"/>
      <c r="AN282" s="434"/>
      <c r="AO282" s="434"/>
      <c r="AP282" s="435"/>
      <c r="AQ282" s="433"/>
      <c r="AR282" s="434"/>
      <c r="AS282" s="434"/>
      <c r="AT282" s="435"/>
      <c r="AU282" s="433"/>
      <c r="AV282" s="434"/>
      <c r="AW282" s="434"/>
      <c r="AX282" s="435"/>
      <c r="AY282" s="431"/>
      <c r="AZ282" s="429"/>
      <c r="BA282" s="429"/>
      <c r="BB282" s="432"/>
      <c r="BC282" s="431"/>
      <c r="BD282" s="429"/>
      <c r="BE282" s="429"/>
      <c r="BF282" s="432"/>
      <c r="BG282" s="431"/>
      <c r="BH282" s="429"/>
      <c r="BI282" s="429"/>
      <c r="BJ282" s="436"/>
      <c r="BK282" s="181">
        <f t="shared" si="16"/>
        <v>0</v>
      </c>
      <c r="BL282" s="182">
        <f t="shared" si="17"/>
        <v>0</v>
      </c>
      <c r="BM282" s="26" t="s">
        <v>577</v>
      </c>
      <c r="BN282" s="200" t="s">
        <v>32</v>
      </c>
    </row>
    <row r="283" spans="1:66" ht="45" x14ac:dyDescent="0.25">
      <c r="A283" s="36" t="s">
        <v>158</v>
      </c>
      <c r="B283" s="37" t="s">
        <v>199</v>
      </c>
      <c r="C283" s="29" t="s">
        <v>243</v>
      </c>
      <c r="D283" s="29" t="s">
        <v>244</v>
      </c>
      <c r="E283" s="30" t="s">
        <v>167</v>
      </c>
      <c r="F283" s="132" t="s">
        <v>124</v>
      </c>
      <c r="G283" s="133" t="s">
        <v>32</v>
      </c>
      <c r="H283" s="133" t="s">
        <v>112</v>
      </c>
      <c r="I283" s="28" t="s">
        <v>111</v>
      </c>
      <c r="J283" s="38" t="s">
        <v>135</v>
      </c>
      <c r="K283" s="27">
        <v>1</v>
      </c>
      <c r="L283" s="28">
        <v>1</v>
      </c>
      <c r="M283" s="31" t="s">
        <v>267</v>
      </c>
      <c r="N283" s="411" t="s">
        <v>523</v>
      </c>
      <c r="O283" s="428"/>
      <c r="P283" s="429"/>
      <c r="Q283" s="429"/>
      <c r="R283" s="430"/>
      <c r="S283" s="431"/>
      <c r="T283" s="429"/>
      <c r="U283" s="429"/>
      <c r="V283" s="432"/>
      <c r="W283" s="431"/>
      <c r="X283" s="429"/>
      <c r="Y283" s="429"/>
      <c r="Z283" s="432"/>
      <c r="AA283" s="431"/>
      <c r="AB283" s="429"/>
      <c r="AC283" s="429"/>
      <c r="AD283" s="432"/>
      <c r="AE283" s="433"/>
      <c r="AF283" s="434"/>
      <c r="AG283" s="434"/>
      <c r="AH283" s="435"/>
      <c r="AI283" s="433"/>
      <c r="AJ283" s="434"/>
      <c r="AK283" s="434"/>
      <c r="AL283" s="435"/>
      <c r="AM283" s="433"/>
      <c r="AN283" s="434"/>
      <c r="AO283" s="434"/>
      <c r="AP283" s="435"/>
      <c r="AQ283" s="433">
        <v>1</v>
      </c>
      <c r="AR283" s="434"/>
      <c r="AS283" s="434"/>
      <c r="AT283" s="435"/>
      <c r="AU283" s="433"/>
      <c r="AV283" s="434"/>
      <c r="AW283" s="434"/>
      <c r="AX283" s="435"/>
      <c r="AY283" s="431"/>
      <c r="AZ283" s="429"/>
      <c r="BA283" s="429"/>
      <c r="BB283" s="432"/>
      <c r="BC283" s="431"/>
      <c r="BD283" s="429"/>
      <c r="BE283" s="429"/>
      <c r="BF283" s="432"/>
      <c r="BG283" s="431"/>
      <c r="BH283" s="429"/>
      <c r="BI283" s="429"/>
      <c r="BJ283" s="436"/>
      <c r="BK283" s="181">
        <f t="shared" si="16"/>
        <v>1</v>
      </c>
      <c r="BL283" s="182">
        <f t="shared" si="17"/>
        <v>0</v>
      </c>
      <c r="BM283" s="26"/>
      <c r="BN283" s="200" t="s">
        <v>32</v>
      </c>
    </row>
    <row r="284" spans="1:66" ht="45" x14ac:dyDescent="0.25">
      <c r="A284" s="36" t="s">
        <v>158</v>
      </c>
      <c r="B284" s="37" t="s">
        <v>199</v>
      </c>
      <c r="C284" s="29" t="s">
        <v>243</v>
      </c>
      <c r="D284" s="29" t="s">
        <v>244</v>
      </c>
      <c r="E284" s="30" t="s">
        <v>167</v>
      </c>
      <c r="F284" s="132" t="s">
        <v>124</v>
      </c>
      <c r="G284" s="133" t="s">
        <v>32</v>
      </c>
      <c r="H284" s="133" t="s">
        <v>112</v>
      </c>
      <c r="I284" s="28" t="s">
        <v>111</v>
      </c>
      <c r="J284" s="38" t="s">
        <v>134</v>
      </c>
      <c r="K284" s="27">
        <v>1</v>
      </c>
      <c r="L284" s="28">
        <v>1</v>
      </c>
      <c r="M284" s="31" t="s">
        <v>267</v>
      </c>
      <c r="N284" s="411" t="s">
        <v>523</v>
      </c>
      <c r="O284" s="428"/>
      <c r="P284" s="429"/>
      <c r="Q284" s="429"/>
      <c r="R284" s="430"/>
      <c r="S284" s="431"/>
      <c r="T284" s="429"/>
      <c r="U284" s="429"/>
      <c r="V284" s="432"/>
      <c r="W284" s="431"/>
      <c r="X284" s="429"/>
      <c r="Y284" s="429"/>
      <c r="Z284" s="432"/>
      <c r="AA284" s="431"/>
      <c r="AB284" s="429"/>
      <c r="AC284" s="429"/>
      <c r="AD284" s="432"/>
      <c r="AE284" s="433"/>
      <c r="AF284" s="434"/>
      <c r="AG284" s="434"/>
      <c r="AH284" s="435"/>
      <c r="AI284" s="433"/>
      <c r="AJ284" s="434"/>
      <c r="AK284" s="434"/>
      <c r="AL284" s="435"/>
      <c r="AM284" s="433"/>
      <c r="AN284" s="434"/>
      <c r="AO284" s="434"/>
      <c r="AP284" s="435"/>
      <c r="AQ284" s="433">
        <v>1</v>
      </c>
      <c r="AR284" s="434"/>
      <c r="AS284" s="434"/>
      <c r="AT284" s="435"/>
      <c r="AU284" s="433"/>
      <c r="AV284" s="434"/>
      <c r="AW284" s="434"/>
      <c r="AX284" s="435"/>
      <c r="AY284" s="431"/>
      <c r="AZ284" s="429"/>
      <c r="BA284" s="429"/>
      <c r="BB284" s="432"/>
      <c r="BC284" s="431"/>
      <c r="BD284" s="429"/>
      <c r="BE284" s="429"/>
      <c r="BF284" s="432"/>
      <c r="BG284" s="431"/>
      <c r="BH284" s="429"/>
      <c r="BI284" s="429"/>
      <c r="BJ284" s="436"/>
      <c r="BK284" s="181">
        <f t="shared" si="16"/>
        <v>1</v>
      </c>
      <c r="BL284" s="182">
        <f t="shared" si="17"/>
        <v>0</v>
      </c>
      <c r="BM284" s="26"/>
      <c r="BN284" s="200" t="s">
        <v>32</v>
      </c>
    </row>
    <row r="285" spans="1:66" x14ac:dyDescent="0.25">
      <c r="A285" s="36" t="s">
        <v>158</v>
      </c>
      <c r="B285" s="37" t="s">
        <v>199</v>
      </c>
      <c r="C285" s="29" t="s">
        <v>243</v>
      </c>
      <c r="D285" s="29" t="s">
        <v>244</v>
      </c>
      <c r="E285" s="30" t="s">
        <v>167</v>
      </c>
      <c r="F285" s="132" t="s">
        <v>124</v>
      </c>
      <c r="G285" s="133" t="s">
        <v>32</v>
      </c>
      <c r="H285" s="133" t="s">
        <v>112</v>
      </c>
      <c r="I285" s="28" t="s">
        <v>111</v>
      </c>
      <c r="J285" s="39" t="s">
        <v>260</v>
      </c>
      <c r="K285" s="27">
        <v>6</v>
      </c>
      <c r="L285" s="28">
        <v>6</v>
      </c>
      <c r="M285" s="31" t="s">
        <v>264</v>
      </c>
      <c r="N285" s="40" t="s">
        <v>262</v>
      </c>
      <c r="O285" s="428" t="s">
        <v>280</v>
      </c>
      <c r="P285" s="429"/>
      <c r="Q285" s="429"/>
      <c r="R285" s="430"/>
      <c r="S285" s="431"/>
      <c r="T285" s="429"/>
      <c r="U285" s="429"/>
      <c r="V285" s="432"/>
      <c r="W285" s="431"/>
      <c r="X285" s="429"/>
      <c r="Y285" s="429"/>
      <c r="Z285" s="432"/>
      <c r="AA285" s="431"/>
      <c r="AB285" s="429"/>
      <c r="AC285" s="429"/>
      <c r="AD285" s="432"/>
      <c r="AE285" s="433"/>
      <c r="AF285" s="434"/>
      <c r="AG285" s="434"/>
      <c r="AH285" s="435"/>
      <c r="AI285" s="433"/>
      <c r="AJ285" s="434"/>
      <c r="AK285" s="434"/>
      <c r="AL285" s="435"/>
      <c r="AM285" s="433"/>
      <c r="AN285" s="434"/>
      <c r="AO285" s="434"/>
      <c r="AP285" s="435"/>
      <c r="AQ285" s="433"/>
      <c r="AR285" s="434"/>
      <c r="AS285" s="434"/>
      <c r="AT285" s="435"/>
      <c r="AU285" s="433"/>
      <c r="AV285" s="434"/>
      <c r="AW285" s="434"/>
      <c r="AX285" s="435"/>
      <c r="AY285" s="431"/>
      <c r="AZ285" s="429"/>
      <c r="BA285" s="429"/>
      <c r="BB285" s="432"/>
      <c r="BC285" s="431"/>
      <c r="BD285" s="429"/>
      <c r="BE285" s="429"/>
      <c r="BF285" s="432"/>
      <c r="BG285" s="431"/>
      <c r="BH285" s="429"/>
      <c r="BI285" s="429"/>
      <c r="BJ285" s="436"/>
      <c r="BK285" s="181">
        <f t="shared" si="16"/>
        <v>0</v>
      </c>
      <c r="BL285" s="182">
        <f t="shared" si="17"/>
        <v>6</v>
      </c>
      <c r="BM285" s="26"/>
      <c r="BN285" s="200" t="s">
        <v>32</v>
      </c>
    </row>
    <row r="286" spans="1:66" ht="45" x14ac:dyDescent="0.25">
      <c r="A286" s="36" t="s">
        <v>158</v>
      </c>
      <c r="B286" s="37" t="s">
        <v>199</v>
      </c>
      <c r="C286" s="29" t="s">
        <v>243</v>
      </c>
      <c r="D286" s="29" t="s">
        <v>244</v>
      </c>
      <c r="E286" s="30" t="s">
        <v>167</v>
      </c>
      <c r="F286" s="132" t="s">
        <v>124</v>
      </c>
      <c r="G286" s="133" t="s">
        <v>32</v>
      </c>
      <c r="H286" s="133" t="s">
        <v>112</v>
      </c>
      <c r="I286" s="28" t="s">
        <v>111</v>
      </c>
      <c r="J286" s="38" t="s">
        <v>133</v>
      </c>
      <c r="K286" s="27">
        <v>1</v>
      </c>
      <c r="L286" s="28">
        <v>1</v>
      </c>
      <c r="M286" s="31" t="s">
        <v>267</v>
      </c>
      <c r="N286" s="411" t="s">
        <v>523</v>
      </c>
      <c r="O286" s="428"/>
      <c r="P286" s="429"/>
      <c r="Q286" s="429"/>
      <c r="R286" s="430"/>
      <c r="S286" s="431"/>
      <c r="T286" s="429"/>
      <c r="U286" s="429"/>
      <c r="V286" s="432"/>
      <c r="W286" s="431"/>
      <c r="X286" s="429"/>
      <c r="Y286" s="429"/>
      <c r="Z286" s="432"/>
      <c r="AA286" s="431"/>
      <c r="AB286" s="429"/>
      <c r="AC286" s="429"/>
      <c r="AD286" s="432"/>
      <c r="AE286" s="433"/>
      <c r="AF286" s="434"/>
      <c r="AG286" s="434"/>
      <c r="AH286" s="435"/>
      <c r="AI286" s="433"/>
      <c r="AJ286" s="434"/>
      <c r="AK286" s="434"/>
      <c r="AL286" s="435"/>
      <c r="AM286" s="433"/>
      <c r="AN286" s="434"/>
      <c r="AO286" s="434"/>
      <c r="AP286" s="435"/>
      <c r="AQ286" s="433">
        <v>1</v>
      </c>
      <c r="AR286" s="434"/>
      <c r="AS286" s="434"/>
      <c r="AT286" s="435"/>
      <c r="AU286" s="433"/>
      <c r="AV286" s="434"/>
      <c r="AW286" s="434"/>
      <c r="AX286" s="435"/>
      <c r="AY286" s="431"/>
      <c r="AZ286" s="429"/>
      <c r="BA286" s="429"/>
      <c r="BB286" s="432"/>
      <c r="BC286" s="431"/>
      <c r="BD286" s="429"/>
      <c r="BE286" s="429"/>
      <c r="BF286" s="432"/>
      <c r="BG286" s="431"/>
      <c r="BH286" s="429"/>
      <c r="BI286" s="429"/>
      <c r="BJ286" s="436"/>
      <c r="BK286" s="181">
        <f t="shared" si="16"/>
        <v>1</v>
      </c>
      <c r="BL286" s="182">
        <f t="shared" si="17"/>
        <v>0</v>
      </c>
      <c r="BM286" s="26"/>
      <c r="BN286" s="200" t="s">
        <v>32</v>
      </c>
    </row>
    <row r="287" spans="1:66" ht="45" x14ac:dyDescent="0.25">
      <c r="A287" s="36" t="s">
        <v>158</v>
      </c>
      <c r="B287" s="37" t="s">
        <v>199</v>
      </c>
      <c r="C287" s="29" t="s">
        <v>243</v>
      </c>
      <c r="D287" s="29" t="s">
        <v>244</v>
      </c>
      <c r="E287" s="30" t="s">
        <v>167</v>
      </c>
      <c r="F287" s="132" t="s">
        <v>124</v>
      </c>
      <c r="G287" s="133" t="s">
        <v>32</v>
      </c>
      <c r="H287" s="133" t="s">
        <v>112</v>
      </c>
      <c r="I287" s="28" t="s">
        <v>111</v>
      </c>
      <c r="J287" s="38" t="s">
        <v>132</v>
      </c>
      <c r="K287" s="27">
        <v>1</v>
      </c>
      <c r="L287" s="28">
        <v>1</v>
      </c>
      <c r="M287" s="31" t="s">
        <v>267</v>
      </c>
      <c r="N287" s="411" t="s">
        <v>523</v>
      </c>
      <c r="O287" s="428"/>
      <c r="P287" s="429"/>
      <c r="Q287" s="429"/>
      <c r="R287" s="430"/>
      <c r="S287" s="431"/>
      <c r="T287" s="429"/>
      <c r="U287" s="429"/>
      <c r="V287" s="432"/>
      <c r="W287" s="431"/>
      <c r="X287" s="429"/>
      <c r="Y287" s="429"/>
      <c r="Z287" s="432"/>
      <c r="AA287" s="431"/>
      <c r="AB287" s="429"/>
      <c r="AC287" s="429"/>
      <c r="AD287" s="432"/>
      <c r="AE287" s="433"/>
      <c r="AF287" s="434"/>
      <c r="AG287" s="434"/>
      <c r="AH287" s="435"/>
      <c r="AI287" s="433"/>
      <c r="AJ287" s="434"/>
      <c r="AK287" s="434"/>
      <c r="AL287" s="435"/>
      <c r="AM287" s="433"/>
      <c r="AN287" s="434"/>
      <c r="AO287" s="434"/>
      <c r="AP287" s="435"/>
      <c r="AQ287" s="433"/>
      <c r="AR287" s="434"/>
      <c r="AS287" s="434"/>
      <c r="AT287" s="435"/>
      <c r="AU287" s="433"/>
      <c r="AV287" s="434"/>
      <c r="AW287" s="434"/>
      <c r="AX287" s="435"/>
      <c r="AY287" s="431"/>
      <c r="AZ287" s="429"/>
      <c r="BA287" s="429"/>
      <c r="BB287" s="432"/>
      <c r="BC287" s="431"/>
      <c r="BD287" s="429"/>
      <c r="BE287" s="429"/>
      <c r="BF287" s="432"/>
      <c r="BG287" s="431"/>
      <c r="BH287" s="429"/>
      <c r="BI287" s="429"/>
      <c r="BJ287" s="436"/>
      <c r="BK287" s="181">
        <f t="shared" si="16"/>
        <v>0</v>
      </c>
      <c r="BL287" s="182">
        <f t="shared" si="17"/>
        <v>1</v>
      </c>
      <c r="BM287" s="26"/>
      <c r="BN287" s="200" t="s">
        <v>32</v>
      </c>
    </row>
    <row r="288" spans="1:66" ht="45" x14ac:dyDescent="0.25">
      <c r="A288" s="36" t="s">
        <v>158</v>
      </c>
      <c r="B288" s="37" t="s">
        <v>199</v>
      </c>
      <c r="C288" s="29" t="s">
        <v>243</v>
      </c>
      <c r="D288" s="29" t="s">
        <v>244</v>
      </c>
      <c r="E288" s="30" t="s">
        <v>167</v>
      </c>
      <c r="F288" s="132" t="s">
        <v>124</v>
      </c>
      <c r="G288" s="133" t="s">
        <v>32</v>
      </c>
      <c r="H288" s="133" t="s">
        <v>112</v>
      </c>
      <c r="I288" s="28" t="s">
        <v>111</v>
      </c>
      <c r="J288" s="38" t="s">
        <v>131</v>
      </c>
      <c r="K288" s="27">
        <v>1</v>
      </c>
      <c r="L288" s="28">
        <v>1</v>
      </c>
      <c r="M288" s="31" t="s">
        <v>425</v>
      </c>
      <c r="N288" s="411" t="s">
        <v>523</v>
      </c>
      <c r="O288" s="428"/>
      <c r="P288" s="429"/>
      <c r="Q288" s="429"/>
      <c r="R288" s="430"/>
      <c r="S288" s="431"/>
      <c r="T288" s="429"/>
      <c r="U288" s="429"/>
      <c r="V288" s="432"/>
      <c r="W288" s="431"/>
      <c r="X288" s="429"/>
      <c r="Y288" s="429"/>
      <c r="Z288" s="432"/>
      <c r="AA288" s="431"/>
      <c r="AB288" s="429"/>
      <c r="AC288" s="429"/>
      <c r="AD288" s="432"/>
      <c r="AE288" s="433"/>
      <c r="AF288" s="434"/>
      <c r="AG288" s="434"/>
      <c r="AH288" s="435"/>
      <c r="AI288" s="433"/>
      <c r="AJ288" s="434"/>
      <c r="AK288" s="434"/>
      <c r="AL288" s="435"/>
      <c r="AM288" s="433"/>
      <c r="AN288" s="434"/>
      <c r="AO288" s="434"/>
      <c r="AP288" s="435"/>
      <c r="AQ288" s="433"/>
      <c r="AR288" s="434"/>
      <c r="AS288" s="434"/>
      <c r="AT288" s="435"/>
      <c r="AU288" s="433"/>
      <c r="AV288" s="434"/>
      <c r="AW288" s="434"/>
      <c r="AX288" s="435"/>
      <c r="AY288" s="431"/>
      <c r="AZ288" s="429"/>
      <c r="BA288" s="429"/>
      <c r="BB288" s="432"/>
      <c r="BC288" s="431"/>
      <c r="BD288" s="429"/>
      <c r="BE288" s="429"/>
      <c r="BF288" s="432"/>
      <c r="BG288" s="431"/>
      <c r="BH288" s="429"/>
      <c r="BI288" s="429"/>
      <c r="BJ288" s="436"/>
      <c r="BK288" s="181">
        <f t="shared" si="16"/>
        <v>0</v>
      </c>
      <c r="BL288" s="182">
        <f t="shared" si="17"/>
        <v>1</v>
      </c>
      <c r="BM288" s="26"/>
      <c r="BN288" s="200" t="s">
        <v>32</v>
      </c>
    </row>
    <row r="289" spans="1:66" x14ac:dyDescent="0.25">
      <c r="A289" s="36" t="s">
        <v>158</v>
      </c>
      <c r="B289" s="37" t="s">
        <v>199</v>
      </c>
      <c r="C289" s="29" t="s">
        <v>200</v>
      </c>
      <c r="D289" s="29" t="s">
        <v>201</v>
      </c>
      <c r="E289" s="30" t="s">
        <v>167</v>
      </c>
      <c r="F289" s="132" t="s">
        <v>66</v>
      </c>
      <c r="G289" s="133" t="s">
        <v>32</v>
      </c>
      <c r="H289" s="133" t="s">
        <v>112</v>
      </c>
      <c r="I289" s="28" t="s">
        <v>111</v>
      </c>
      <c r="J289" s="38" t="s">
        <v>140</v>
      </c>
      <c r="K289" s="27">
        <v>5</v>
      </c>
      <c r="L289" s="28">
        <v>2</v>
      </c>
      <c r="M289" s="31" t="s">
        <v>268</v>
      </c>
      <c r="N289" s="32" t="s">
        <v>32</v>
      </c>
      <c r="O289" s="428"/>
      <c r="P289" s="429"/>
      <c r="Q289" s="429"/>
      <c r="R289" s="430"/>
      <c r="S289" s="431"/>
      <c r="T289" s="429"/>
      <c r="U289" s="429"/>
      <c r="V289" s="432"/>
      <c r="W289" s="431"/>
      <c r="X289" s="429"/>
      <c r="Y289" s="429"/>
      <c r="Z289" s="432"/>
      <c r="AA289" s="431"/>
      <c r="AB289" s="429" t="s">
        <v>550</v>
      </c>
      <c r="AC289" s="429"/>
      <c r="AD289" s="432"/>
      <c r="AE289" s="433" t="s">
        <v>550</v>
      </c>
      <c r="AF289" s="434"/>
      <c r="AG289" s="434"/>
      <c r="AH289" s="435" t="s">
        <v>550</v>
      </c>
      <c r="AI289" s="433"/>
      <c r="AJ289" s="434"/>
      <c r="AK289" s="434"/>
      <c r="AL289" s="435"/>
      <c r="AM289" s="433"/>
      <c r="AN289" s="434"/>
      <c r="AO289" s="434">
        <v>1</v>
      </c>
      <c r="AP289" s="435"/>
      <c r="AQ289" s="433"/>
      <c r="AR289" s="434"/>
      <c r="AS289" s="434"/>
      <c r="AT289" s="435"/>
      <c r="AU289" s="433"/>
      <c r="AV289" s="434"/>
      <c r="AW289" s="434"/>
      <c r="AX289" s="435"/>
      <c r="AY289" s="431">
        <v>1</v>
      </c>
      <c r="AZ289" s="429"/>
      <c r="BA289" s="429"/>
      <c r="BB289" s="432"/>
      <c r="BC289" s="431"/>
      <c r="BD289" s="429"/>
      <c r="BE289" s="429"/>
      <c r="BF289" s="432"/>
      <c r="BG289" s="431"/>
      <c r="BH289" s="429"/>
      <c r="BI289" s="429"/>
      <c r="BJ289" s="436"/>
      <c r="BK289" s="181">
        <f t="shared" si="16"/>
        <v>2</v>
      </c>
      <c r="BL289" s="182">
        <f t="shared" si="17"/>
        <v>0</v>
      </c>
      <c r="BM289" s="26" t="s">
        <v>578</v>
      </c>
      <c r="BN289" s="200" t="s">
        <v>32</v>
      </c>
    </row>
    <row r="290" spans="1:66" x14ac:dyDescent="0.25">
      <c r="A290" s="36" t="s">
        <v>158</v>
      </c>
      <c r="B290" s="37" t="s">
        <v>199</v>
      </c>
      <c r="C290" s="29" t="s">
        <v>200</v>
      </c>
      <c r="D290" s="29" t="s">
        <v>201</v>
      </c>
      <c r="E290" s="30" t="s">
        <v>167</v>
      </c>
      <c r="F290" s="132" t="s">
        <v>66</v>
      </c>
      <c r="G290" s="133" t="s">
        <v>32</v>
      </c>
      <c r="H290" s="133" t="s">
        <v>112</v>
      </c>
      <c r="I290" s="28" t="s">
        <v>111</v>
      </c>
      <c r="J290" s="38" t="s">
        <v>109</v>
      </c>
      <c r="K290" s="27">
        <v>5</v>
      </c>
      <c r="L290" s="28">
        <v>5</v>
      </c>
      <c r="M290" s="31" t="s">
        <v>266</v>
      </c>
      <c r="N290" s="32" t="s">
        <v>32</v>
      </c>
      <c r="O290" s="428"/>
      <c r="P290" s="429"/>
      <c r="Q290" s="429"/>
      <c r="R290" s="430"/>
      <c r="S290" s="431"/>
      <c r="T290" s="429"/>
      <c r="U290" s="429"/>
      <c r="V290" s="432"/>
      <c r="W290" s="431"/>
      <c r="X290" s="429"/>
      <c r="Y290" s="429"/>
      <c r="Z290" s="432"/>
      <c r="AA290" s="431"/>
      <c r="AB290" s="429">
        <v>1</v>
      </c>
      <c r="AC290" s="429"/>
      <c r="AD290" s="432"/>
      <c r="AE290" s="433">
        <v>1</v>
      </c>
      <c r="AF290" s="434"/>
      <c r="AG290" s="434"/>
      <c r="AH290" s="435">
        <v>1</v>
      </c>
      <c r="AI290" s="433"/>
      <c r="AJ290" s="434"/>
      <c r="AK290" s="434"/>
      <c r="AL290" s="435"/>
      <c r="AM290" s="433"/>
      <c r="AN290" s="434"/>
      <c r="AO290" s="434">
        <v>1</v>
      </c>
      <c r="AP290" s="435"/>
      <c r="AQ290" s="433"/>
      <c r="AR290" s="434"/>
      <c r="AS290" s="434"/>
      <c r="AT290" s="435"/>
      <c r="AU290" s="433"/>
      <c r="AV290" s="434"/>
      <c r="AW290" s="434"/>
      <c r="AX290" s="435"/>
      <c r="AY290" s="431">
        <v>1</v>
      </c>
      <c r="AZ290" s="429"/>
      <c r="BA290" s="429"/>
      <c r="BB290" s="432"/>
      <c r="BC290" s="431"/>
      <c r="BD290" s="429"/>
      <c r="BE290" s="429"/>
      <c r="BF290" s="432"/>
      <c r="BG290" s="431"/>
      <c r="BH290" s="429"/>
      <c r="BI290" s="429"/>
      <c r="BJ290" s="436"/>
      <c r="BK290" s="181">
        <f t="shared" si="16"/>
        <v>5</v>
      </c>
      <c r="BL290" s="182">
        <f t="shared" si="17"/>
        <v>0</v>
      </c>
      <c r="BM290" s="26"/>
      <c r="BN290" s="200" t="s">
        <v>32</v>
      </c>
    </row>
    <row r="291" spans="1:66" x14ac:dyDescent="0.25">
      <c r="A291" s="36" t="s">
        <v>158</v>
      </c>
      <c r="B291" s="37" t="s">
        <v>199</v>
      </c>
      <c r="C291" s="29" t="s">
        <v>200</v>
      </c>
      <c r="D291" s="29" t="s">
        <v>201</v>
      </c>
      <c r="E291" s="30" t="s">
        <v>167</v>
      </c>
      <c r="F291" s="132" t="s">
        <v>66</v>
      </c>
      <c r="G291" s="133" t="s">
        <v>32</v>
      </c>
      <c r="H291" s="133" t="s">
        <v>112</v>
      </c>
      <c r="I291" s="28" t="s">
        <v>111</v>
      </c>
      <c r="J291" s="39" t="s">
        <v>260</v>
      </c>
      <c r="K291" s="27">
        <v>6</v>
      </c>
      <c r="L291" s="28">
        <v>6</v>
      </c>
      <c r="M291" s="31" t="s">
        <v>264</v>
      </c>
      <c r="N291" s="40" t="s">
        <v>262</v>
      </c>
      <c r="O291" s="428" t="s">
        <v>280</v>
      </c>
      <c r="P291" s="429"/>
      <c r="Q291" s="429"/>
      <c r="R291" s="430"/>
      <c r="S291" s="431"/>
      <c r="T291" s="429"/>
      <c r="U291" s="429"/>
      <c r="V291" s="432"/>
      <c r="W291" s="431"/>
      <c r="X291" s="429"/>
      <c r="Y291" s="429"/>
      <c r="Z291" s="432"/>
      <c r="AA291" s="431"/>
      <c r="AB291" s="429"/>
      <c r="AC291" s="429"/>
      <c r="AD291" s="432"/>
      <c r="AE291" s="433"/>
      <c r="AF291" s="434"/>
      <c r="AG291" s="434"/>
      <c r="AH291" s="435"/>
      <c r="AI291" s="433"/>
      <c r="AJ291" s="434"/>
      <c r="AK291" s="434"/>
      <c r="AL291" s="435"/>
      <c r="AM291" s="433"/>
      <c r="AN291" s="434"/>
      <c r="AO291" s="434"/>
      <c r="AP291" s="435"/>
      <c r="AQ291" s="433"/>
      <c r="AR291" s="434"/>
      <c r="AS291" s="434"/>
      <c r="AT291" s="435"/>
      <c r="AU291" s="433"/>
      <c r="AV291" s="434"/>
      <c r="AW291" s="434"/>
      <c r="AX291" s="435"/>
      <c r="AY291" s="431">
        <v>6</v>
      </c>
      <c r="AZ291" s="429"/>
      <c r="BA291" s="429"/>
      <c r="BB291" s="432"/>
      <c r="BC291" s="431"/>
      <c r="BD291" s="429"/>
      <c r="BE291" s="429"/>
      <c r="BF291" s="432"/>
      <c r="BG291" s="431"/>
      <c r="BH291" s="429"/>
      <c r="BI291" s="429"/>
      <c r="BJ291" s="436"/>
      <c r="BK291" s="181">
        <f t="shared" si="16"/>
        <v>6</v>
      </c>
      <c r="BL291" s="182">
        <f t="shared" si="17"/>
        <v>0</v>
      </c>
      <c r="BM291" s="26"/>
      <c r="BN291" s="200" t="s">
        <v>32</v>
      </c>
    </row>
    <row r="292" spans="1:66" x14ac:dyDescent="0.25">
      <c r="A292" s="36" t="s">
        <v>158</v>
      </c>
      <c r="B292" s="37" t="s">
        <v>199</v>
      </c>
      <c r="C292" s="29" t="s">
        <v>245</v>
      </c>
      <c r="D292" s="29" t="s">
        <v>201</v>
      </c>
      <c r="E292" s="30" t="s">
        <v>167</v>
      </c>
      <c r="F292" s="132" t="s">
        <v>125</v>
      </c>
      <c r="G292" s="133" t="s">
        <v>32</v>
      </c>
      <c r="H292" s="133" t="s">
        <v>112</v>
      </c>
      <c r="I292" s="28" t="s">
        <v>111</v>
      </c>
      <c r="J292" s="38" t="s">
        <v>140</v>
      </c>
      <c r="K292" s="27">
        <v>5</v>
      </c>
      <c r="L292" s="28">
        <v>3</v>
      </c>
      <c r="M292" s="31" t="s">
        <v>268</v>
      </c>
      <c r="N292" s="32" t="s">
        <v>32</v>
      </c>
      <c r="O292" s="428"/>
      <c r="P292" s="429"/>
      <c r="Q292" s="429"/>
      <c r="R292" s="430"/>
      <c r="S292" s="431"/>
      <c r="T292" s="429"/>
      <c r="U292" s="429"/>
      <c r="V292" s="432"/>
      <c r="W292" s="431"/>
      <c r="X292" s="429"/>
      <c r="Y292" s="429"/>
      <c r="Z292" s="432"/>
      <c r="AA292" s="431"/>
      <c r="AB292" s="429" t="s">
        <v>550</v>
      </c>
      <c r="AC292" s="429"/>
      <c r="AD292" s="432"/>
      <c r="AE292" s="433" t="s">
        <v>550</v>
      </c>
      <c r="AF292" s="434"/>
      <c r="AG292" s="434"/>
      <c r="AH292" s="435" t="s">
        <v>530</v>
      </c>
      <c r="AI292" s="433"/>
      <c r="AJ292" s="434"/>
      <c r="AK292" s="434"/>
      <c r="AL292" s="435"/>
      <c r="AM292" s="433"/>
      <c r="AN292" s="434"/>
      <c r="AO292" s="434">
        <v>1</v>
      </c>
      <c r="AP292" s="435"/>
      <c r="AQ292" s="433"/>
      <c r="AR292" s="434"/>
      <c r="AS292" s="434"/>
      <c r="AT292" s="435"/>
      <c r="AU292" s="433"/>
      <c r="AV292" s="434"/>
      <c r="AW292" s="434"/>
      <c r="AX292" s="435"/>
      <c r="AY292" s="431">
        <v>1</v>
      </c>
      <c r="AZ292" s="429"/>
      <c r="BA292" s="429"/>
      <c r="BB292" s="432"/>
      <c r="BC292" s="431"/>
      <c r="BD292" s="429"/>
      <c r="BE292" s="429"/>
      <c r="BF292" s="432"/>
      <c r="BG292" s="431"/>
      <c r="BH292" s="429">
        <v>1</v>
      </c>
      <c r="BI292" s="429"/>
      <c r="BJ292" s="436"/>
      <c r="BK292" s="181">
        <f t="shared" si="16"/>
        <v>3</v>
      </c>
      <c r="BL292" s="182">
        <f t="shared" si="17"/>
        <v>0</v>
      </c>
      <c r="BM292" s="26"/>
      <c r="BN292" s="200" t="s">
        <v>32</v>
      </c>
    </row>
    <row r="293" spans="1:66" x14ac:dyDescent="0.25">
      <c r="A293" s="36" t="s">
        <v>158</v>
      </c>
      <c r="B293" s="37" t="s">
        <v>199</v>
      </c>
      <c r="C293" s="29" t="s">
        <v>245</v>
      </c>
      <c r="D293" s="29" t="s">
        <v>201</v>
      </c>
      <c r="E293" s="30" t="s">
        <v>167</v>
      </c>
      <c r="F293" s="132" t="s">
        <v>125</v>
      </c>
      <c r="G293" s="133" t="s">
        <v>32</v>
      </c>
      <c r="H293" s="133" t="s">
        <v>112</v>
      </c>
      <c r="I293" s="28" t="s">
        <v>111</v>
      </c>
      <c r="J293" s="38" t="s">
        <v>135</v>
      </c>
      <c r="K293" s="27">
        <v>2</v>
      </c>
      <c r="L293" s="28">
        <v>2</v>
      </c>
      <c r="M293" s="31" t="s">
        <v>278</v>
      </c>
      <c r="N293" s="32" t="s">
        <v>32</v>
      </c>
      <c r="O293" s="428"/>
      <c r="P293" s="429"/>
      <c r="Q293" s="429"/>
      <c r="R293" s="430"/>
      <c r="S293" s="431"/>
      <c r="T293" s="429"/>
      <c r="U293" s="429"/>
      <c r="V293" s="432"/>
      <c r="W293" s="431"/>
      <c r="X293" s="429"/>
      <c r="Y293" s="429"/>
      <c r="Z293" s="432"/>
      <c r="AA293" s="431"/>
      <c r="AB293" s="429"/>
      <c r="AC293" s="429"/>
      <c r="AD293" s="432"/>
      <c r="AE293" s="433"/>
      <c r="AF293" s="434"/>
      <c r="AG293" s="434"/>
      <c r="AH293" s="435"/>
      <c r="AI293" s="433"/>
      <c r="AJ293" s="434"/>
      <c r="AK293" s="434"/>
      <c r="AL293" s="435"/>
      <c r="AM293" s="433"/>
      <c r="AN293" s="434"/>
      <c r="AO293" s="434"/>
      <c r="AP293" s="435"/>
      <c r="AQ293" s="433"/>
      <c r="AR293" s="434"/>
      <c r="AS293" s="434"/>
      <c r="AT293" s="435"/>
      <c r="AU293" s="433"/>
      <c r="AV293" s="434"/>
      <c r="AW293" s="434"/>
      <c r="AX293" s="435"/>
      <c r="AY293" s="431"/>
      <c r="AZ293" s="429"/>
      <c r="BA293" s="429"/>
      <c r="BB293" s="432"/>
      <c r="BC293" s="431"/>
      <c r="BD293" s="429"/>
      <c r="BE293" s="429"/>
      <c r="BF293" s="432"/>
      <c r="BG293" s="431"/>
      <c r="BH293" s="429">
        <v>1</v>
      </c>
      <c r="BI293" s="429"/>
      <c r="BJ293" s="436"/>
      <c r="BK293" s="181">
        <f t="shared" si="16"/>
        <v>1</v>
      </c>
      <c r="BL293" s="182">
        <f t="shared" si="17"/>
        <v>1</v>
      </c>
      <c r="BM293" s="26"/>
      <c r="BN293" s="200" t="s">
        <v>32</v>
      </c>
    </row>
    <row r="294" spans="1:66" x14ac:dyDescent="0.25">
      <c r="A294" s="36" t="s">
        <v>158</v>
      </c>
      <c r="B294" s="37" t="s">
        <v>199</v>
      </c>
      <c r="C294" s="29" t="s">
        <v>245</v>
      </c>
      <c r="D294" s="29" t="s">
        <v>201</v>
      </c>
      <c r="E294" s="30" t="s">
        <v>167</v>
      </c>
      <c r="F294" s="132" t="s">
        <v>125</v>
      </c>
      <c r="G294" s="133" t="s">
        <v>32</v>
      </c>
      <c r="H294" s="133" t="s">
        <v>112</v>
      </c>
      <c r="I294" s="28" t="s">
        <v>111</v>
      </c>
      <c r="J294" s="38" t="s">
        <v>134</v>
      </c>
      <c r="K294" s="27">
        <v>2</v>
      </c>
      <c r="L294" s="28">
        <v>2</v>
      </c>
      <c r="M294" s="31" t="s">
        <v>278</v>
      </c>
      <c r="N294" s="32" t="s">
        <v>32</v>
      </c>
      <c r="O294" s="428"/>
      <c r="P294" s="429"/>
      <c r="Q294" s="429"/>
      <c r="R294" s="430"/>
      <c r="S294" s="431"/>
      <c r="T294" s="429"/>
      <c r="U294" s="429"/>
      <c r="V294" s="432"/>
      <c r="W294" s="431"/>
      <c r="X294" s="429"/>
      <c r="Y294" s="429"/>
      <c r="Z294" s="432"/>
      <c r="AA294" s="431"/>
      <c r="AB294" s="429"/>
      <c r="AC294" s="429"/>
      <c r="AD294" s="432"/>
      <c r="AE294" s="433"/>
      <c r="AF294" s="434"/>
      <c r="AG294" s="434"/>
      <c r="AH294" s="435"/>
      <c r="AI294" s="433"/>
      <c r="AJ294" s="434"/>
      <c r="AK294" s="434"/>
      <c r="AL294" s="435"/>
      <c r="AM294" s="433"/>
      <c r="AN294" s="434"/>
      <c r="AO294" s="434"/>
      <c r="AP294" s="435"/>
      <c r="AQ294" s="433"/>
      <c r="AR294" s="434"/>
      <c r="AS294" s="434"/>
      <c r="AT294" s="435"/>
      <c r="AU294" s="433"/>
      <c r="AV294" s="434"/>
      <c r="AW294" s="434"/>
      <c r="AX294" s="435"/>
      <c r="AY294" s="431"/>
      <c r="AZ294" s="429"/>
      <c r="BA294" s="429"/>
      <c r="BB294" s="432"/>
      <c r="BC294" s="431"/>
      <c r="BD294" s="429"/>
      <c r="BE294" s="429"/>
      <c r="BF294" s="432"/>
      <c r="BG294" s="431"/>
      <c r="BH294" s="429">
        <v>1</v>
      </c>
      <c r="BI294" s="429"/>
      <c r="BJ294" s="436"/>
      <c r="BK294" s="181">
        <f t="shared" si="16"/>
        <v>1</v>
      </c>
      <c r="BL294" s="182">
        <f t="shared" si="17"/>
        <v>1</v>
      </c>
      <c r="BM294" s="26"/>
      <c r="BN294" s="200" t="s">
        <v>32</v>
      </c>
    </row>
    <row r="295" spans="1:66" x14ac:dyDescent="0.25">
      <c r="A295" s="36" t="s">
        <v>158</v>
      </c>
      <c r="B295" s="37" t="s">
        <v>199</v>
      </c>
      <c r="C295" s="29" t="s">
        <v>245</v>
      </c>
      <c r="D295" s="29" t="s">
        <v>201</v>
      </c>
      <c r="E295" s="30" t="s">
        <v>167</v>
      </c>
      <c r="F295" s="132" t="s">
        <v>125</v>
      </c>
      <c r="G295" s="133" t="s">
        <v>32</v>
      </c>
      <c r="H295" s="133" t="s">
        <v>112</v>
      </c>
      <c r="I295" s="28" t="s">
        <v>111</v>
      </c>
      <c r="J295" s="38" t="s">
        <v>152</v>
      </c>
      <c r="K295" s="27">
        <v>0</v>
      </c>
      <c r="L295" s="28">
        <v>3</v>
      </c>
      <c r="M295" s="31" t="s">
        <v>268</v>
      </c>
      <c r="N295" s="32" t="s">
        <v>32</v>
      </c>
      <c r="O295" s="428"/>
      <c r="P295" s="429"/>
      <c r="Q295" s="429"/>
      <c r="R295" s="430"/>
      <c r="S295" s="431"/>
      <c r="T295" s="429"/>
      <c r="U295" s="429"/>
      <c r="V295" s="432"/>
      <c r="W295" s="431"/>
      <c r="X295" s="429"/>
      <c r="Y295" s="429"/>
      <c r="Z295" s="432"/>
      <c r="AA295" s="431"/>
      <c r="AB295" s="429" t="s">
        <v>550</v>
      </c>
      <c r="AC295" s="429"/>
      <c r="AD295" s="432"/>
      <c r="AE295" s="433" t="s">
        <v>550</v>
      </c>
      <c r="AF295" s="434"/>
      <c r="AG295" s="434"/>
      <c r="AH295" s="435" t="s">
        <v>530</v>
      </c>
      <c r="AI295" s="433"/>
      <c r="AJ295" s="434"/>
      <c r="AK295" s="434"/>
      <c r="AL295" s="435"/>
      <c r="AM295" s="433"/>
      <c r="AN295" s="434"/>
      <c r="AO295" s="434">
        <v>1</v>
      </c>
      <c r="AP295" s="435"/>
      <c r="AQ295" s="433"/>
      <c r="AR295" s="434"/>
      <c r="AS295" s="434"/>
      <c r="AT295" s="435"/>
      <c r="AU295" s="433"/>
      <c r="AV295" s="434"/>
      <c r="AW295" s="434"/>
      <c r="AX295" s="435"/>
      <c r="AY295" s="431">
        <v>1</v>
      </c>
      <c r="AZ295" s="429"/>
      <c r="BA295" s="429"/>
      <c r="BB295" s="432"/>
      <c r="BC295" s="431"/>
      <c r="BD295" s="429"/>
      <c r="BE295" s="429"/>
      <c r="BF295" s="432"/>
      <c r="BG295" s="431"/>
      <c r="BH295" s="429">
        <v>1</v>
      </c>
      <c r="BI295" s="429"/>
      <c r="BJ295" s="436"/>
      <c r="BK295" s="181">
        <f t="shared" si="16"/>
        <v>3</v>
      </c>
      <c r="BL295" s="182">
        <f t="shared" si="17"/>
        <v>0</v>
      </c>
      <c r="BM295" s="414"/>
      <c r="BN295" s="200" t="s">
        <v>32</v>
      </c>
    </row>
    <row r="296" spans="1:66" x14ac:dyDescent="0.25">
      <c r="A296" s="36" t="s">
        <v>158</v>
      </c>
      <c r="B296" s="37" t="s">
        <v>199</v>
      </c>
      <c r="C296" s="29" t="s">
        <v>245</v>
      </c>
      <c r="D296" s="29" t="s">
        <v>201</v>
      </c>
      <c r="E296" s="30" t="s">
        <v>167</v>
      </c>
      <c r="F296" s="132" t="s">
        <v>125</v>
      </c>
      <c r="G296" s="133" t="s">
        <v>32</v>
      </c>
      <c r="H296" s="133" t="s">
        <v>112</v>
      </c>
      <c r="I296" s="28" t="s">
        <v>111</v>
      </c>
      <c r="J296" s="38" t="s">
        <v>151</v>
      </c>
      <c r="K296" s="27">
        <v>0</v>
      </c>
      <c r="L296" s="28">
        <v>3</v>
      </c>
      <c r="M296" s="31" t="s">
        <v>268</v>
      </c>
      <c r="N296" s="32" t="s">
        <v>32</v>
      </c>
      <c r="O296" s="428"/>
      <c r="P296" s="429"/>
      <c r="Q296" s="429"/>
      <c r="R296" s="430"/>
      <c r="S296" s="431"/>
      <c r="T296" s="429"/>
      <c r="U296" s="429"/>
      <c r="V296" s="432"/>
      <c r="W296" s="431"/>
      <c r="X296" s="429"/>
      <c r="Y296" s="429"/>
      <c r="Z296" s="432"/>
      <c r="AA296" s="431"/>
      <c r="AB296" s="429" t="s">
        <v>550</v>
      </c>
      <c r="AC296" s="429"/>
      <c r="AD296" s="432"/>
      <c r="AE296" s="433" t="s">
        <v>550</v>
      </c>
      <c r="AF296" s="434"/>
      <c r="AG296" s="434"/>
      <c r="AH296" s="435" t="s">
        <v>530</v>
      </c>
      <c r="AI296" s="433"/>
      <c r="AJ296" s="434"/>
      <c r="AK296" s="434"/>
      <c r="AL296" s="435"/>
      <c r="AM296" s="433"/>
      <c r="AN296" s="434"/>
      <c r="AO296" s="434">
        <v>1</v>
      </c>
      <c r="AP296" s="435"/>
      <c r="AQ296" s="433"/>
      <c r="AR296" s="434"/>
      <c r="AS296" s="434"/>
      <c r="AT296" s="435"/>
      <c r="AU296" s="433"/>
      <c r="AV296" s="434"/>
      <c r="AW296" s="434"/>
      <c r="AX296" s="435"/>
      <c r="AY296" s="431">
        <v>1</v>
      </c>
      <c r="AZ296" s="429"/>
      <c r="BA296" s="429"/>
      <c r="BB296" s="432"/>
      <c r="BC296" s="431"/>
      <c r="BD296" s="429"/>
      <c r="BE296" s="429"/>
      <c r="BF296" s="432"/>
      <c r="BG296" s="431"/>
      <c r="BH296" s="429">
        <v>1</v>
      </c>
      <c r="BI296" s="429"/>
      <c r="BJ296" s="436"/>
      <c r="BK296" s="181">
        <f t="shared" si="16"/>
        <v>3</v>
      </c>
      <c r="BL296" s="182">
        <f t="shared" si="17"/>
        <v>0</v>
      </c>
      <c r="BM296" s="414"/>
      <c r="BN296" s="200" t="s">
        <v>32</v>
      </c>
    </row>
    <row r="297" spans="1:66" x14ac:dyDescent="0.25">
      <c r="A297" s="36" t="s">
        <v>158</v>
      </c>
      <c r="B297" s="37" t="s">
        <v>199</v>
      </c>
      <c r="C297" s="29" t="s">
        <v>245</v>
      </c>
      <c r="D297" s="29" t="s">
        <v>201</v>
      </c>
      <c r="E297" s="30" t="s">
        <v>167</v>
      </c>
      <c r="F297" s="132" t="s">
        <v>125</v>
      </c>
      <c r="G297" s="133" t="s">
        <v>32</v>
      </c>
      <c r="H297" s="133" t="s">
        <v>112</v>
      </c>
      <c r="I297" s="28" t="s">
        <v>111</v>
      </c>
      <c r="J297" s="39" t="s">
        <v>260</v>
      </c>
      <c r="K297" s="27">
        <v>6</v>
      </c>
      <c r="L297" s="28">
        <v>6</v>
      </c>
      <c r="M297" s="31" t="s">
        <v>264</v>
      </c>
      <c r="N297" s="40" t="s">
        <v>262</v>
      </c>
      <c r="O297" s="428" t="s">
        <v>280</v>
      </c>
      <c r="P297" s="429"/>
      <c r="Q297" s="429"/>
      <c r="R297" s="430"/>
      <c r="S297" s="431"/>
      <c r="T297" s="429"/>
      <c r="U297" s="429"/>
      <c r="V297" s="432"/>
      <c r="W297" s="431"/>
      <c r="X297" s="429"/>
      <c r="Y297" s="429"/>
      <c r="Z297" s="432"/>
      <c r="AA297" s="431"/>
      <c r="AB297" s="429"/>
      <c r="AC297" s="429"/>
      <c r="AD297" s="432"/>
      <c r="AE297" s="433"/>
      <c r="AF297" s="434"/>
      <c r="AG297" s="434"/>
      <c r="AH297" s="435"/>
      <c r="AI297" s="433"/>
      <c r="AJ297" s="434"/>
      <c r="AK297" s="434"/>
      <c r="AL297" s="435"/>
      <c r="AM297" s="433"/>
      <c r="AN297" s="434"/>
      <c r="AO297" s="434"/>
      <c r="AP297" s="435"/>
      <c r="AQ297" s="433"/>
      <c r="AR297" s="434"/>
      <c r="AS297" s="434"/>
      <c r="AT297" s="435"/>
      <c r="AU297" s="433"/>
      <c r="AV297" s="434"/>
      <c r="AW297" s="434"/>
      <c r="AX297" s="435"/>
      <c r="AY297" s="431">
        <v>6</v>
      </c>
      <c r="AZ297" s="429"/>
      <c r="BA297" s="429"/>
      <c r="BB297" s="432"/>
      <c r="BC297" s="431"/>
      <c r="BD297" s="429"/>
      <c r="BE297" s="429"/>
      <c r="BF297" s="432"/>
      <c r="BG297" s="431"/>
      <c r="BH297" s="429"/>
      <c r="BI297" s="429"/>
      <c r="BJ297" s="436"/>
      <c r="BK297" s="181">
        <f t="shared" si="16"/>
        <v>6</v>
      </c>
      <c r="BL297" s="182">
        <f t="shared" si="17"/>
        <v>0</v>
      </c>
      <c r="BM297" s="26"/>
      <c r="BN297" s="200" t="s">
        <v>32</v>
      </c>
    </row>
    <row r="298" spans="1:66" x14ac:dyDescent="0.25">
      <c r="A298" s="36" t="s">
        <v>158</v>
      </c>
      <c r="B298" s="37" t="s">
        <v>199</v>
      </c>
      <c r="C298" s="29" t="s">
        <v>245</v>
      </c>
      <c r="D298" s="29" t="s">
        <v>201</v>
      </c>
      <c r="E298" s="30" t="s">
        <v>167</v>
      </c>
      <c r="F298" s="132" t="s">
        <v>125</v>
      </c>
      <c r="G298" s="133" t="s">
        <v>32</v>
      </c>
      <c r="H298" s="133" t="s">
        <v>112</v>
      </c>
      <c r="I298" s="28" t="s">
        <v>111</v>
      </c>
      <c r="J298" s="38" t="s">
        <v>133</v>
      </c>
      <c r="K298" s="27">
        <v>2</v>
      </c>
      <c r="L298" s="28">
        <v>2</v>
      </c>
      <c r="M298" s="31" t="s">
        <v>278</v>
      </c>
      <c r="N298" s="32" t="s">
        <v>32</v>
      </c>
      <c r="O298" s="428"/>
      <c r="P298" s="429"/>
      <c r="Q298" s="429"/>
      <c r="R298" s="430"/>
      <c r="S298" s="431"/>
      <c r="T298" s="429"/>
      <c r="U298" s="429"/>
      <c r="V298" s="432"/>
      <c r="W298" s="431"/>
      <c r="X298" s="429"/>
      <c r="Y298" s="429"/>
      <c r="Z298" s="432"/>
      <c r="AA298" s="431"/>
      <c r="AB298" s="429"/>
      <c r="AC298" s="429"/>
      <c r="AD298" s="432"/>
      <c r="AE298" s="433"/>
      <c r="AF298" s="434"/>
      <c r="AG298" s="434"/>
      <c r="AH298" s="435"/>
      <c r="AI298" s="433"/>
      <c r="AJ298" s="434"/>
      <c r="AK298" s="434"/>
      <c r="AL298" s="435"/>
      <c r="AM298" s="433"/>
      <c r="AN298" s="434"/>
      <c r="AO298" s="434"/>
      <c r="AP298" s="435"/>
      <c r="AQ298" s="433"/>
      <c r="AR298" s="434"/>
      <c r="AS298" s="434"/>
      <c r="AT298" s="435"/>
      <c r="AU298" s="433"/>
      <c r="AV298" s="434"/>
      <c r="AW298" s="434"/>
      <c r="AX298" s="435"/>
      <c r="AY298" s="431"/>
      <c r="AZ298" s="429"/>
      <c r="BA298" s="429"/>
      <c r="BB298" s="432"/>
      <c r="BC298" s="431"/>
      <c r="BD298" s="429"/>
      <c r="BE298" s="429"/>
      <c r="BF298" s="432"/>
      <c r="BG298" s="431"/>
      <c r="BH298" s="429">
        <v>1</v>
      </c>
      <c r="BI298" s="429"/>
      <c r="BJ298" s="436"/>
      <c r="BK298" s="181">
        <f t="shared" si="16"/>
        <v>1</v>
      </c>
      <c r="BL298" s="182">
        <f t="shared" si="17"/>
        <v>1</v>
      </c>
      <c r="BM298" s="26"/>
      <c r="BN298" s="200" t="s">
        <v>32</v>
      </c>
    </row>
    <row r="299" spans="1:66" x14ac:dyDescent="0.25">
      <c r="A299" s="36" t="s">
        <v>158</v>
      </c>
      <c r="B299" s="37" t="s">
        <v>199</v>
      </c>
      <c r="C299" s="29" t="s">
        <v>245</v>
      </c>
      <c r="D299" s="29" t="s">
        <v>201</v>
      </c>
      <c r="E299" s="30" t="s">
        <v>167</v>
      </c>
      <c r="F299" s="132" t="s">
        <v>125</v>
      </c>
      <c r="G299" s="133" t="s">
        <v>32</v>
      </c>
      <c r="H299" s="133" t="s">
        <v>112</v>
      </c>
      <c r="I299" s="28" t="s">
        <v>111</v>
      </c>
      <c r="J299" s="38" t="s">
        <v>132</v>
      </c>
      <c r="K299" s="27">
        <v>2</v>
      </c>
      <c r="L299" s="28">
        <v>2</v>
      </c>
      <c r="M299" s="31" t="s">
        <v>278</v>
      </c>
      <c r="N299" s="32" t="s">
        <v>32</v>
      </c>
      <c r="O299" s="428"/>
      <c r="P299" s="429"/>
      <c r="Q299" s="429"/>
      <c r="R299" s="430"/>
      <c r="S299" s="431"/>
      <c r="T299" s="429"/>
      <c r="U299" s="429"/>
      <c r="V299" s="432"/>
      <c r="W299" s="431"/>
      <c r="X299" s="429"/>
      <c r="Y299" s="429"/>
      <c r="Z299" s="432"/>
      <c r="AA299" s="431"/>
      <c r="AB299" s="429"/>
      <c r="AC299" s="429"/>
      <c r="AD299" s="432"/>
      <c r="AE299" s="433"/>
      <c r="AF299" s="434"/>
      <c r="AG299" s="434"/>
      <c r="AH299" s="435"/>
      <c r="AI299" s="433"/>
      <c r="AJ299" s="434"/>
      <c r="AK299" s="434"/>
      <c r="AL299" s="435"/>
      <c r="AM299" s="433"/>
      <c r="AN299" s="434"/>
      <c r="AO299" s="434"/>
      <c r="AP299" s="435"/>
      <c r="AQ299" s="433"/>
      <c r="AR299" s="434"/>
      <c r="AS299" s="434"/>
      <c r="AT299" s="435"/>
      <c r="AU299" s="433"/>
      <c r="AV299" s="434"/>
      <c r="AW299" s="434"/>
      <c r="AX299" s="435"/>
      <c r="AY299" s="431"/>
      <c r="AZ299" s="429"/>
      <c r="BA299" s="429"/>
      <c r="BB299" s="432"/>
      <c r="BC299" s="431"/>
      <c r="BD299" s="429"/>
      <c r="BE299" s="429"/>
      <c r="BF299" s="432"/>
      <c r="BG299" s="431"/>
      <c r="BH299" s="429">
        <v>1</v>
      </c>
      <c r="BI299" s="429"/>
      <c r="BJ299" s="436"/>
      <c r="BK299" s="181">
        <f t="shared" si="16"/>
        <v>1</v>
      </c>
      <c r="BL299" s="182">
        <f t="shared" si="17"/>
        <v>1</v>
      </c>
      <c r="BM299" s="26"/>
      <c r="BN299" s="200" t="s">
        <v>32</v>
      </c>
    </row>
    <row r="300" spans="1:66" x14ac:dyDescent="0.25">
      <c r="A300" s="36" t="s">
        <v>158</v>
      </c>
      <c r="B300" s="37" t="s">
        <v>199</v>
      </c>
      <c r="C300" s="29" t="s">
        <v>245</v>
      </c>
      <c r="D300" s="29" t="s">
        <v>201</v>
      </c>
      <c r="E300" s="30" t="s">
        <v>167</v>
      </c>
      <c r="F300" s="132" t="s">
        <v>125</v>
      </c>
      <c r="G300" s="133" t="s">
        <v>32</v>
      </c>
      <c r="H300" s="133" t="s">
        <v>112</v>
      </c>
      <c r="I300" s="28" t="s">
        <v>111</v>
      </c>
      <c r="J300" s="38" t="s">
        <v>131</v>
      </c>
      <c r="K300" s="27">
        <v>2</v>
      </c>
      <c r="L300" s="28">
        <v>2</v>
      </c>
      <c r="M300" s="31" t="s">
        <v>278</v>
      </c>
      <c r="N300" s="32" t="s">
        <v>32</v>
      </c>
      <c r="O300" s="428"/>
      <c r="P300" s="429"/>
      <c r="Q300" s="429"/>
      <c r="R300" s="430"/>
      <c r="S300" s="431"/>
      <c r="T300" s="429"/>
      <c r="U300" s="429"/>
      <c r="V300" s="432"/>
      <c r="W300" s="431"/>
      <c r="X300" s="429"/>
      <c r="Y300" s="429"/>
      <c r="Z300" s="432"/>
      <c r="AA300" s="431"/>
      <c r="AB300" s="429"/>
      <c r="AC300" s="429"/>
      <c r="AD300" s="432"/>
      <c r="AE300" s="433"/>
      <c r="AF300" s="434"/>
      <c r="AG300" s="434"/>
      <c r="AH300" s="435"/>
      <c r="AI300" s="433"/>
      <c r="AJ300" s="434"/>
      <c r="AK300" s="434"/>
      <c r="AL300" s="435"/>
      <c r="AM300" s="433"/>
      <c r="AN300" s="434"/>
      <c r="AO300" s="434"/>
      <c r="AP300" s="435"/>
      <c r="AQ300" s="433"/>
      <c r="AR300" s="434"/>
      <c r="AS300" s="434"/>
      <c r="AT300" s="435"/>
      <c r="AU300" s="433"/>
      <c r="AV300" s="434"/>
      <c r="AW300" s="434"/>
      <c r="AX300" s="435"/>
      <c r="AY300" s="431"/>
      <c r="AZ300" s="429"/>
      <c r="BA300" s="429"/>
      <c r="BB300" s="432"/>
      <c r="BC300" s="431"/>
      <c r="BD300" s="429"/>
      <c r="BE300" s="429"/>
      <c r="BF300" s="432"/>
      <c r="BG300" s="431"/>
      <c r="BH300" s="429">
        <v>1</v>
      </c>
      <c r="BI300" s="429"/>
      <c r="BJ300" s="436"/>
      <c r="BK300" s="181">
        <f t="shared" si="16"/>
        <v>1</v>
      </c>
      <c r="BL300" s="182">
        <f t="shared" si="17"/>
        <v>1</v>
      </c>
      <c r="BM300" s="26"/>
      <c r="BN300" s="200" t="s">
        <v>32</v>
      </c>
    </row>
    <row r="301" spans="1:66" x14ac:dyDescent="0.25">
      <c r="A301" s="36" t="s">
        <v>158</v>
      </c>
      <c r="B301" s="37" t="s">
        <v>199</v>
      </c>
      <c r="C301" s="29" t="s">
        <v>245</v>
      </c>
      <c r="D301" s="29" t="s">
        <v>201</v>
      </c>
      <c r="E301" s="30" t="s">
        <v>167</v>
      </c>
      <c r="F301" s="132" t="s">
        <v>125</v>
      </c>
      <c r="G301" s="133" t="s">
        <v>32</v>
      </c>
      <c r="H301" s="133" t="s">
        <v>112</v>
      </c>
      <c r="I301" s="28" t="s">
        <v>111</v>
      </c>
      <c r="J301" s="38" t="s">
        <v>149</v>
      </c>
      <c r="K301" s="27">
        <v>0</v>
      </c>
      <c r="L301" s="28">
        <v>5</v>
      </c>
      <c r="M301" s="31" t="s">
        <v>268</v>
      </c>
      <c r="N301" s="32" t="s">
        <v>32</v>
      </c>
      <c r="O301" s="428"/>
      <c r="P301" s="429"/>
      <c r="Q301" s="429"/>
      <c r="R301" s="430"/>
      <c r="S301" s="431"/>
      <c r="T301" s="429"/>
      <c r="U301" s="429"/>
      <c r="V301" s="432"/>
      <c r="W301" s="431"/>
      <c r="X301" s="429"/>
      <c r="Y301" s="429"/>
      <c r="Z301" s="432"/>
      <c r="AA301" s="431"/>
      <c r="AB301" s="429">
        <v>1</v>
      </c>
      <c r="AC301" s="429"/>
      <c r="AD301" s="432"/>
      <c r="AE301" s="433">
        <v>1</v>
      </c>
      <c r="AF301" s="434"/>
      <c r="AG301" s="434"/>
      <c r="AH301" s="435">
        <v>1</v>
      </c>
      <c r="AI301" s="433"/>
      <c r="AJ301" s="434"/>
      <c r="AK301" s="434"/>
      <c r="AL301" s="435"/>
      <c r="AM301" s="433"/>
      <c r="AN301" s="434"/>
      <c r="AO301" s="434">
        <v>1</v>
      </c>
      <c r="AP301" s="435"/>
      <c r="AQ301" s="433"/>
      <c r="AR301" s="434"/>
      <c r="AS301" s="434"/>
      <c r="AT301" s="435"/>
      <c r="AU301" s="433"/>
      <c r="AV301" s="434"/>
      <c r="AW301" s="434"/>
      <c r="AX301" s="435"/>
      <c r="AY301" s="431">
        <v>1</v>
      </c>
      <c r="AZ301" s="429"/>
      <c r="BA301" s="429"/>
      <c r="BB301" s="432"/>
      <c r="BC301" s="431"/>
      <c r="BD301" s="429"/>
      <c r="BE301" s="429"/>
      <c r="BF301" s="432"/>
      <c r="BG301" s="431"/>
      <c r="BH301" s="429" t="s">
        <v>530</v>
      </c>
      <c r="BI301" s="429"/>
      <c r="BJ301" s="436"/>
      <c r="BK301" s="181">
        <f t="shared" si="16"/>
        <v>5</v>
      </c>
      <c r="BL301" s="182">
        <f t="shared" si="17"/>
        <v>0</v>
      </c>
      <c r="BM301" s="414"/>
      <c r="BN301" s="200" t="s">
        <v>32</v>
      </c>
    </row>
    <row r="302" spans="1:66" x14ac:dyDescent="0.25">
      <c r="A302" s="36" t="s">
        <v>158</v>
      </c>
      <c r="B302" s="37" t="s">
        <v>199</v>
      </c>
      <c r="C302" s="29" t="s">
        <v>202</v>
      </c>
      <c r="D302" s="29" t="s">
        <v>203</v>
      </c>
      <c r="E302" s="30" t="s">
        <v>167</v>
      </c>
      <c r="F302" s="132" t="s">
        <v>67</v>
      </c>
      <c r="G302" s="133" t="s">
        <v>32</v>
      </c>
      <c r="H302" s="133" t="s">
        <v>112</v>
      </c>
      <c r="I302" s="28" t="s">
        <v>111</v>
      </c>
      <c r="J302" s="38" t="s">
        <v>140</v>
      </c>
      <c r="K302" s="27">
        <v>5</v>
      </c>
      <c r="L302" s="28">
        <v>3</v>
      </c>
      <c r="M302" s="31" t="s">
        <v>268</v>
      </c>
      <c r="N302" s="32" t="s">
        <v>32</v>
      </c>
      <c r="O302" s="428"/>
      <c r="P302" s="429"/>
      <c r="Q302" s="429"/>
      <c r="R302" s="430"/>
      <c r="S302" s="431"/>
      <c r="T302" s="429"/>
      <c r="U302" s="429"/>
      <c r="V302" s="432"/>
      <c r="W302" s="431"/>
      <c r="X302" s="429"/>
      <c r="Y302" s="429"/>
      <c r="Z302" s="432"/>
      <c r="AA302" s="431"/>
      <c r="AB302" s="429" t="s">
        <v>550</v>
      </c>
      <c r="AC302" s="429"/>
      <c r="AD302" s="432"/>
      <c r="AE302" s="433" t="s">
        <v>550</v>
      </c>
      <c r="AF302" s="434"/>
      <c r="AG302" s="434"/>
      <c r="AH302" s="435" t="s">
        <v>530</v>
      </c>
      <c r="AI302" s="433"/>
      <c r="AJ302" s="434"/>
      <c r="AK302" s="434"/>
      <c r="AL302" s="435"/>
      <c r="AM302" s="433"/>
      <c r="AN302" s="434"/>
      <c r="AO302" s="434">
        <v>1</v>
      </c>
      <c r="AP302" s="435"/>
      <c r="AQ302" s="433"/>
      <c r="AR302" s="434"/>
      <c r="AS302" s="434"/>
      <c r="AT302" s="435"/>
      <c r="AU302" s="433"/>
      <c r="AV302" s="434"/>
      <c r="AW302" s="434"/>
      <c r="AX302" s="435"/>
      <c r="AY302" s="431">
        <v>1</v>
      </c>
      <c r="AZ302" s="429"/>
      <c r="BA302" s="429">
        <v>1</v>
      </c>
      <c r="BB302" s="432"/>
      <c r="BC302" s="431"/>
      <c r="BD302" s="429"/>
      <c r="BE302" s="429"/>
      <c r="BF302" s="432"/>
      <c r="BG302" s="431"/>
      <c r="BH302" s="429"/>
      <c r="BI302" s="429"/>
      <c r="BJ302" s="436"/>
      <c r="BK302" s="181">
        <f t="shared" si="16"/>
        <v>3</v>
      </c>
      <c r="BL302" s="182">
        <f t="shared" si="17"/>
        <v>0</v>
      </c>
      <c r="BM302" s="26" t="s">
        <v>560</v>
      </c>
      <c r="BN302" s="200" t="s">
        <v>32</v>
      </c>
    </row>
    <row r="303" spans="1:66" x14ac:dyDescent="0.25">
      <c r="A303" s="36" t="s">
        <v>158</v>
      </c>
      <c r="B303" s="37" t="s">
        <v>199</v>
      </c>
      <c r="C303" s="29" t="s">
        <v>202</v>
      </c>
      <c r="D303" s="29" t="s">
        <v>203</v>
      </c>
      <c r="E303" s="30" t="s">
        <v>167</v>
      </c>
      <c r="F303" s="132" t="s">
        <v>67</v>
      </c>
      <c r="G303" s="133" t="s">
        <v>32</v>
      </c>
      <c r="H303" s="133" t="s">
        <v>112</v>
      </c>
      <c r="I303" s="28" t="s">
        <v>111</v>
      </c>
      <c r="J303" s="38" t="s">
        <v>135</v>
      </c>
      <c r="K303" s="27">
        <v>2</v>
      </c>
      <c r="L303" s="28">
        <v>2</v>
      </c>
      <c r="M303" s="31" t="s">
        <v>278</v>
      </c>
      <c r="N303" s="32" t="s">
        <v>32</v>
      </c>
      <c r="O303" s="428"/>
      <c r="P303" s="429"/>
      <c r="Q303" s="429"/>
      <c r="R303" s="430"/>
      <c r="S303" s="431"/>
      <c r="T303" s="429"/>
      <c r="U303" s="429"/>
      <c r="V303" s="432"/>
      <c r="W303" s="431"/>
      <c r="X303" s="429"/>
      <c r="Y303" s="429"/>
      <c r="Z303" s="432"/>
      <c r="AA303" s="431"/>
      <c r="AB303" s="429"/>
      <c r="AC303" s="429"/>
      <c r="AD303" s="432"/>
      <c r="AE303" s="433"/>
      <c r="AF303" s="434"/>
      <c r="AG303" s="434"/>
      <c r="AH303" s="435"/>
      <c r="AI303" s="433"/>
      <c r="AJ303" s="434"/>
      <c r="AK303" s="434"/>
      <c r="AL303" s="435"/>
      <c r="AM303" s="433"/>
      <c r="AN303" s="434"/>
      <c r="AO303" s="434"/>
      <c r="AP303" s="435"/>
      <c r="AQ303" s="433"/>
      <c r="AR303" s="434"/>
      <c r="AS303" s="434"/>
      <c r="AT303" s="435"/>
      <c r="AU303" s="433"/>
      <c r="AV303" s="434"/>
      <c r="AW303" s="434"/>
      <c r="AX303" s="435"/>
      <c r="AY303" s="431"/>
      <c r="AZ303" s="429"/>
      <c r="BA303" s="429">
        <v>1</v>
      </c>
      <c r="BB303" s="432"/>
      <c r="BC303" s="431"/>
      <c r="BD303" s="429"/>
      <c r="BE303" s="429"/>
      <c r="BF303" s="432"/>
      <c r="BG303" s="431"/>
      <c r="BH303" s="429"/>
      <c r="BI303" s="429"/>
      <c r="BJ303" s="436"/>
      <c r="BK303" s="181">
        <f t="shared" si="16"/>
        <v>1</v>
      </c>
      <c r="BL303" s="182">
        <f t="shared" si="17"/>
        <v>1</v>
      </c>
      <c r="BM303" s="26"/>
      <c r="BN303" s="200" t="s">
        <v>32</v>
      </c>
    </row>
    <row r="304" spans="1:66" x14ac:dyDescent="0.25">
      <c r="A304" s="36" t="s">
        <v>158</v>
      </c>
      <c r="B304" s="37" t="s">
        <v>199</v>
      </c>
      <c r="C304" s="29" t="s">
        <v>202</v>
      </c>
      <c r="D304" s="29" t="s">
        <v>203</v>
      </c>
      <c r="E304" s="30" t="s">
        <v>167</v>
      </c>
      <c r="F304" s="132" t="s">
        <v>67</v>
      </c>
      <c r="G304" s="133" t="s">
        <v>32</v>
      </c>
      <c r="H304" s="133" t="s">
        <v>112</v>
      </c>
      <c r="I304" s="28" t="s">
        <v>111</v>
      </c>
      <c r="J304" s="38" t="s">
        <v>134</v>
      </c>
      <c r="K304" s="27">
        <v>2</v>
      </c>
      <c r="L304" s="28">
        <v>2</v>
      </c>
      <c r="M304" s="31" t="s">
        <v>278</v>
      </c>
      <c r="N304" s="32" t="s">
        <v>32</v>
      </c>
      <c r="O304" s="428"/>
      <c r="P304" s="429"/>
      <c r="Q304" s="429"/>
      <c r="R304" s="430"/>
      <c r="S304" s="431"/>
      <c r="T304" s="429"/>
      <c r="U304" s="429"/>
      <c r="V304" s="432"/>
      <c r="W304" s="431"/>
      <c r="X304" s="429"/>
      <c r="Y304" s="429"/>
      <c r="Z304" s="432"/>
      <c r="AA304" s="431"/>
      <c r="AB304" s="429"/>
      <c r="AC304" s="429"/>
      <c r="AD304" s="432"/>
      <c r="AE304" s="433"/>
      <c r="AF304" s="434"/>
      <c r="AG304" s="434"/>
      <c r="AH304" s="435"/>
      <c r="AI304" s="433"/>
      <c r="AJ304" s="434"/>
      <c r="AK304" s="434"/>
      <c r="AL304" s="435"/>
      <c r="AM304" s="433"/>
      <c r="AN304" s="434"/>
      <c r="AO304" s="434"/>
      <c r="AP304" s="435"/>
      <c r="AQ304" s="433"/>
      <c r="AR304" s="434"/>
      <c r="AS304" s="434"/>
      <c r="AT304" s="435"/>
      <c r="AU304" s="433"/>
      <c r="AV304" s="434"/>
      <c r="AW304" s="434"/>
      <c r="AX304" s="435"/>
      <c r="AY304" s="431"/>
      <c r="AZ304" s="429"/>
      <c r="BA304" s="429">
        <v>1</v>
      </c>
      <c r="BB304" s="432"/>
      <c r="BC304" s="431"/>
      <c r="BD304" s="429"/>
      <c r="BE304" s="429"/>
      <c r="BF304" s="432"/>
      <c r="BG304" s="431"/>
      <c r="BH304" s="429"/>
      <c r="BI304" s="429"/>
      <c r="BJ304" s="436"/>
      <c r="BK304" s="181">
        <f t="shared" si="16"/>
        <v>1</v>
      </c>
      <c r="BL304" s="182">
        <f t="shared" si="17"/>
        <v>1</v>
      </c>
      <c r="BM304" s="26"/>
      <c r="BN304" s="200" t="s">
        <v>32</v>
      </c>
    </row>
    <row r="305" spans="1:66" x14ac:dyDescent="0.25">
      <c r="A305" s="36" t="s">
        <v>158</v>
      </c>
      <c r="B305" s="37" t="s">
        <v>199</v>
      </c>
      <c r="C305" s="29" t="s">
        <v>202</v>
      </c>
      <c r="D305" s="29" t="s">
        <v>203</v>
      </c>
      <c r="E305" s="30" t="s">
        <v>167</v>
      </c>
      <c r="F305" s="132" t="s">
        <v>67</v>
      </c>
      <c r="G305" s="133" t="s">
        <v>32</v>
      </c>
      <c r="H305" s="133" t="s">
        <v>112</v>
      </c>
      <c r="I305" s="28" t="s">
        <v>111</v>
      </c>
      <c r="J305" s="38" t="s">
        <v>109</v>
      </c>
      <c r="K305" s="27">
        <v>5</v>
      </c>
      <c r="L305" s="28">
        <v>6</v>
      </c>
      <c r="M305" s="31" t="s">
        <v>266</v>
      </c>
      <c r="N305" s="32" t="s">
        <v>32</v>
      </c>
      <c r="O305" s="428"/>
      <c r="P305" s="429"/>
      <c r="Q305" s="429"/>
      <c r="R305" s="430"/>
      <c r="S305" s="431"/>
      <c r="T305" s="429"/>
      <c r="U305" s="429"/>
      <c r="V305" s="432"/>
      <c r="W305" s="431"/>
      <c r="X305" s="429"/>
      <c r="Y305" s="429"/>
      <c r="Z305" s="432"/>
      <c r="AA305" s="431"/>
      <c r="AB305" s="429">
        <v>1</v>
      </c>
      <c r="AC305" s="429"/>
      <c r="AD305" s="432"/>
      <c r="AE305" s="433">
        <v>1</v>
      </c>
      <c r="AF305" s="434"/>
      <c r="AG305" s="434"/>
      <c r="AH305" s="435">
        <v>1</v>
      </c>
      <c r="AI305" s="433"/>
      <c r="AJ305" s="434"/>
      <c r="AK305" s="434"/>
      <c r="AL305" s="435"/>
      <c r="AM305" s="433"/>
      <c r="AN305" s="434"/>
      <c r="AO305" s="434">
        <v>1</v>
      </c>
      <c r="AP305" s="435"/>
      <c r="AQ305" s="433"/>
      <c r="AR305" s="434"/>
      <c r="AS305" s="434"/>
      <c r="AT305" s="435"/>
      <c r="AU305" s="433"/>
      <c r="AV305" s="434"/>
      <c r="AW305" s="434"/>
      <c r="AX305" s="435"/>
      <c r="AY305" s="431">
        <v>1</v>
      </c>
      <c r="AZ305" s="429"/>
      <c r="BA305" s="429">
        <v>1</v>
      </c>
      <c r="BB305" s="432"/>
      <c r="BC305" s="431"/>
      <c r="BD305" s="429"/>
      <c r="BE305" s="429"/>
      <c r="BF305" s="432"/>
      <c r="BG305" s="431"/>
      <c r="BH305" s="429"/>
      <c r="BI305" s="429"/>
      <c r="BJ305" s="436"/>
      <c r="BK305" s="181">
        <f t="shared" si="16"/>
        <v>6</v>
      </c>
      <c r="BL305" s="182">
        <f t="shared" si="17"/>
        <v>0</v>
      </c>
      <c r="BM305" s="26"/>
      <c r="BN305" s="200" t="s">
        <v>32</v>
      </c>
    </row>
    <row r="306" spans="1:66" x14ac:dyDescent="0.25">
      <c r="A306" s="36" t="s">
        <v>158</v>
      </c>
      <c r="B306" s="37" t="s">
        <v>199</v>
      </c>
      <c r="C306" s="29" t="s">
        <v>202</v>
      </c>
      <c r="D306" s="29" t="s">
        <v>203</v>
      </c>
      <c r="E306" s="30" t="s">
        <v>167</v>
      </c>
      <c r="F306" s="132" t="s">
        <v>67</v>
      </c>
      <c r="G306" s="133" t="s">
        <v>32</v>
      </c>
      <c r="H306" s="133" t="s">
        <v>112</v>
      </c>
      <c r="I306" s="28" t="s">
        <v>111</v>
      </c>
      <c r="J306" s="38" t="s">
        <v>152</v>
      </c>
      <c r="K306" s="27">
        <v>0</v>
      </c>
      <c r="L306" s="28">
        <v>3</v>
      </c>
      <c r="M306" s="31" t="s">
        <v>268</v>
      </c>
      <c r="N306" s="32" t="s">
        <v>32</v>
      </c>
      <c r="O306" s="428"/>
      <c r="P306" s="429"/>
      <c r="Q306" s="429"/>
      <c r="R306" s="430"/>
      <c r="S306" s="431"/>
      <c r="T306" s="429"/>
      <c r="U306" s="429"/>
      <c r="V306" s="432"/>
      <c r="W306" s="431"/>
      <c r="X306" s="429"/>
      <c r="Y306" s="429"/>
      <c r="Z306" s="432"/>
      <c r="AA306" s="431"/>
      <c r="AB306" s="429" t="s">
        <v>550</v>
      </c>
      <c r="AC306" s="429"/>
      <c r="AD306" s="432"/>
      <c r="AE306" s="433" t="s">
        <v>550</v>
      </c>
      <c r="AF306" s="434"/>
      <c r="AG306" s="434"/>
      <c r="AH306" s="435" t="s">
        <v>530</v>
      </c>
      <c r="AI306" s="433"/>
      <c r="AJ306" s="434"/>
      <c r="AK306" s="434"/>
      <c r="AL306" s="435"/>
      <c r="AM306" s="433"/>
      <c r="AN306" s="434"/>
      <c r="AO306" s="434">
        <v>1</v>
      </c>
      <c r="AP306" s="435"/>
      <c r="AQ306" s="433"/>
      <c r="AR306" s="434"/>
      <c r="AS306" s="434"/>
      <c r="AT306" s="435"/>
      <c r="AU306" s="433"/>
      <c r="AV306" s="434"/>
      <c r="AW306" s="434"/>
      <c r="AX306" s="435"/>
      <c r="AY306" s="431">
        <v>1</v>
      </c>
      <c r="AZ306" s="429"/>
      <c r="BA306" s="429">
        <v>1</v>
      </c>
      <c r="BB306" s="432"/>
      <c r="BC306" s="431"/>
      <c r="BD306" s="429"/>
      <c r="BE306" s="429"/>
      <c r="BF306" s="432"/>
      <c r="BG306" s="431"/>
      <c r="BH306" s="429"/>
      <c r="BI306" s="429"/>
      <c r="BJ306" s="436"/>
      <c r="BK306" s="181">
        <f t="shared" si="16"/>
        <v>3</v>
      </c>
      <c r="BL306" s="182">
        <f t="shared" si="17"/>
        <v>0</v>
      </c>
      <c r="BM306" s="414"/>
      <c r="BN306" s="200" t="s">
        <v>32</v>
      </c>
    </row>
    <row r="307" spans="1:66" x14ac:dyDescent="0.25">
      <c r="A307" s="36" t="s">
        <v>158</v>
      </c>
      <c r="B307" s="37" t="s">
        <v>199</v>
      </c>
      <c r="C307" s="29" t="s">
        <v>202</v>
      </c>
      <c r="D307" s="29" t="s">
        <v>203</v>
      </c>
      <c r="E307" s="30" t="s">
        <v>167</v>
      </c>
      <c r="F307" s="132" t="s">
        <v>67</v>
      </c>
      <c r="G307" s="133" t="s">
        <v>32</v>
      </c>
      <c r="H307" s="133" t="s">
        <v>112</v>
      </c>
      <c r="I307" s="28" t="s">
        <v>111</v>
      </c>
      <c r="J307" s="38" t="s">
        <v>151</v>
      </c>
      <c r="K307" s="27">
        <v>0</v>
      </c>
      <c r="L307" s="28">
        <v>3</v>
      </c>
      <c r="M307" s="31" t="s">
        <v>268</v>
      </c>
      <c r="N307" s="32" t="s">
        <v>32</v>
      </c>
      <c r="O307" s="428"/>
      <c r="P307" s="429"/>
      <c r="Q307" s="429"/>
      <c r="R307" s="430"/>
      <c r="S307" s="431"/>
      <c r="T307" s="429"/>
      <c r="U307" s="429"/>
      <c r="V307" s="432"/>
      <c r="W307" s="431"/>
      <c r="X307" s="429"/>
      <c r="Y307" s="429"/>
      <c r="Z307" s="432"/>
      <c r="AA307" s="431"/>
      <c r="AB307" s="429" t="s">
        <v>550</v>
      </c>
      <c r="AC307" s="429"/>
      <c r="AD307" s="432"/>
      <c r="AE307" s="433" t="s">
        <v>550</v>
      </c>
      <c r="AF307" s="434"/>
      <c r="AG307" s="434"/>
      <c r="AH307" s="435" t="s">
        <v>530</v>
      </c>
      <c r="AI307" s="433"/>
      <c r="AJ307" s="434"/>
      <c r="AK307" s="434"/>
      <c r="AL307" s="435"/>
      <c r="AM307" s="433"/>
      <c r="AN307" s="434"/>
      <c r="AO307" s="434">
        <v>1</v>
      </c>
      <c r="AP307" s="435"/>
      <c r="AQ307" s="433"/>
      <c r="AR307" s="434"/>
      <c r="AS307" s="434"/>
      <c r="AT307" s="435"/>
      <c r="AU307" s="433"/>
      <c r="AV307" s="434"/>
      <c r="AW307" s="434"/>
      <c r="AX307" s="435"/>
      <c r="AY307" s="431">
        <v>1</v>
      </c>
      <c r="AZ307" s="429"/>
      <c r="BA307" s="429">
        <v>1</v>
      </c>
      <c r="BB307" s="432"/>
      <c r="BC307" s="431"/>
      <c r="BD307" s="429"/>
      <c r="BE307" s="429"/>
      <c r="BF307" s="432"/>
      <c r="BG307" s="431"/>
      <c r="BH307" s="429"/>
      <c r="BI307" s="429"/>
      <c r="BJ307" s="436"/>
      <c r="BK307" s="181">
        <f t="shared" si="16"/>
        <v>3</v>
      </c>
      <c r="BL307" s="182">
        <f t="shared" si="17"/>
        <v>0</v>
      </c>
      <c r="BM307" s="414"/>
      <c r="BN307" s="200" t="s">
        <v>32</v>
      </c>
    </row>
    <row r="308" spans="1:66" x14ac:dyDescent="0.25">
      <c r="A308" s="36" t="s">
        <v>158</v>
      </c>
      <c r="B308" s="37" t="s">
        <v>199</v>
      </c>
      <c r="C308" s="29" t="s">
        <v>202</v>
      </c>
      <c r="D308" s="29" t="s">
        <v>203</v>
      </c>
      <c r="E308" s="30" t="s">
        <v>167</v>
      </c>
      <c r="F308" s="132" t="s">
        <v>67</v>
      </c>
      <c r="G308" s="133" t="s">
        <v>32</v>
      </c>
      <c r="H308" s="133" t="s">
        <v>112</v>
      </c>
      <c r="I308" s="28" t="s">
        <v>111</v>
      </c>
      <c r="J308" s="39" t="s">
        <v>260</v>
      </c>
      <c r="K308" s="27">
        <v>6</v>
      </c>
      <c r="L308" s="28">
        <v>6</v>
      </c>
      <c r="M308" s="31" t="s">
        <v>264</v>
      </c>
      <c r="N308" s="40" t="s">
        <v>262</v>
      </c>
      <c r="O308" s="428" t="s">
        <v>280</v>
      </c>
      <c r="P308" s="429"/>
      <c r="Q308" s="429"/>
      <c r="R308" s="430"/>
      <c r="S308" s="431"/>
      <c r="T308" s="429"/>
      <c r="U308" s="429"/>
      <c r="V308" s="432"/>
      <c r="W308" s="431"/>
      <c r="X308" s="429"/>
      <c r="Y308" s="429"/>
      <c r="Z308" s="432"/>
      <c r="AA308" s="431"/>
      <c r="AB308" s="429"/>
      <c r="AC308" s="429"/>
      <c r="AD308" s="432"/>
      <c r="AE308" s="433"/>
      <c r="AF308" s="434"/>
      <c r="AG308" s="434"/>
      <c r="AH308" s="435"/>
      <c r="AI308" s="433"/>
      <c r="AJ308" s="434"/>
      <c r="AK308" s="434"/>
      <c r="AL308" s="435"/>
      <c r="AM308" s="433"/>
      <c r="AN308" s="434"/>
      <c r="AO308" s="434"/>
      <c r="AP308" s="435"/>
      <c r="AQ308" s="433"/>
      <c r="AR308" s="434"/>
      <c r="AS308" s="434"/>
      <c r="AT308" s="435"/>
      <c r="AU308" s="433"/>
      <c r="AV308" s="434"/>
      <c r="AW308" s="434"/>
      <c r="AX308" s="435"/>
      <c r="AY308" s="431">
        <v>6</v>
      </c>
      <c r="AZ308" s="429"/>
      <c r="BA308" s="429"/>
      <c r="BB308" s="432"/>
      <c r="BC308" s="431"/>
      <c r="BD308" s="429"/>
      <c r="BE308" s="429"/>
      <c r="BF308" s="432"/>
      <c r="BG308" s="431"/>
      <c r="BH308" s="429"/>
      <c r="BI308" s="429"/>
      <c r="BJ308" s="436"/>
      <c r="BK308" s="181">
        <f t="shared" si="16"/>
        <v>6</v>
      </c>
      <c r="BL308" s="182">
        <f t="shared" si="17"/>
        <v>0</v>
      </c>
      <c r="BM308" s="26"/>
      <c r="BN308" s="200" t="s">
        <v>32</v>
      </c>
    </row>
    <row r="309" spans="1:66" x14ac:dyDescent="0.25">
      <c r="A309" s="36" t="s">
        <v>158</v>
      </c>
      <c r="B309" s="37" t="s">
        <v>199</v>
      </c>
      <c r="C309" s="29" t="s">
        <v>202</v>
      </c>
      <c r="D309" s="29" t="s">
        <v>203</v>
      </c>
      <c r="E309" s="30" t="s">
        <v>167</v>
      </c>
      <c r="F309" s="132" t="s">
        <v>67</v>
      </c>
      <c r="G309" s="133" t="s">
        <v>32</v>
      </c>
      <c r="H309" s="133" t="s">
        <v>112</v>
      </c>
      <c r="I309" s="28" t="s">
        <v>111</v>
      </c>
      <c r="J309" s="38" t="s">
        <v>133</v>
      </c>
      <c r="K309" s="27">
        <v>2</v>
      </c>
      <c r="L309" s="28">
        <v>2</v>
      </c>
      <c r="M309" s="31" t="s">
        <v>278</v>
      </c>
      <c r="N309" s="32" t="s">
        <v>32</v>
      </c>
      <c r="O309" s="428"/>
      <c r="P309" s="429"/>
      <c r="Q309" s="429"/>
      <c r="R309" s="430"/>
      <c r="S309" s="431"/>
      <c r="T309" s="429"/>
      <c r="U309" s="429"/>
      <c r="V309" s="432"/>
      <c r="W309" s="431"/>
      <c r="X309" s="429"/>
      <c r="Y309" s="429"/>
      <c r="Z309" s="432"/>
      <c r="AA309" s="431"/>
      <c r="AB309" s="429"/>
      <c r="AC309" s="429"/>
      <c r="AD309" s="432"/>
      <c r="AE309" s="433"/>
      <c r="AF309" s="434"/>
      <c r="AG309" s="434"/>
      <c r="AH309" s="435"/>
      <c r="AI309" s="433"/>
      <c r="AJ309" s="434"/>
      <c r="AK309" s="434"/>
      <c r="AL309" s="435"/>
      <c r="AM309" s="433"/>
      <c r="AN309" s="434"/>
      <c r="AO309" s="434"/>
      <c r="AP309" s="435"/>
      <c r="AQ309" s="433"/>
      <c r="AR309" s="434"/>
      <c r="AS309" s="434"/>
      <c r="AT309" s="435"/>
      <c r="AU309" s="433"/>
      <c r="AV309" s="434"/>
      <c r="AW309" s="434"/>
      <c r="AX309" s="435"/>
      <c r="AY309" s="431"/>
      <c r="AZ309" s="429"/>
      <c r="BA309" s="429">
        <v>1</v>
      </c>
      <c r="BB309" s="432"/>
      <c r="BC309" s="431"/>
      <c r="BD309" s="429"/>
      <c r="BE309" s="429"/>
      <c r="BF309" s="432"/>
      <c r="BG309" s="431"/>
      <c r="BH309" s="429"/>
      <c r="BI309" s="429"/>
      <c r="BJ309" s="436"/>
      <c r="BK309" s="181">
        <f t="shared" si="16"/>
        <v>1</v>
      </c>
      <c r="BL309" s="182">
        <f t="shared" si="17"/>
        <v>1</v>
      </c>
      <c r="BM309" s="26"/>
      <c r="BN309" s="200" t="s">
        <v>32</v>
      </c>
    </row>
    <row r="310" spans="1:66" x14ac:dyDescent="0.25">
      <c r="A310" s="36" t="s">
        <v>158</v>
      </c>
      <c r="B310" s="37" t="s">
        <v>199</v>
      </c>
      <c r="C310" s="29" t="s">
        <v>202</v>
      </c>
      <c r="D310" s="29" t="s">
        <v>203</v>
      </c>
      <c r="E310" s="30" t="s">
        <v>167</v>
      </c>
      <c r="F310" s="132" t="s">
        <v>67</v>
      </c>
      <c r="G310" s="133" t="s">
        <v>32</v>
      </c>
      <c r="H310" s="133" t="s">
        <v>112</v>
      </c>
      <c r="I310" s="28" t="s">
        <v>111</v>
      </c>
      <c r="J310" s="38" t="s">
        <v>132</v>
      </c>
      <c r="K310" s="27">
        <v>1</v>
      </c>
      <c r="L310" s="28">
        <v>1</v>
      </c>
      <c r="M310" s="31" t="s">
        <v>267</v>
      </c>
      <c r="N310" s="32" t="s">
        <v>32</v>
      </c>
      <c r="O310" s="428"/>
      <c r="P310" s="429"/>
      <c r="Q310" s="429"/>
      <c r="R310" s="430"/>
      <c r="S310" s="431"/>
      <c r="T310" s="429"/>
      <c r="U310" s="429"/>
      <c r="V310" s="432"/>
      <c r="W310" s="431"/>
      <c r="X310" s="429"/>
      <c r="Y310" s="429"/>
      <c r="Z310" s="432"/>
      <c r="AA310" s="431"/>
      <c r="AB310" s="429"/>
      <c r="AC310" s="429"/>
      <c r="AD310" s="432"/>
      <c r="AE310" s="433"/>
      <c r="AF310" s="434"/>
      <c r="AG310" s="434"/>
      <c r="AH310" s="435"/>
      <c r="AI310" s="433"/>
      <c r="AJ310" s="434"/>
      <c r="AK310" s="434"/>
      <c r="AL310" s="435"/>
      <c r="AM310" s="433"/>
      <c r="AN310" s="434"/>
      <c r="AO310" s="434"/>
      <c r="AP310" s="435"/>
      <c r="AQ310" s="433"/>
      <c r="AR310" s="434"/>
      <c r="AS310" s="434"/>
      <c r="AT310" s="435"/>
      <c r="AU310" s="433"/>
      <c r="AV310" s="434"/>
      <c r="AW310" s="434"/>
      <c r="AX310" s="435"/>
      <c r="AY310" s="431"/>
      <c r="AZ310" s="429"/>
      <c r="BA310" s="429"/>
      <c r="BB310" s="432"/>
      <c r="BC310" s="431"/>
      <c r="BD310" s="429"/>
      <c r="BE310" s="429"/>
      <c r="BF310" s="432"/>
      <c r="BG310" s="431"/>
      <c r="BH310" s="429"/>
      <c r="BI310" s="429"/>
      <c r="BJ310" s="436"/>
      <c r="BK310" s="181">
        <f t="shared" si="16"/>
        <v>0</v>
      </c>
      <c r="BL310" s="182">
        <f t="shared" si="17"/>
        <v>1</v>
      </c>
      <c r="BM310" s="26"/>
      <c r="BN310" s="200" t="s">
        <v>32</v>
      </c>
    </row>
    <row r="311" spans="1:66" x14ac:dyDescent="0.25">
      <c r="A311" s="36" t="s">
        <v>158</v>
      </c>
      <c r="B311" s="37" t="s">
        <v>199</v>
      </c>
      <c r="C311" s="29" t="s">
        <v>202</v>
      </c>
      <c r="D311" s="29" t="s">
        <v>203</v>
      </c>
      <c r="E311" s="30" t="s">
        <v>167</v>
      </c>
      <c r="F311" s="132" t="s">
        <v>67</v>
      </c>
      <c r="G311" s="133" t="s">
        <v>32</v>
      </c>
      <c r="H311" s="133" t="s">
        <v>112</v>
      </c>
      <c r="I311" s="28" t="s">
        <v>111</v>
      </c>
      <c r="J311" s="38" t="s">
        <v>131</v>
      </c>
      <c r="K311" s="27">
        <v>1</v>
      </c>
      <c r="L311" s="28">
        <v>1</v>
      </c>
      <c r="M311" s="31" t="s">
        <v>425</v>
      </c>
      <c r="N311" s="32" t="s">
        <v>32</v>
      </c>
      <c r="O311" s="428"/>
      <c r="P311" s="429"/>
      <c r="Q311" s="429"/>
      <c r="R311" s="430"/>
      <c r="S311" s="431"/>
      <c r="T311" s="429"/>
      <c r="U311" s="429"/>
      <c r="V311" s="432"/>
      <c r="W311" s="431"/>
      <c r="X311" s="429"/>
      <c r="Y311" s="429"/>
      <c r="Z311" s="432"/>
      <c r="AA311" s="431"/>
      <c r="AB311" s="429"/>
      <c r="AC311" s="429"/>
      <c r="AD311" s="432"/>
      <c r="AE311" s="433"/>
      <c r="AF311" s="434"/>
      <c r="AG311" s="434"/>
      <c r="AH311" s="435"/>
      <c r="AI311" s="433"/>
      <c r="AJ311" s="434"/>
      <c r="AK311" s="434"/>
      <c r="AL311" s="435"/>
      <c r="AM311" s="433"/>
      <c r="AN311" s="434"/>
      <c r="AO311" s="434"/>
      <c r="AP311" s="435"/>
      <c r="AQ311" s="433"/>
      <c r="AR311" s="434"/>
      <c r="AS311" s="434"/>
      <c r="AT311" s="435"/>
      <c r="AU311" s="433"/>
      <c r="AV311" s="434"/>
      <c r="AW311" s="434"/>
      <c r="AX311" s="435"/>
      <c r="AY311" s="431"/>
      <c r="AZ311" s="429"/>
      <c r="BA311" s="429"/>
      <c r="BB311" s="432"/>
      <c r="BC311" s="431"/>
      <c r="BD311" s="429"/>
      <c r="BE311" s="429"/>
      <c r="BF311" s="432"/>
      <c r="BG311" s="431"/>
      <c r="BH311" s="429"/>
      <c r="BI311" s="429"/>
      <c r="BJ311" s="436"/>
      <c r="BK311" s="181">
        <f t="shared" si="16"/>
        <v>0</v>
      </c>
      <c r="BL311" s="182">
        <f t="shared" si="17"/>
        <v>1</v>
      </c>
      <c r="BM311" s="26"/>
      <c r="BN311" s="200" t="s">
        <v>32</v>
      </c>
    </row>
    <row r="312" spans="1:66" x14ac:dyDescent="0.25">
      <c r="A312" s="36" t="s">
        <v>158</v>
      </c>
      <c r="B312" s="37" t="s">
        <v>199</v>
      </c>
      <c r="C312" s="29" t="s">
        <v>202</v>
      </c>
      <c r="D312" s="29" t="s">
        <v>203</v>
      </c>
      <c r="E312" s="30" t="s">
        <v>167</v>
      </c>
      <c r="F312" s="132" t="s">
        <v>67</v>
      </c>
      <c r="G312" s="133" t="s">
        <v>32</v>
      </c>
      <c r="H312" s="133" t="s">
        <v>112</v>
      </c>
      <c r="I312" s="28" t="s">
        <v>111</v>
      </c>
      <c r="J312" s="38" t="s">
        <v>149</v>
      </c>
      <c r="K312" s="27">
        <v>0</v>
      </c>
      <c r="L312" s="28">
        <v>6</v>
      </c>
      <c r="M312" s="31" t="s">
        <v>268</v>
      </c>
      <c r="N312" s="32" t="s">
        <v>32</v>
      </c>
      <c r="O312" s="428"/>
      <c r="P312" s="429"/>
      <c r="Q312" s="429"/>
      <c r="R312" s="430"/>
      <c r="S312" s="431"/>
      <c r="T312" s="429"/>
      <c r="U312" s="429"/>
      <c r="V312" s="432"/>
      <c r="W312" s="431"/>
      <c r="X312" s="429"/>
      <c r="Y312" s="429"/>
      <c r="Z312" s="432"/>
      <c r="AA312" s="431"/>
      <c r="AB312" s="429">
        <v>1</v>
      </c>
      <c r="AC312" s="429"/>
      <c r="AD312" s="432"/>
      <c r="AE312" s="433">
        <v>1</v>
      </c>
      <c r="AF312" s="434"/>
      <c r="AG312" s="434"/>
      <c r="AH312" s="435">
        <v>1</v>
      </c>
      <c r="AI312" s="433"/>
      <c r="AJ312" s="434"/>
      <c r="AK312" s="434"/>
      <c r="AL312" s="435"/>
      <c r="AM312" s="433"/>
      <c r="AN312" s="434"/>
      <c r="AO312" s="434">
        <v>1</v>
      </c>
      <c r="AP312" s="435"/>
      <c r="AQ312" s="433"/>
      <c r="AR312" s="434"/>
      <c r="AS312" s="434"/>
      <c r="AT312" s="435"/>
      <c r="AU312" s="433"/>
      <c r="AV312" s="434"/>
      <c r="AW312" s="434"/>
      <c r="AX312" s="435"/>
      <c r="AY312" s="431">
        <v>1</v>
      </c>
      <c r="AZ312" s="429"/>
      <c r="BA312" s="429">
        <v>1</v>
      </c>
      <c r="BB312" s="432"/>
      <c r="BC312" s="431"/>
      <c r="BD312" s="429"/>
      <c r="BE312" s="429"/>
      <c r="BF312" s="432"/>
      <c r="BG312" s="431"/>
      <c r="BH312" s="429"/>
      <c r="BI312" s="429"/>
      <c r="BJ312" s="436"/>
      <c r="BK312" s="181">
        <f t="shared" si="16"/>
        <v>6</v>
      </c>
      <c r="BL312" s="182">
        <f t="shared" si="17"/>
        <v>0</v>
      </c>
      <c r="BM312" s="414"/>
      <c r="BN312" s="200" t="s">
        <v>32</v>
      </c>
    </row>
    <row r="313" spans="1:66" x14ac:dyDescent="0.25">
      <c r="A313" s="36" t="s">
        <v>158</v>
      </c>
      <c r="B313" s="37" t="s">
        <v>199</v>
      </c>
      <c r="C313" s="29" t="s">
        <v>204</v>
      </c>
      <c r="D313" s="29" t="s">
        <v>203</v>
      </c>
      <c r="E313" s="30" t="s">
        <v>167</v>
      </c>
      <c r="F313" s="132" t="s">
        <v>68</v>
      </c>
      <c r="G313" s="133" t="s">
        <v>32</v>
      </c>
      <c r="H313" s="133" t="s">
        <v>112</v>
      </c>
      <c r="I313" s="28" t="s">
        <v>111</v>
      </c>
      <c r="J313" s="38" t="s">
        <v>140</v>
      </c>
      <c r="K313" s="27">
        <v>5</v>
      </c>
      <c r="L313" s="28">
        <v>2</v>
      </c>
      <c r="M313" s="31" t="s">
        <v>268</v>
      </c>
      <c r="N313" s="32" t="s">
        <v>32</v>
      </c>
      <c r="O313" s="428"/>
      <c r="P313" s="429"/>
      <c r="Q313" s="429"/>
      <c r="R313" s="430"/>
      <c r="S313" s="431"/>
      <c r="T313" s="429"/>
      <c r="U313" s="429"/>
      <c r="V313" s="432"/>
      <c r="W313" s="431"/>
      <c r="X313" s="429"/>
      <c r="Y313" s="429"/>
      <c r="Z313" s="432"/>
      <c r="AA313" s="431"/>
      <c r="AB313" s="429" t="s">
        <v>550</v>
      </c>
      <c r="AC313" s="429"/>
      <c r="AD313" s="432"/>
      <c r="AE313" s="433" t="s">
        <v>550</v>
      </c>
      <c r="AF313" s="434"/>
      <c r="AG313" s="434"/>
      <c r="AH313" s="435" t="s">
        <v>530</v>
      </c>
      <c r="AI313" s="433"/>
      <c r="AJ313" s="434"/>
      <c r="AK313" s="434"/>
      <c r="AL313" s="435"/>
      <c r="AM313" s="433"/>
      <c r="AN313" s="434"/>
      <c r="AO313" s="434">
        <v>1</v>
      </c>
      <c r="AP313" s="435"/>
      <c r="AQ313" s="433"/>
      <c r="AR313" s="434"/>
      <c r="AS313" s="434"/>
      <c r="AT313" s="435"/>
      <c r="AU313" s="433"/>
      <c r="AV313" s="434"/>
      <c r="AW313" s="434"/>
      <c r="AX313" s="435"/>
      <c r="AY313" s="431">
        <v>1</v>
      </c>
      <c r="AZ313" s="429"/>
      <c r="BA313" s="429"/>
      <c r="BB313" s="432"/>
      <c r="BC313" s="431"/>
      <c r="BD313" s="429"/>
      <c r="BE313" s="429"/>
      <c r="BF313" s="432"/>
      <c r="BG313" s="431"/>
      <c r="BH313" s="429"/>
      <c r="BI313" s="429"/>
      <c r="BJ313" s="436"/>
      <c r="BK313" s="181">
        <f t="shared" si="16"/>
        <v>2</v>
      </c>
      <c r="BL313" s="182">
        <f t="shared" si="17"/>
        <v>0</v>
      </c>
      <c r="BM313" s="26" t="s">
        <v>579</v>
      </c>
      <c r="BN313" s="200" t="s">
        <v>32</v>
      </c>
    </row>
    <row r="314" spans="1:66" x14ac:dyDescent="0.25">
      <c r="A314" s="36" t="s">
        <v>158</v>
      </c>
      <c r="B314" s="37" t="s">
        <v>199</v>
      </c>
      <c r="C314" s="29" t="s">
        <v>204</v>
      </c>
      <c r="D314" s="29" t="s">
        <v>203</v>
      </c>
      <c r="E314" s="30" t="s">
        <v>167</v>
      </c>
      <c r="F314" s="132" t="s">
        <v>68</v>
      </c>
      <c r="G314" s="133" t="s">
        <v>32</v>
      </c>
      <c r="H314" s="133" t="s">
        <v>112</v>
      </c>
      <c r="I314" s="28" t="s">
        <v>111</v>
      </c>
      <c r="J314" s="38" t="s">
        <v>135</v>
      </c>
      <c r="K314" s="27">
        <v>2</v>
      </c>
      <c r="L314" s="28">
        <v>0</v>
      </c>
      <c r="M314" s="31" t="s">
        <v>278</v>
      </c>
      <c r="N314" s="32" t="s">
        <v>32</v>
      </c>
      <c r="O314" s="428"/>
      <c r="P314" s="429"/>
      <c r="Q314" s="429"/>
      <c r="R314" s="430"/>
      <c r="S314" s="431"/>
      <c r="T314" s="429"/>
      <c r="U314" s="429"/>
      <c r="V314" s="432"/>
      <c r="W314" s="431"/>
      <c r="X314" s="429"/>
      <c r="Y314" s="429"/>
      <c r="Z314" s="432"/>
      <c r="AA314" s="431"/>
      <c r="AB314" s="429"/>
      <c r="AC314" s="429"/>
      <c r="AD314" s="432"/>
      <c r="AE314" s="433"/>
      <c r="AF314" s="434"/>
      <c r="AG314" s="434"/>
      <c r="AH314" s="435"/>
      <c r="AI314" s="433"/>
      <c r="AJ314" s="434"/>
      <c r="AK314" s="434"/>
      <c r="AL314" s="435"/>
      <c r="AM314" s="433"/>
      <c r="AN314" s="434"/>
      <c r="AO314" s="434"/>
      <c r="AP314" s="435"/>
      <c r="AQ314" s="433"/>
      <c r="AR314" s="434"/>
      <c r="AS314" s="434"/>
      <c r="AT314" s="435"/>
      <c r="AU314" s="433"/>
      <c r="AV314" s="434"/>
      <c r="AW314" s="434"/>
      <c r="AX314" s="435"/>
      <c r="AY314" s="431"/>
      <c r="AZ314" s="429"/>
      <c r="BA314" s="429"/>
      <c r="BB314" s="432"/>
      <c r="BC314" s="431"/>
      <c r="BD314" s="429"/>
      <c r="BE314" s="429"/>
      <c r="BF314" s="432"/>
      <c r="BG314" s="431"/>
      <c r="BH314" s="429"/>
      <c r="BI314" s="429"/>
      <c r="BJ314" s="436"/>
      <c r="BK314" s="181">
        <f t="shared" si="16"/>
        <v>0</v>
      </c>
      <c r="BL314" s="182">
        <f t="shared" si="17"/>
        <v>0</v>
      </c>
      <c r="BM314" s="26" t="s">
        <v>589</v>
      </c>
      <c r="BN314" s="200" t="s">
        <v>32</v>
      </c>
    </row>
    <row r="315" spans="1:66" x14ac:dyDescent="0.25">
      <c r="A315" s="36" t="s">
        <v>158</v>
      </c>
      <c r="B315" s="37" t="s">
        <v>199</v>
      </c>
      <c r="C315" s="29" t="s">
        <v>204</v>
      </c>
      <c r="D315" s="29" t="s">
        <v>203</v>
      </c>
      <c r="E315" s="30" t="s">
        <v>167</v>
      </c>
      <c r="F315" s="132" t="s">
        <v>68</v>
      </c>
      <c r="G315" s="133" t="s">
        <v>32</v>
      </c>
      <c r="H315" s="133" t="s">
        <v>112</v>
      </c>
      <c r="I315" s="28" t="s">
        <v>111</v>
      </c>
      <c r="J315" s="38" t="s">
        <v>134</v>
      </c>
      <c r="K315" s="27">
        <v>2</v>
      </c>
      <c r="L315" s="28">
        <v>0</v>
      </c>
      <c r="M315" s="31" t="s">
        <v>278</v>
      </c>
      <c r="N315" s="32" t="s">
        <v>32</v>
      </c>
      <c r="O315" s="428"/>
      <c r="P315" s="429"/>
      <c r="Q315" s="429"/>
      <c r="R315" s="430"/>
      <c r="S315" s="431"/>
      <c r="T315" s="429"/>
      <c r="U315" s="429"/>
      <c r="V315" s="432"/>
      <c r="W315" s="431"/>
      <c r="X315" s="429"/>
      <c r="Y315" s="429"/>
      <c r="Z315" s="432"/>
      <c r="AA315" s="431"/>
      <c r="AB315" s="429"/>
      <c r="AC315" s="429"/>
      <c r="AD315" s="432"/>
      <c r="AE315" s="433"/>
      <c r="AF315" s="434"/>
      <c r="AG315" s="434"/>
      <c r="AH315" s="435"/>
      <c r="AI315" s="433"/>
      <c r="AJ315" s="434"/>
      <c r="AK315" s="434"/>
      <c r="AL315" s="435"/>
      <c r="AM315" s="433"/>
      <c r="AN315" s="434"/>
      <c r="AO315" s="434"/>
      <c r="AP315" s="435"/>
      <c r="AQ315" s="433"/>
      <c r="AR315" s="434"/>
      <c r="AS315" s="434"/>
      <c r="AT315" s="435"/>
      <c r="AU315" s="433"/>
      <c r="AV315" s="434"/>
      <c r="AW315" s="434"/>
      <c r="AX315" s="435"/>
      <c r="AY315" s="431"/>
      <c r="AZ315" s="429"/>
      <c r="BA315" s="429"/>
      <c r="BB315" s="432"/>
      <c r="BC315" s="431"/>
      <c r="BD315" s="429"/>
      <c r="BE315" s="429"/>
      <c r="BF315" s="432"/>
      <c r="BG315" s="431"/>
      <c r="BH315" s="429"/>
      <c r="BI315" s="429"/>
      <c r="BJ315" s="436"/>
      <c r="BK315" s="181">
        <f t="shared" si="16"/>
        <v>0</v>
      </c>
      <c r="BL315" s="182">
        <f t="shared" si="17"/>
        <v>0</v>
      </c>
      <c r="BM315" s="26" t="s">
        <v>589</v>
      </c>
      <c r="BN315" s="200" t="s">
        <v>32</v>
      </c>
    </row>
    <row r="316" spans="1:66" x14ac:dyDescent="0.25">
      <c r="A316" s="36" t="s">
        <v>158</v>
      </c>
      <c r="B316" s="37" t="s">
        <v>199</v>
      </c>
      <c r="C316" s="29" t="s">
        <v>204</v>
      </c>
      <c r="D316" s="29" t="s">
        <v>203</v>
      </c>
      <c r="E316" s="30" t="s">
        <v>167</v>
      </c>
      <c r="F316" s="132" t="s">
        <v>68</v>
      </c>
      <c r="G316" s="133" t="s">
        <v>32</v>
      </c>
      <c r="H316" s="133" t="s">
        <v>112</v>
      </c>
      <c r="I316" s="28" t="s">
        <v>111</v>
      </c>
      <c r="J316" s="38" t="s">
        <v>115</v>
      </c>
      <c r="K316" s="27">
        <v>5</v>
      </c>
      <c r="L316" s="28">
        <v>5</v>
      </c>
      <c r="M316" s="31" t="s">
        <v>268</v>
      </c>
      <c r="N316" s="32" t="s">
        <v>32</v>
      </c>
      <c r="O316" s="428"/>
      <c r="P316" s="429"/>
      <c r="Q316" s="429"/>
      <c r="R316" s="430"/>
      <c r="S316" s="431"/>
      <c r="T316" s="429"/>
      <c r="U316" s="429"/>
      <c r="V316" s="432"/>
      <c r="W316" s="431"/>
      <c r="X316" s="429"/>
      <c r="Y316" s="429"/>
      <c r="Z316" s="432"/>
      <c r="AA316" s="431"/>
      <c r="AB316" s="429">
        <v>1</v>
      </c>
      <c r="AC316" s="429"/>
      <c r="AD316" s="432"/>
      <c r="AE316" s="433">
        <v>1</v>
      </c>
      <c r="AF316" s="434"/>
      <c r="AG316" s="434"/>
      <c r="AH316" s="435">
        <v>1</v>
      </c>
      <c r="AI316" s="433"/>
      <c r="AJ316" s="434"/>
      <c r="AK316" s="434"/>
      <c r="AL316" s="435"/>
      <c r="AM316" s="433"/>
      <c r="AN316" s="434"/>
      <c r="AO316" s="434">
        <v>1</v>
      </c>
      <c r="AP316" s="435"/>
      <c r="AQ316" s="433"/>
      <c r="AR316" s="434"/>
      <c r="AS316" s="434"/>
      <c r="AT316" s="435"/>
      <c r="AU316" s="433"/>
      <c r="AV316" s="434"/>
      <c r="AW316" s="434"/>
      <c r="AX316" s="435"/>
      <c r="AY316" s="431">
        <v>1</v>
      </c>
      <c r="AZ316" s="429"/>
      <c r="BA316" s="429"/>
      <c r="BB316" s="432"/>
      <c r="BC316" s="431"/>
      <c r="BD316" s="429"/>
      <c r="BE316" s="429"/>
      <c r="BF316" s="432"/>
      <c r="BG316" s="431"/>
      <c r="BH316" s="429"/>
      <c r="BI316" s="429"/>
      <c r="BJ316" s="436"/>
      <c r="BK316" s="181">
        <f t="shared" si="16"/>
        <v>5</v>
      </c>
      <c r="BL316" s="182">
        <f t="shared" si="17"/>
        <v>0</v>
      </c>
      <c r="BM316" s="26"/>
      <c r="BN316" s="200" t="s">
        <v>32</v>
      </c>
    </row>
    <row r="317" spans="1:66" x14ac:dyDescent="0.25">
      <c r="A317" s="36" t="s">
        <v>158</v>
      </c>
      <c r="B317" s="37" t="s">
        <v>199</v>
      </c>
      <c r="C317" s="29" t="s">
        <v>204</v>
      </c>
      <c r="D317" s="29" t="s">
        <v>203</v>
      </c>
      <c r="E317" s="30" t="s">
        <v>167</v>
      </c>
      <c r="F317" s="132" t="s">
        <v>68</v>
      </c>
      <c r="G317" s="133" t="s">
        <v>32</v>
      </c>
      <c r="H317" s="133" t="s">
        <v>112</v>
      </c>
      <c r="I317" s="28" t="s">
        <v>111</v>
      </c>
      <c r="J317" s="38" t="s">
        <v>109</v>
      </c>
      <c r="K317" s="27">
        <v>5</v>
      </c>
      <c r="L317" s="28">
        <v>5</v>
      </c>
      <c r="M317" s="31" t="s">
        <v>266</v>
      </c>
      <c r="N317" s="32" t="s">
        <v>32</v>
      </c>
      <c r="O317" s="428"/>
      <c r="P317" s="429"/>
      <c r="Q317" s="429"/>
      <c r="R317" s="430"/>
      <c r="S317" s="431"/>
      <c r="T317" s="429"/>
      <c r="U317" s="429"/>
      <c r="V317" s="432"/>
      <c r="W317" s="431"/>
      <c r="X317" s="429"/>
      <c r="Y317" s="429"/>
      <c r="Z317" s="432"/>
      <c r="AA317" s="431"/>
      <c r="AB317" s="429">
        <v>1</v>
      </c>
      <c r="AC317" s="429"/>
      <c r="AD317" s="432"/>
      <c r="AE317" s="433">
        <v>1</v>
      </c>
      <c r="AF317" s="434"/>
      <c r="AG317" s="434"/>
      <c r="AH317" s="435">
        <v>1</v>
      </c>
      <c r="AI317" s="433"/>
      <c r="AJ317" s="434"/>
      <c r="AK317" s="434"/>
      <c r="AL317" s="435"/>
      <c r="AM317" s="433"/>
      <c r="AN317" s="434"/>
      <c r="AO317" s="434">
        <v>1</v>
      </c>
      <c r="AP317" s="435"/>
      <c r="AQ317" s="433"/>
      <c r="AR317" s="434"/>
      <c r="AS317" s="434"/>
      <c r="AT317" s="435"/>
      <c r="AU317" s="433"/>
      <c r="AV317" s="434"/>
      <c r="AW317" s="434"/>
      <c r="AX317" s="435"/>
      <c r="AY317" s="431">
        <v>1</v>
      </c>
      <c r="AZ317" s="429"/>
      <c r="BA317" s="429"/>
      <c r="BB317" s="432"/>
      <c r="BC317" s="431"/>
      <c r="BD317" s="429"/>
      <c r="BE317" s="429"/>
      <c r="BF317" s="432"/>
      <c r="BG317" s="431"/>
      <c r="BH317" s="429"/>
      <c r="BI317" s="429"/>
      <c r="BJ317" s="436"/>
      <c r="BK317" s="181">
        <f t="shared" si="16"/>
        <v>5</v>
      </c>
      <c r="BL317" s="182">
        <f t="shared" si="17"/>
        <v>0</v>
      </c>
      <c r="BM317" s="26"/>
      <c r="BN317" s="200" t="s">
        <v>32</v>
      </c>
    </row>
    <row r="318" spans="1:66" x14ac:dyDescent="0.25">
      <c r="A318" s="36" t="s">
        <v>158</v>
      </c>
      <c r="B318" s="37" t="s">
        <v>199</v>
      </c>
      <c r="C318" s="29" t="s">
        <v>204</v>
      </c>
      <c r="D318" s="29" t="s">
        <v>203</v>
      </c>
      <c r="E318" s="30" t="s">
        <v>167</v>
      </c>
      <c r="F318" s="132" t="s">
        <v>68</v>
      </c>
      <c r="G318" s="133" t="s">
        <v>32</v>
      </c>
      <c r="H318" s="133" t="s">
        <v>112</v>
      </c>
      <c r="I318" s="28" t="s">
        <v>111</v>
      </c>
      <c r="J318" s="38" t="s">
        <v>152</v>
      </c>
      <c r="K318" s="27">
        <v>0</v>
      </c>
      <c r="L318" s="28">
        <v>2</v>
      </c>
      <c r="M318" s="31" t="s">
        <v>547</v>
      </c>
      <c r="N318" s="32" t="s">
        <v>32</v>
      </c>
      <c r="O318" s="428"/>
      <c r="P318" s="429"/>
      <c r="Q318" s="429"/>
      <c r="R318" s="430"/>
      <c r="S318" s="431"/>
      <c r="T318" s="429"/>
      <c r="U318" s="429"/>
      <c r="V318" s="432"/>
      <c r="W318" s="431"/>
      <c r="X318" s="429"/>
      <c r="Y318" s="429"/>
      <c r="Z318" s="432"/>
      <c r="AA318" s="431"/>
      <c r="AB318" s="429" t="s">
        <v>550</v>
      </c>
      <c r="AC318" s="429"/>
      <c r="AD318" s="432"/>
      <c r="AE318" s="433" t="s">
        <v>550</v>
      </c>
      <c r="AF318" s="434"/>
      <c r="AG318" s="434"/>
      <c r="AH318" s="435" t="s">
        <v>530</v>
      </c>
      <c r="AI318" s="433"/>
      <c r="AJ318" s="434"/>
      <c r="AK318" s="434"/>
      <c r="AL318" s="435"/>
      <c r="AM318" s="433"/>
      <c r="AN318" s="434"/>
      <c r="AO318" s="434">
        <v>1</v>
      </c>
      <c r="AP318" s="435"/>
      <c r="AQ318" s="433"/>
      <c r="AR318" s="434"/>
      <c r="AS318" s="434"/>
      <c r="AT318" s="435"/>
      <c r="AU318" s="433"/>
      <c r="AV318" s="434"/>
      <c r="AW318" s="434"/>
      <c r="AX318" s="435"/>
      <c r="AY318" s="431">
        <v>1</v>
      </c>
      <c r="AZ318" s="429"/>
      <c r="BA318" s="429"/>
      <c r="BB318" s="432"/>
      <c r="BC318" s="431"/>
      <c r="BD318" s="429"/>
      <c r="BE318" s="429"/>
      <c r="BF318" s="432"/>
      <c r="BG318" s="431"/>
      <c r="BH318" s="429"/>
      <c r="BI318" s="429"/>
      <c r="BJ318" s="436"/>
      <c r="BK318" s="181">
        <f t="shared" si="16"/>
        <v>2</v>
      </c>
      <c r="BL318" s="182">
        <f t="shared" si="17"/>
        <v>0</v>
      </c>
      <c r="BM318" s="414"/>
      <c r="BN318" s="200" t="s">
        <v>32</v>
      </c>
    </row>
    <row r="319" spans="1:66" x14ac:dyDescent="0.25">
      <c r="A319" s="36" t="s">
        <v>158</v>
      </c>
      <c r="B319" s="37" t="s">
        <v>199</v>
      </c>
      <c r="C319" s="29" t="s">
        <v>204</v>
      </c>
      <c r="D319" s="29" t="s">
        <v>203</v>
      </c>
      <c r="E319" s="30" t="s">
        <v>167</v>
      </c>
      <c r="F319" s="132" t="s">
        <v>68</v>
      </c>
      <c r="G319" s="133" t="s">
        <v>32</v>
      </c>
      <c r="H319" s="133" t="s">
        <v>112</v>
      </c>
      <c r="I319" s="28" t="s">
        <v>111</v>
      </c>
      <c r="J319" s="38" t="s">
        <v>151</v>
      </c>
      <c r="K319" s="27">
        <v>0</v>
      </c>
      <c r="L319" s="28">
        <v>2</v>
      </c>
      <c r="M319" s="31" t="s">
        <v>547</v>
      </c>
      <c r="N319" s="32" t="s">
        <v>32</v>
      </c>
      <c r="O319" s="428"/>
      <c r="P319" s="429"/>
      <c r="Q319" s="429"/>
      <c r="R319" s="430"/>
      <c r="S319" s="431"/>
      <c r="T319" s="429"/>
      <c r="U319" s="429"/>
      <c r="V319" s="432"/>
      <c r="W319" s="431"/>
      <c r="X319" s="429"/>
      <c r="Y319" s="429"/>
      <c r="Z319" s="432"/>
      <c r="AA319" s="431"/>
      <c r="AB319" s="429" t="s">
        <v>550</v>
      </c>
      <c r="AC319" s="429"/>
      <c r="AD319" s="432"/>
      <c r="AE319" s="433" t="s">
        <v>550</v>
      </c>
      <c r="AF319" s="434"/>
      <c r="AG319" s="434"/>
      <c r="AH319" s="435" t="s">
        <v>530</v>
      </c>
      <c r="AI319" s="433"/>
      <c r="AJ319" s="434"/>
      <c r="AK319" s="434"/>
      <c r="AL319" s="435"/>
      <c r="AM319" s="433"/>
      <c r="AN319" s="434"/>
      <c r="AO319" s="434">
        <v>1</v>
      </c>
      <c r="AP319" s="435"/>
      <c r="AQ319" s="433"/>
      <c r="AR319" s="434"/>
      <c r="AS319" s="434"/>
      <c r="AT319" s="435"/>
      <c r="AU319" s="433"/>
      <c r="AV319" s="434"/>
      <c r="AW319" s="434"/>
      <c r="AX319" s="435"/>
      <c r="AY319" s="431">
        <v>1</v>
      </c>
      <c r="AZ319" s="429"/>
      <c r="BA319" s="429"/>
      <c r="BB319" s="432"/>
      <c r="BC319" s="431"/>
      <c r="BD319" s="429"/>
      <c r="BE319" s="429"/>
      <c r="BF319" s="432"/>
      <c r="BG319" s="431"/>
      <c r="BH319" s="429"/>
      <c r="BI319" s="429"/>
      <c r="BJ319" s="436"/>
      <c r="BK319" s="181">
        <f t="shared" si="16"/>
        <v>2</v>
      </c>
      <c r="BL319" s="182">
        <f t="shared" si="17"/>
        <v>0</v>
      </c>
      <c r="BM319" s="414"/>
      <c r="BN319" s="200" t="s">
        <v>32</v>
      </c>
    </row>
    <row r="320" spans="1:66" x14ac:dyDescent="0.25">
      <c r="A320" s="36" t="s">
        <v>158</v>
      </c>
      <c r="B320" s="37" t="s">
        <v>199</v>
      </c>
      <c r="C320" s="29" t="s">
        <v>204</v>
      </c>
      <c r="D320" s="29" t="s">
        <v>203</v>
      </c>
      <c r="E320" s="30" t="s">
        <v>167</v>
      </c>
      <c r="F320" s="132" t="s">
        <v>68</v>
      </c>
      <c r="G320" s="133" t="s">
        <v>32</v>
      </c>
      <c r="H320" s="133" t="s">
        <v>112</v>
      </c>
      <c r="I320" s="28" t="s">
        <v>111</v>
      </c>
      <c r="J320" s="39" t="s">
        <v>260</v>
      </c>
      <c r="K320" s="27">
        <v>6</v>
      </c>
      <c r="L320" s="28">
        <v>6</v>
      </c>
      <c r="M320" s="31" t="s">
        <v>264</v>
      </c>
      <c r="N320" s="40" t="s">
        <v>262</v>
      </c>
      <c r="O320" s="428" t="s">
        <v>280</v>
      </c>
      <c r="P320" s="429"/>
      <c r="Q320" s="429"/>
      <c r="R320" s="430"/>
      <c r="S320" s="431"/>
      <c r="T320" s="429"/>
      <c r="U320" s="429"/>
      <c r="V320" s="432"/>
      <c r="W320" s="431"/>
      <c r="X320" s="429"/>
      <c r="Y320" s="429"/>
      <c r="Z320" s="432"/>
      <c r="AA320" s="431"/>
      <c r="AB320" s="429"/>
      <c r="AC320" s="429"/>
      <c r="AD320" s="432"/>
      <c r="AE320" s="433"/>
      <c r="AF320" s="434"/>
      <c r="AG320" s="434"/>
      <c r="AH320" s="435"/>
      <c r="AI320" s="433"/>
      <c r="AJ320" s="434"/>
      <c r="AK320" s="434"/>
      <c r="AL320" s="435"/>
      <c r="AM320" s="433"/>
      <c r="AN320" s="434"/>
      <c r="AO320" s="434"/>
      <c r="AP320" s="435"/>
      <c r="AQ320" s="433"/>
      <c r="AR320" s="434"/>
      <c r="AS320" s="434"/>
      <c r="AT320" s="435"/>
      <c r="AU320" s="433"/>
      <c r="AV320" s="434"/>
      <c r="AW320" s="434"/>
      <c r="AX320" s="435"/>
      <c r="AY320" s="431">
        <v>6</v>
      </c>
      <c r="AZ320" s="429"/>
      <c r="BA320" s="429"/>
      <c r="BB320" s="432"/>
      <c r="BC320" s="431"/>
      <c r="BD320" s="429"/>
      <c r="BE320" s="429"/>
      <c r="BF320" s="432"/>
      <c r="BG320" s="431"/>
      <c r="BH320" s="429"/>
      <c r="BI320" s="429"/>
      <c r="BJ320" s="436"/>
      <c r="BK320" s="181">
        <f t="shared" si="16"/>
        <v>6</v>
      </c>
      <c r="BL320" s="182">
        <f t="shared" si="17"/>
        <v>0</v>
      </c>
      <c r="BM320" s="26"/>
      <c r="BN320" s="200" t="s">
        <v>32</v>
      </c>
    </row>
    <row r="321" spans="1:66" x14ac:dyDescent="0.25">
      <c r="A321" s="36" t="s">
        <v>158</v>
      </c>
      <c r="B321" s="37" t="s">
        <v>199</v>
      </c>
      <c r="C321" s="29" t="s">
        <v>204</v>
      </c>
      <c r="D321" s="29" t="s">
        <v>203</v>
      </c>
      <c r="E321" s="30" t="s">
        <v>167</v>
      </c>
      <c r="F321" s="132" t="s">
        <v>68</v>
      </c>
      <c r="G321" s="133" t="s">
        <v>32</v>
      </c>
      <c r="H321" s="133" t="s">
        <v>112</v>
      </c>
      <c r="I321" s="28" t="s">
        <v>111</v>
      </c>
      <c r="J321" s="38" t="s">
        <v>133</v>
      </c>
      <c r="K321" s="27">
        <v>2</v>
      </c>
      <c r="L321" s="28">
        <v>0</v>
      </c>
      <c r="M321" s="31" t="s">
        <v>278</v>
      </c>
      <c r="N321" s="32" t="s">
        <v>32</v>
      </c>
      <c r="O321" s="428"/>
      <c r="P321" s="429"/>
      <c r="Q321" s="429"/>
      <c r="R321" s="430"/>
      <c r="S321" s="431"/>
      <c r="T321" s="429"/>
      <c r="U321" s="429"/>
      <c r="V321" s="432"/>
      <c r="W321" s="431"/>
      <c r="X321" s="429"/>
      <c r="Y321" s="429"/>
      <c r="Z321" s="432"/>
      <c r="AA321" s="431"/>
      <c r="AB321" s="429"/>
      <c r="AC321" s="429"/>
      <c r="AD321" s="432"/>
      <c r="AE321" s="433"/>
      <c r="AF321" s="434"/>
      <c r="AG321" s="434"/>
      <c r="AH321" s="435"/>
      <c r="AI321" s="433"/>
      <c r="AJ321" s="434"/>
      <c r="AK321" s="434"/>
      <c r="AL321" s="435"/>
      <c r="AM321" s="433"/>
      <c r="AN321" s="434"/>
      <c r="AO321" s="434"/>
      <c r="AP321" s="435"/>
      <c r="AQ321" s="433"/>
      <c r="AR321" s="434"/>
      <c r="AS321" s="434"/>
      <c r="AT321" s="435"/>
      <c r="AU321" s="433"/>
      <c r="AV321" s="434"/>
      <c r="AW321" s="434"/>
      <c r="AX321" s="435"/>
      <c r="AY321" s="431"/>
      <c r="AZ321" s="429"/>
      <c r="BA321" s="429"/>
      <c r="BB321" s="432"/>
      <c r="BC321" s="431"/>
      <c r="BD321" s="429"/>
      <c r="BE321" s="429"/>
      <c r="BF321" s="432"/>
      <c r="BG321" s="431"/>
      <c r="BH321" s="429"/>
      <c r="BI321" s="429"/>
      <c r="BJ321" s="436"/>
      <c r="BK321" s="181">
        <f t="shared" si="16"/>
        <v>0</v>
      </c>
      <c r="BL321" s="182">
        <f t="shared" si="17"/>
        <v>0</v>
      </c>
      <c r="BM321" s="26" t="s">
        <v>589</v>
      </c>
      <c r="BN321" s="200" t="s">
        <v>32</v>
      </c>
    </row>
    <row r="322" spans="1:66" x14ac:dyDescent="0.25">
      <c r="A322" s="36" t="s">
        <v>158</v>
      </c>
      <c r="B322" s="37" t="s">
        <v>199</v>
      </c>
      <c r="C322" s="29" t="s">
        <v>204</v>
      </c>
      <c r="D322" s="29" t="s">
        <v>203</v>
      </c>
      <c r="E322" s="30" t="s">
        <v>167</v>
      </c>
      <c r="F322" s="132" t="s">
        <v>68</v>
      </c>
      <c r="G322" s="133" t="s">
        <v>32</v>
      </c>
      <c r="H322" s="133" t="s">
        <v>112</v>
      </c>
      <c r="I322" s="28" t="s">
        <v>111</v>
      </c>
      <c r="J322" s="38" t="s">
        <v>132</v>
      </c>
      <c r="K322" s="27">
        <v>2</v>
      </c>
      <c r="L322" s="28">
        <v>0</v>
      </c>
      <c r="M322" s="31" t="s">
        <v>278</v>
      </c>
      <c r="N322" s="32" t="s">
        <v>32</v>
      </c>
      <c r="O322" s="428"/>
      <c r="P322" s="429"/>
      <c r="Q322" s="429"/>
      <c r="R322" s="430"/>
      <c r="S322" s="431"/>
      <c r="T322" s="429"/>
      <c r="U322" s="429"/>
      <c r="V322" s="432"/>
      <c r="W322" s="431"/>
      <c r="X322" s="429"/>
      <c r="Y322" s="429"/>
      <c r="Z322" s="432"/>
      <c r="AA322" s="431"/>
      <c r="AB322" s="429"/>
      <c r="AC322" s="429"/>
      <c r="AD322" s="432"/>
      <c r="AE322" s="433"/>
      <c r="AF322" s="434"/>
      <c r="AG322" s="434"/>
      <c r="AH322" s="435"/>
      <c r="AI322" s="433"/>
      <c r="AJ322" s="434"/>
      <c r="AK322" s="434"/>
      <c r="AL322" s="435"/>
      <c r="AM322" s="433"/>
      <c r="AN322" s="434"/>
      <c r="AO322" s="434"/>
      <c r="AP322" s="435"/>
      <c r="AQ322" s="433"/>
      <c r="AR322" s="434"/>
      <c r="AS322" s="434"/>
      <c r="AT322" s="435"/>
      <c r="AU322" s="433"/>
      <c r="AV322" s="434"/>
      <c r="AW322" s="434"/>
      <c r="AX322" s="435"/>
      <c r="AY322" s="431"/>
      <c r="AZ322" s="429"/>
      <c r="BA322" s="429"/>
      <c r="BB322" s="432"/>
      <c r="BC322" s="431"/>
      <c r="BD322" s="429"/>
      <c r="BE322" s="429"/>
      <c r="BF322" s="432"/>
      <c r="BG322" s="431"/>
      <c r="BH322" s="429"/>
      <c r="BI322" s="429"/>
      <c r="BJ322" s="436"/>
      <c r="BK322" s="181">
        <f t="shared" si="16"/>
        <v>0</v>
      </c>
      <c r="BL322" s="182">
        <f t="shared" si="17"/>
        <v>0</v>
      </c>
      <c r="BM322" s="26" t="s">
        <v>589</v>
      </c>
      <c r="BN322" s="200" t="s">
        <v>32</v>
      </c>
    </row>
    <row r="323" spans="1:66" x14ac:dyDescent="0.25">
      <c r="A323" s="36" t="s">
        <v>158</v>
      </c>
      <c r="B323" s="37" t="s">
        <v>199</v>
      </c>
      <c r="C323" s="29" t="s">
        <v>204</v>
      </c>
      <c r="D323" s="29" t="s">
        <v>203</v>
      </c>
      <c r="E323" s="30" t="s">
        <v>167</v>
      </c>
      <c r="F323" s="132" t="s">
        <v>68</v>
      </c>
      <c r="G323" s="133" t="s">
        <v>32</v>
      </c>
      <c r="H323" s="133" t="s">
        <v>112</v>
      </c>
      <c r="I323" s="28" t="s">
        <v>111</v>
      </c>
      <c r="J323" s="38" t="s">
        <v>131</v>
      </c>
      <c r="K323" s="27">
        <v>2</v>
      </c>
      <c r="L323" s="28">
        <v>0</v>
      </c>
      <c r="M323" s="31" t="s">
        <v>278</v>
      </c>
      <c r="N323" s="32" t="s">
        <v>32</v>
      </c>
      <c r="O323" s="428"/>
      <c r="P323" s="429"/>
      <c r="Q323" s="429"/>
      <c r="R323" s="430"/>
      <c r="S323" s="431"/>
      <c r="T323" s="429"/>
      <c r="U323" s="429"/>
      <c r="V323" s="432"/>
      <c r="W323" s="431"/>
      <c r="X323" s="429"/>
      <c r="Y323" s="429"/>
      <c r="Z323" s="432"/>
      <c r="AA323" s="431"/>
      <c r="AB323" s="429"/>
      <c r="AC323" s="429"/>
      <c r="AD323" s="432"/>
      <c r="AE323" s="433"/>
      <c r="AF323" s="434"/>
      <c r="AG323" s="434"/>
      <c r="AH323" s="435"/>
      <c r="AI323" s="433"/>
      <c r="AJ323" s="434"/>
      <c r="AK323" s="434"/>
      <c r="AL323" s="435"/>
      <c r="AM323" s="433"/>
      <c r="AN323" s="434"/>
      <c r="AO323" s="434"/>
      <c r="AP323" s="435"/>
      <c r="AQ323" s="433"/>
      <c r="AR323" s="434"/>
      <c r="AS323" s="434"/>
      <c r="AT323" s="435"/>
      <c r="AU323" s="433"/>
      <c r="AV323" s="434"/>
      <c r="AW323" s="434"/>
      <c r="AX323" s="435"/>
      <c r="AY323" s="431"/>
      <c r="AZ323" s="429"/>
      <c r="BA323" s="429"/>
      <c r="BB323" s="432"/>
      <c r="BC323" s="431"/>
      <c r="BD323" s="429"/>
      <c r="BE323" s="429"/>
      <c r="BF323" s="432"/>
      <c r="BG323" s="431"/>
      <c r="BH323" s="429"/>
      <c r="BI323" s="429"/>
      <c r="BJ323" s="436"/>
      <c r="BK323" s="181">
        <f t="shared" si="16"/>
        <v>0</v>
      </c>
      <c r="BL323" s="182">
        <f t="shared" si="17"/>
        <v>0</v>
      </c>
      <c r="BM323" s="26" t="s">
        <v>589</v>
      </c>
      <c r="BN323" s="200" t="s">
        <v>32</v>
      </c>
    </row>
    <row r="324" spans="1:66" x14ac:dyDescent="0.25">
      <c r="A324" s="36" t="s">
        <v>158</v>
      </c>
      <c r="B324" s="37" t="s">
        <v>199</v>
      </c>
      <c r="C324" s="29" t="s">
        <v>204</v>
      </c>
      <c r="D324" s="29" t="s">
        <v>203</v>
      </c>
      <c r="E324" s="30" t="s">
        <v>167</v>
      </c>
      <c r="F324" s="132" t="s">
        <v>68</v>
      </c>
      <c r="G324" s="133" t="s">
        <v>32</v>
      </c>
      <c r="H324" s="133" t="s">
        <v>112</v>
      </c>
      <c r="I324" s="28" t="s">
        <v>111</v>
      </c>
      <c r="J324" s="38" t="s">
        <v>149</v>
      </c>
      <c r="K324" s="27">
        <v>0</v>
      </c>
      <c r="L324" s="28">
        <v>5</v>
      </c>
      <c r="M324" s="31" t="s">
        <v>547</v>
      </c>
      <c r="N324" s="32" t="s">
        <v>32</v>
      </c>
      <c r="O324" s="428"/>
      <c r="P324" s="429"/>
      <c r="Q324" s="429"/>
      <c r="R324" s="430"/>
      <c r="S324" s="431"/>
      <c r="T324" s="429"/>
      <c r="U324" s="429"/>
      <c r="V324" s="432"/>
      <c r="W324" s="431"/>
      <c r="X324" s="429"/>
      <c r="Y324" s="429"/>
      <c r="Z324" s="432"/>
      <c r="AA324" s="431"/>
      <c r="AB324" s="429">
        <v>1</v>
      </c>
      <c r="AC324" s="429"/>
      <c r="AD324" s="432"/>
      <c r="AE324" s="433">
        <v>1</v>
      </c>
      <c r="AF324" s="434"/>
      <c r="AG324" s="434"/>
      <c r="AH324" s="435">
        <v>1</v>
      </c>
      <c r="AI324" s="433"/>
      <c r="AJ324" s="434"/>
      <c r="AK324" s="434"/>
      <c r="AL324" s="435"/>
      <c r="AM324" s="433"/>
      <c r="AN324" s="434"/>
      <c r="AO324" s="434">
        <v>1</v>
      </c>
      <c r="AP324" s="435"/>
      <c r="AQ324" s="433"/>
      <c r="AR324" s="434"/>
      <c r="AS324" s="434"/>
      <c r="AT324" s="435"/>
      <c r="AU324" s="433"/>
      <c r="AV324" s="434"/>
      <c r="AW324" s="434"/>
      <c r="AX324" s="435"/>
      <c r="AY324" s="431">
        <v>1</v>
      </c>
      <c r="AZ324" s="429"/>
      <c r="BA324" s="429"/>
      <c r="BB324" s="432"/>
      <c r="BC324" s="431"/>
      <c r="BD324" s="429"/>
      <c r="BE324" s="429"/>
      <c r="BF324" s="432"/>
      <c r="BG324" s="431"/>
      <c r="BH324" s="429"/>
      <c r="BI324" s="429"/>
      <c r="BJ324" s="436"/>
      <c r="BK324" s="181">
        <f t="shared" si="16"/>
        <v>5</v>
      </c>
      <c r="BL324" s="182">
        <f t="shared" si="17"/>
        <v>0</v>
      </c>
      <c r="BM324" s="414"/>
      <c r="BN324" s="200" t="s">
        <v>32</v>
      </c>
    </row>
    <row r="325" spans="1:66" x14ac:dyDescent="0.25">
      <c r="A325" s="36" t="s">
        <v>158</v>
      </c>
      <c r="B325" s="37" t="s">
        <v>199</v>
      </c>
      <c r="C325" s="29" t="s">
        <v>205</v>
      </c>
      <c r="D325" s="29" t="s">
        <v>201</v>
      </c>
      <c r="E325" s="30" t="s">
        <v>167</v>
      </c>
      <c r="F325" s="132" t="s">
        <v>69</v>
      </c>
      <c r="G325" s="133" t="s">
        <v>32</v>
      </c>
      <c r="H325" s="133" t="s">
        <v>112</v>
      </c>
      <c r="I325" s="28" t="s">
        <v>111</v>
      </c>
      <c r="J325" s="38" t="s">
        <v>140</v>
      </c>
      <c r="K325" s="27">
        <v>1</v>
      </c>
      <c r="L325" s="28">
        <v>0</v>
      </c>
      <c r="M325" s="31" t="s">
        <v>529</v>
      </c>
      <c r="N325" s="32" t="s">
        <v>551</v>
      </c>
      <c r="O325" s="428"/>
      <c r="P325" s="429"/>
      <c r="Q325" s="429"/>
      <c r="R325" s="430"/>
      <c r="S325" s="431"/>
      <c r="T325" s="429"/>
      <c r="U325" s="429"/>
      <c r="V325" s="432"/>
      <c r="W325" s="431"/>
      <c r="X325" s="429"/>
      <c r="Y325" s="429"/>
      <c r="Z325" s="432"/>
      <c r="AA325" s="431" t="s">
        <v>550</v>
      </c>
      <c r="AB325" s="429"/>
      <c r="AC325" s="429"/>
      <c r="AD325" s="432"/>
      <c r="AE325" s="433"/>
      <c r="AF325" s="434"/>
      <c r="AG325" s="434"/>
      <c r="AH325" s="435"/>
      <c r="AI325" s="433"/>
      <c r="AJ325" s="434"/>
      <c r="AK325" s="434"/>
      <c r="AL325" s="435"/>
      <c r="AM325" s="433"/>
      <c r="AN325" s="434"/>
      <c r="AO325" s="434"/>
      <c r="AP325" s="435"/>
      <c r="AQ325" s="433"/>
      <c r="AR325" s="434"/>
      <c r="AS325" s="434"/>
      <c r="AT325" s="435"/>
      <c r="AU325" s="433"/>
      <c r="AV325" s="434"/>
      <c r="AW325" s="434"/>
      <c r="AX325" s="435"/>
      <c r="AY325" s="431"/>
      <c r="AZ325" s="429"/>
      <c r="BA325" s="429"/>
      <c r="BB325" s="432"/>
      <c r="BC325" s="431"/>
      <c r="BD325" s="429"/>
      <c r="BE325" s="429"/>
      <c r="BF325" s="432"/>
      <c r="BG325" s="431"/>
      <c r="BH325" s="429"/>
      <c r="BI325" s="429"/>
      <c r="BJ325" s="436"/>
      <c r="BK325" s="181">
        <f t="shared" si="16"/>
        <v>0</v>
      </c>
      <c r="BL325" s="182">
        <f t="shared" si="17"/>
        <v>0</v>
      </c>
      <c r="BM325" s="26" t="s">
        <v>552</v>
      </c>
      <c r="BN325" s="200" t="s">
        <v>32</v>
      </c>
    </row>
    <row r="326" spans="1:66" x14ac:dyDescent="0.25">
      <c r="A326" s="36" t="s">
        <v>158</v>
      </c>
      <c r="B326" s="37" t="s">
        <v>199</v>
      </c>
      <c r="C326" s="29" t="s">
        <v>205</v>
      </c>
      <c r="D326" s="29" t="s">
        <v>201</v>
      </c>
      <c r="E326" s="30" t="s">
        <v>167</v>
      </c>
      <c r="F326" s="132" t="s">
        <v>69</v>
      </c>
      <c r="G326" s="133" t="s">
        <v>32</v>
      </c>
      <c r="H326" s="133" t="s">
        <v>112</v>
      </c>
      <c r="I326" s="28" t="s">
        <v>111</v>
      </c>
      <c r="J326" s="38" t="s">
        <v>135</v>
      </c>
      <c r="K326" s="27">
        <v>1</v>
      </c>
      <c r="L326" s="28">
        <v>1</v>
      </c>
      <c r="M326" s="31" t="s">
        <v>267</v>
      </c>
      <c r="N326" s="32" t="s">
        <v>32</v>
      </c>
      <c r="O326" s="428"/>
      <c r="P326" s="429"/>
      <c r="Q326" s="429"/>
      <c r="R326" s="430"/>
      <c r="S326" s="431"/>
      <c r="T326" s="429"/>
      <c r="U326" s="429"/>
      <c r="V326" s="432"/>
      <c r="W326" s="431"/>
      <c r="X326" s="429"/>
      <c r="Y326" s="429"/>
      <c r="Z326" s="432"/>
      <c r="AA326" s="431">
        <v>1</v>
      </c>
      <c r="AB326" s="429"/>
      <c r="AC326" s="429"/>
      <c r="AD326" s="432"/>
      <c r="AE326" s="433"/>
      <c r="AF326" s="434"/>
      <c r="AG326" s="434"/>
      <c r="AH326" s="435"/>
      <c r="AI326" s="433"/>
      <c r="AJ326" s="434"/>
      <c r="AK326" s="434"/>
      <c r="AL326" s="435"/>
      <c r="AM326" s="433"/>
      <c r="AN326" s="434"/>
      <c r="AO326" s="434"/>
      <c r="AP326" s="435"/>
      <c r="AQ326" s="433"/>
      <c r="AR326" s="434"/>
      <c r="AS326" s="434"/>
      <c r="AT326" s="435"/>
      <c r="AU326" s="433"/>
      <c r="AV326" s="434"/>
      <c r="AW326" s="434"/>
      <c r="AX326" s="435"/>
      <c r="AY326" s="431"/>
      <c r="AZ326" s="429"/>
      <c r="BA326" s="429"/>
      <c r="BB326" s="432"/>
      <c r="BC326" s="431"/>
      <c r="BD326" s="429"/>
      <c r="BE326" s="429"/>
      <c r="BF326" s="432"/>
      <c r="BG326" s="431"/>
      <c r="BH326" s="429"/>
      <c r="BI326" s="429"/>
      <c r="BJ326" s="436"/>
      <c r="BK326" s="181">
        <f t="shared" si="16"/>
        <v>1</v>
      </c>
      <c r="BL326" s="182">
        <f t="shared" si="17"/>
        <v>0</v>
      </c>
      <c r="BM326" s="26"/>
      <c r="BN326" s="200" t="s">
        <v>32</v>
      </c>
    </row>
    <row r="327" spans="1:66" x14ac:dyDescent="0.25">
      <c r="A327" s="36" t="s">
        <v>158</v>
      </c>
      <c r="B327" s="37" t="s">
        <v>199</v>
      </c>
      <c r="C327" s="29" t="s">
        <v>205</v>
      </c>
      <c r="D327" s="29" t="s">
        <v>201</v>
      </c>
      <c r="E327" s="30" t="s">
        <v>167</v>
      </c>
      <c r="F327" s="132" t="s">
        <v>69</v>
      </c>
      <c r="G327" s="133" t="s">
        <v>32</v>
      </c>
      <c r="H327" s="133" t="s">
        <v>112</v>
      </c>
      <c r="I327" s="28" t="s">
        <v>111</v>
      </c>
      <c r="J327" s="38" t="s">
        <v>134</v>
      </c>
      <c r="K327" s="27">
        <v>1</v>
      </c>
      <c r="L327" s="28">
        <v>1</v>
      </c>
      <c r="M327" s="31" t="s">
        <v>267</v>
      </c>
      <c r="N327" s="32" t="s">
        <v>32</v>
      </c>
      <c r="O327" s="428"/>
      <c r="P327" s="429"/>
      <c r="Q327" s="429"/>
      <c r="R327" s="430"/>
      <c r="S327" s="431"/>
      <c r="T327" s="429"/>
      <c r="U327" s="429"/>
      <c r="V327" s="432"/>
      <c r="W327" s="431"/>
      <c r="X327" s="429"/>
      <c r="Y327" s="429"/>
      <c r="Z327" s="432"/>
      <c r="AA327" s="431">
        <v>1</v>
      </c>
      <c r="AB327" s="429"/>
      <c r="AC327" s="429"/>
      <c r="AD327" s="432"/>
      <c r="AE327" s="433"/>
      <c r="AF327" s="434"/>
      <c r="AG327" s="434"/>
      <c r="AH327" s="435"/>
      <c r="AI327" s="433"/>
      <c r="AJ327" s="434"/>
      <c r="AK327" s="434"/>
      <c r="AL327" s="435"/>
      <c r="AM327" s="433"/>
      <c r="AN327" s="434"/>
      <c r="AO327" s="434"/>
      <c r="AP327" s="435"/>
      <c r="AQ327" s="433"/>
      <c r="AR327" s="434"/>
      <c r="AS327" s="434"/>
      <c r="AT327" s="435"/>
      <c r="AU327" s="433"/>
      <c r="AV327" s="434"/>
      <c r="AW327" s="434"/>
      <c r="AX327" s="435"/>
      <c r="AY327" s="431"/>
      <c r="AZ327" s="429"/>
      <c r="BA327" s="429"/>
      <c r="BB327" s="432"/>
      <c r="BC327" s="431"/>
      <c r="BD327" s="429"/>
      <c r="BE327" s="429"/>
      <c r="BF327" s="432"/>
      <c r="BG327" s="431"/>
      <c r="BH327" s="429"/>
      <c r="BI327" s="429"/>
      <c r="BJ327" s="436"/>
      <c r="BK327" s="181">
        <f t="shared" si="16"/>
        <v>1</v>
      </c>
      <c r="BL327" s="182">
        <f t="shared" si="17"/>
        <v>0</v>
      </c>
      <c r="BM327" s="26"/>
      <c r="BN327" s="200" t="s">
        <v>32</v>
      </c>
    </row>
    <row r="328" spans="1:66" x14ac:dyDescent="0.25">
      <c r="A328" s="36" t="s">
        <v>158</v>
      </c>
      <c r="B328" s="37" t="s">
        <v>199</v>
      </c>
      <c r="C328" s="29" t="s">
        <v>205</v>
      </c>
      <c r="D328" s="29" t="s">
        <v>201</v>
      </c>
      <c r="E328" s="30" t="s">
        <v>167</v>
      </c>
      <c r="F328" s="132" t="s">
        <v>69</v>
      </c>
      <c r="G328" s="133" t="s">
        <v>32</v>
      </c>
      <c r="H328" s="133" t="s">
        <v>112</v>
      </c>
      <c r="I328" s="28" t="s">
        <v>111</v>
      </c>
      <c r="J328" s="38" t="s">
        <v>109</v>
      </c>
      <c r="K328" s="27">
        <v>1</v>
      </c>
      <c r="L328" s="28">
        <v>1</v>
      </c>
      <c r="M328" s="31" t="s">
        <v>425</v>
      </c>
      <c r="N328" s="32" t="s">
        <v>32</v>
      </c>
      <c r="O328" s="428"/>
      <c r="P328" s="429"/>
      <c r="Q328" s="429"/>
      <c r="R328" s="430"/>
      <c r="S328" s="431"/>
      <c r="T328" s="429"/>
      <c r="U328" s="429"/>
      <c r="V328" s="432"/>
      <c r="W328" s="431"/>
      <c r="X328" s="429"/>
      <c r="Y328" s="429"/>
      <c r="Z328" s="432"/>
      <c r="AA328" s="431">
        <v>1</v>
      </c>
      <c r="AB328" s="429"/>
      <c r="AC328" s="429"/>
      <c r="AD328" s="432"/>
      <c r="AE328" s="433"/>
      <c r="AF328" s="434"/>
      <c r="AG328" s="434"/>
      <c r="AH328" s="435"/>
      <c r="AI328" s="433"/>
      <c r="AJ328" s="434"/>
      <c r="AK328" s="434"/>
      <c r="AL328" s="435"/>
      <c r="AM328" s="433"/>
      <c r="AN328" s="434"/>
      <c r="AO328" s="434"/>
      <c r="AP328" s="435"/>
      <c r="AQ328" s="433"/>
      <c r="AR328" s="434"/>
      <c r="AS328" s="434"/>
      <c r="AT328" s="435"/>
      <c r="AU328" s="433"/>
      <c r="AV328" s="434"/>
      <c r="AW328" s="434"/>
      <c r="AX328" s="435"/>
      <c r="AY328" s="431"/>
      <c r="AZ328" s="429"/>
      <c r="BA328" s="429"/>
      <c r="BB328" s="432"/>
      <c r="BC328" s="431"/>
      <c r="BD328" s="429"/>
      <c r="BE328" s="429"/>
      <c r="BF328" s="432"/>
      <c r="BG328" s="431"/>
      <c r="BH328" s="429"/>
      <c r="BI328" s="429"/>
      <c r="BJ328" s="436"/>
      <c r="BK328" s="181">
        <f t="shared" si="16"/>
        <v>1</v>
      </c>
      <c r="BL328" s="182">
        <f t="shared" si="17"/>
        <v>0</v>
      </c>
      <c r="BM328" s="26"/>
      <c r="BN328" s="200" t="s">
        <v>32</v>
      </c>
    </row>
    <row r="329" spans="1:66" x14ac:dyDescent="0.25">
      <c r="A329" s="36" t="s">
        <v>158</v>
      </c>
      <c r="B329" s="37" t="s">
        <v>199</v>
      </c>
      <c r="C329" s="29" t="s">
        <v>205</v>
      </c>
      <c r="D329" s="29" t="s">
        <v>201</v>
      </c>
      <c r="E329" s="30" t="s">
        <v>167</v>
      </c>
      <c r="F329" s="132" t="s">
        <v>69</v>
      </c>
      <c r="G329" s="133" t="s">
        <v>32</v>
      </c>
      <c r="H329" s="133" t="s">
        <v>112</v>
      </c>
      <c r="I329" s="28" t="s">
        <v>111</v>
      </c>
      <c r="J329" s="39" t="s">
        <v>260</v>
      </c>
      <c r="K329" s="27">
        <v>6</v>
      </c>
      <c r="L329" s="28">
        <v>6</v>
      </c>
      <c r="M329" s="31" t="s">
        <v>264</v>
      </c>
      <c r="N329" s="40" t="s">
        <v>262</v>
      </c>
      <c r="O329" s="428" t="s">
        <v>280</v>
      </c>
      <c r="P329" s="429"/>
      <c r="Q329" s="429"/>
      <c r="R329" s="430"/>
      <c r="S329" s="431"/>
      <c r="T329" s="429"/>
      <c r="U329" s="429"/>
      <c r="V329" s="432"/>
      <c r="W329" s="431"/>
      <c r="X329" s="429"/>
      <c r="Y329" s="429"/>
      <c r="Z329" s="432"/>
      <c r="AA329" s="431"/>
      <c r="AB329" s="429"/>
      <c r="AC329" s="429"/>
      <c r="AD329" s="432"/>
      <c r="AE329" s="433"/>
      <c r="AF329" s="434"/>
      <c r="AG329" s="434"/>
      <c r="AH329" s="435"/>
      <c r="AI329" s="433"/>
      <c r="AJ329" s="434"/>
      <c r="AK329" s="434"/>
      <c r="AL329" s="435"/>
      <c r="AM329" s="433"/>
      <c r="AN329" s="434"/>
      <c r="AO329" s="434"/>
      <c r="AP329" s="435"/>
      <c r="AQ329" s="433"/>
      <c r="AR329" s="434"/>
      <c r="AS329" s="434"/>
      <c r="AT329" s="435"/>
      <c r="AU329" s="433"/>
      <c r="AV329" s="434"/>
      <c r="AW329" s="434"/>
      <c r="AX329" s="435"/>
      <c r="AY329" s="431"/>
      <c r="AZ329" s="429"/>
      <c r="BA329" s="429"/>
      <c r="BB329" s="432"/>
      <c r="BC329" s="431"/>
      <c r="BD329" s="429"/>
      <c r="BE329" s="429"/>
      <c r="BF329" s="432"/>
      <c r="BG329" s="431"/>
      <c r="BH329" s="429"/>
      <c r="BI329" s="429"/>
      <c r="BJ329" s="436"/>
      <c r="BK329" s="181">
        <f t="shared" si="16"/>
        <v>0</v>
      </c>
      <c r="BL329" s="182">
        <f t="shared" si="17"/>
        <v>6</v>
      </c>
      <c r="BM329" s="26"/>
      <c r="BN329" s="200" t="s">
        <v>32</v>
      </c>
    </row>
    <row r="330" spans="1:66" x14ac:dyDescent="0.25">
      <c r="A330" s="36" t="s">
        <v>158</v>
      </c>
      <c r="B330" s="37" t="s">
        <v>199</v>
      </c>
      <c r="C330" s="29" t="s">
        <v>205</v>
      </c>
      <c r="D330" s="29" t="s">
        <v>201</v>
      </c>
      <c r="E330" s="30" t="s">
        <v>167</v>
      </c>
      <c r="F330" s="132" t="s">
        <v>69</v>
      </c>
      <c r="G330" s="133" t="s">
        <v>32</v>
      </c>
      <c r="H330" s="133" t="s">
        <v>112</v>
      </c>
      <c r="I330" s="28" t="s">
        <v>111</v>
      </c>
      <c r="J330" s="38" t="s">
        <v>133</v>
      </c>
      <c r="K330" s="27">
        <v>1</v>
      </c>
      <c r="L330" s="28">
        <v>1</v>
      </c>
      <c r="M330" s="31" t="s">
        <v>267</v>
      </c>
      <c r="N330" s="32" t="s">
        <v>32</v>
      </c>
      <c r="O330" s="428"/>
      <c r="P330" s="429"/>
      <c r="Q330" s="429"/>
      <c r="R330" s="430"/>
      <c r="S330" s="431"/>
      <c r="T330" s="429"/>
      <c r="U330" s="429"/>
      <c r="V330" s="432"/>
      <c r="W330" s="431"/>
      <c r="X330" s="429"/>
      <c r="Y330" s="429"/>
      <c r="Z330" s="432"/>
      <c r="AA330" s="431">
        <v>1</v>
      </c>
      <c r="AB330" s="429"/>
      <c r="AC330" s="429"/>
      <c r="AD330" s="432"/>
      <c r="AE330" s="433"/>
      <c r="AF330" s="434"/>
      <c r="AG330" s="434"/>
      <c r="AH330" s="435"/>
      <c r="AI330" s="433"/>
      <c r="AJ330" s="434"/>
      <c r="AK330" s="434"/>
      <c r="AL330" s="435"/>
      <c r="AM330" s="433"/>
      <c r="AN330" s="434"/>
      <c r="AO330" s="434"/>
      <c r="AP330" s="435"/>
      <c r="AQ330" s="433"/>
      <c r="AR330" s="434"/>
      <c r="AS330" s="434"/>
      <c r="AT330" s="435"/>
      <c r="AU330" s="433"/>
      <c r="AV330" s="434"/>
      <c r="AW330" s="434"/>
      <c r="AX330" s="435"/>
      <c r="AY330" s="431"/>
      <c r="AZ330" s="429"/>
      <c r="BA330" s="429"/>
      <c r="BB330" s="432"/>
      <c r="BC330" s="431"/>
      <c r="BD330" s="429"/>
      <c r="BE330" s="429"/>
      <c r="BF330" s="432"/>
      <c r="BG330" s="431"/>
      <c r="BH330" s="429"/>
      <c r="BI330" s="429"/>
      <c r="BJ330" s="436"/>
      <c r="BK330" s="181">
        <f t="shared" si="16"/>
        <v>1</v>
      </c>
      <c r="BL330" s="182">
        <f t="shared" si="17"/>
        <v>0</v>
      </c>
      <c r="BM330" s="26"/>
      <c r="BN330" s="200" t="s">
        <v>32</v>
      </c>
    </row>
    <row r="331" spans="1:66" x14ac:dyDescent="0.25">
      <c r="A331" s="36" t="s">
        <v>158</v>
      </c>
      <c r="B331" s="37" t="s">
        <v>199</v>
      </c>
      <c r="C331" s="29" t="s">
        <v>206</v>
      </c>
      <c r="D331" s="29" t="s">
        <v>201</v>
      </c>
      <c r="E331" s="30" t="s">
        <v>167</v>
      </c>
      <c r="F331" s="132" t="s">
        <v>70</v>
      </c>
      <c r="G331" s="133" t="s">
        <v>32</v>
      </c>
      <c r="H331" s="133" t="s">
        <v>112</v>
      </c>
      <c r="I331" s="28" t="s">
        <v>111</v>
      </c>
      <c r="J331" s="38" t="s">
        <v>140</v>
      </c>
      <c r="K331" s="27">
        <v>5</v>
      </c>
      <c r="L331" s="28">
        <v>3</v>
      </c>
      <c r="M331" s="31" t="s">
        <v>268</v>
      </c>
      <c r="N331" s="32" t="s">
        <v>32</v>
      </c>
      <c r="O331" s="428"/>
      <c r="P331" s="429"/>
      <c r="Q331" s="429">
        <v>1</v>
      </c>
      <c r="R331" s="430"/>
      <c r="S331" s="431"/>
      <c r="T331" s="429"/>
      <c r="U331" s="429"/>
      <c r="V331" s="432"/>
      <c r="W331" s="431"/>
      <c r="X331" s="429"/>
      <c r="Y331" s="429"/>
      <c r="Z331" s="432"/>
      <c r="AA331" s="431" t="s">
        <v>550</v>
      </c>
      <c r="AB331" s="429"/>
      <c r="AC331" s="429"/>
      <c r="AD331" s="432" t="s">
        <v>550</v>
      </c>
      <c r="AE331" s="433"/>
      <c r="AF331" s="434"/>
      <c r="AG331" s="434" t="s">
        <v>550</v>
      </c>
      <c r="AH331" s="435"/>
      <c r="AI331" s="433"/>
      <c r="AJ331" s="434"/>
      <c r="AK331" s="434"/>
      <c r="AL331" s="435"/>
      <c r="AM331" s="433"/>
      <c r="AN331" s="434"/>
      <c r="AO331" s="434">
        <v>1</v>
      </c>
      <c r="AP331" s="435"/>
      <c r="AQ331" s="433"/>
      <c r="AR331" s="434"/>
      <c r="AS331" s="434"/>
      <c r="AT331" s="435"/>
      <c r="AU331" s="433"/>
      <c r="AV331" s="434"/>
      <c r="AW331" s="434"/>
      <c r="AX331" s="435">
        <v>1</v>
      </c>
      <c r="AY331" s="431"/>
      <c r="AZ331" s="429"/>
      <c r="BA331" s="429"/>
      <c r="BB331" s="432"/>
      <c r="BC331" s="431"/>
      <c r="BD331" s="429"/>
      <c r="BE331" s="429"/>
      <c r="BF331" s="432"/>
      <c r="BG331" s="431"/>
      <c r="BH331" s="429"/>
      <c r="BI331" s="429"/>
      <c r="BJ331" s="436"/>
      <c r="BK331" s="181">
        <f t="shared" si="16"/>
        <v>3</v>
      </c>
      <c r="BL331" s="182">
        <f t="shared" si="17"/>
        <v>0</v>
      </c>
      <c r="BM331" s="26" t="s">
        <v>560</v>
      </c>
      <c r="BN331" s="200" t="s">
        <v>32</v>
      </c>
    </row>
    <row r="332" spans="1:66" x14ac:dyDescent="0.25">
      <c r="A332" s="36" t="s">
        <v>158</v>
      </c>
      <c r="B332" s="37" t="s">
        <v>199</v>
      </c>
      <c r="C332" s="29" t="s">
        <v>206</v>
      </c>
      <c r="D332" s="29" t="s">
        <v>201</v>
      </c>
      <c r="E332" s="30" t="s">
        <v>167</v>
      </c>
      <c r="F332" s="132" t="s">
        <v>70</v>
      </c>
      <c r="G332" s="133" t="s">
        <v>32</v>
      </c>
      <c r="H332" s="133" t="s">
        <v>112</v>
      </c>
      <c r="I332" s="28" t="s">
        <v>111</v>
      </c>
      <c r="J332" s="38" t="s">
        <v>109</v>
      </c>
      <c r="K332" s="27">
        <v>5</v>
      </c>
      <c r="L332" s="28">
        <v>5</v>
      </c>
      <c r="M332" s="31" t="s">
        <v>266</v>
      </c>
      <c r="N332" s="32" t="s">
        <v>32</v>
      </c>
      <c r="O332" s="428"/>
      <c r="P332" s="429"/>
      <c r="Q332" s="429">
        <v>1</v>
      </c>
      <c r="R332" s="430"/>
      <c r="S332" s="431"/>
      <c r="T332" s="429"/>
      <c r="U332" s="429"/>
      <c r="V332" s="432"/>
      <c r="W332" s="431"/>
      <c r="X332" s="429"/>
      <c r="Y332" s="429"/>
      <c r="Z332" s="432"/>
      <c r="AA332" s="431">
        <v>1</v>
      </c>
      <c r="AB332" s="429"/>
      <c r="AC332" s="429"/>
      <c r="AD332" s="432">
        <v>1</v>
      </c>
      <c r="AE332" s="433"/>
      <c r="AF332" s="434"/>
      <c r="AG332" s="434" t="s">
        <v>530</v>
      </c>
      <c r="AH332" s="435"/>
      <c r="AI332" s="433"/>
      <c r="AJ332" s="434"/>
      <c r="AK332" s="434"/>
      <c r="AL332" s="435"/>
      <c r="AM332" s="433"/>
      <c r="AN332" s="434"/>
      <c r="AO332" s="434">
        <v>1</v>
      </c>
      <c r="AP332" s="435"/>
      <c r="AQ332" s="433"/>
      <c r="AR332" s="434"/>
      <c r="AS332" s="434"/>
      <c r="AT332" s="435"/>
      <c r="AU332" s="433"/>
      <c r="AV332" s="434"/>
      <c r="AW332" s="434"/>
      <c r="AX332" s="435">
        <v>1</v>
      </c>
      <c r="AY332" s="431"/>
      <c r="AZ332" s="429"/>
      <c r="BA332" s="429"/>
      <c r="BB332" s="432"/>
      <c r="BC332" s="431"/>
      <c r="BD332" s="429"/>
      <c r="BE332" s="429"/>
      <c r="BF332" s="432"/>
      <c r="BG332" s="431"/>
      <c r="BH332" s="429"/>
      <c r="BI332" s="429"/>
      <c r="BJ332" s="436"/>
      <c r="BK332" s="181">
        <f t="shared" ref="BK332:BK395" si="18">SUM(O332:BJ332)</f>
        <v>5</v>
      </c>
      <c r="BL332" s="182">
        <f t="shared" ref="BL332:BL395" si="19">(L332-BK332)</f>
        <v>0</v>
      </c>
      <c r="BM332" s="26" t="s">
        <v>562</v>
      </c>
      <c r="BN332" s="200" t="s">
        <v>32</v>
      </c>
    </row>
    <row r="333" spans="1:66" x14ac:dyDescent="0.25">
      <c r="A333" s="36" t="s">
        <v>158</v>
      </c>
      <c r="B333" s="37" t="s">
        <v>199</v>
      </c>
      <c r="C333" s="29" t="s">
        <v>206</v>
      </c>
      <c r="D333" s="29" t="s">
        <v>201</v>
      </c>
      <c r="E333" s="30" t="s">
        <v>167</v>
      </c>
      <c r="F333" s="132" t="s">
        <v>70</v>
      </c>
      <c r="G333" s="133" t="s">
        <v>32</v>
      </c>
      <c r="H333" s="133" t="s">
        <v>112</v>
      </c>
      <c r="I333" s="28" t="s">
        <v>111</v>
      </c>
      <c r="J333" s="39" t="s">
        <v>260</v>
      </c>
      <c r="K333" s="27">
        <v>6</v>
      </c>
      <c r="L333" s="28">
        <v>6</v>
      </c>
      <c r="M333" s="31" t="s">
        <v>264</v>
      </c>
      <c r="N333" s="40" t="s">
        <v>262</v>
      </c>
      <c r="O333" s="428" t="s">
        <v>280</v>
      </c>
      <c r="P333" s="429"/>
      <c r="Q333" s="429"/>
      <c r="R333" s="430"/>
      <c r="S333" s="431"/>
      <c r="T333" s="429"/>
      <c r="U333" s="429"/>
      <c r="V333" s="432"/>
      <c r="W333" s="431"/>
      <c r="X333" s="429"/>
      <c r="Y333" s="429"/>
      <c r="Z333" s="432"/>
      <c r="AA333" s="431"/>
      <c r="AB333" s="429"/>
      <c r="AC333" s="429"/>
      <c r="AD333" s="432"/>
      <c r="AE333" s="433"/>
      <c r="AF333" s="434"/>
      <c r="AG333" s="434"/>
      <c r="AH333" s="435"/>
      <c r="AI333" s="433"/>
      <c r="AJ333" s="434"/>
      <c r="AK333" s="434"/>
      <c r="AL333" s="435"/>
      <c r="AM333" s="433"/>
      <c r="AN333" s="434"/>
      <c r="AO333" s="434">
        <v>5</v>
      </c>
      <c r="AP333" s="435"/>
      <c r="AQ333" s="433"/>
      <c r="AR333" s="434"/>
      <c r="AS333" s="434"/>
      <c r="AT333" s="435"/>
      <c r="AU333" s="433"/>
      <c r="AV333" s="434"/>
      <c r="AW333" s="434"/>
      <c r="AX333" s="435"/>
      <c r="AY333" s="431"/>
      <c r="AZ333" s="429"/>
      <c r="BA333" s="429"/>
      <c r="BB333" s="432"/>
      <c r="BC333" s="431"/>
      <c r="BD333" s="429"/>
      <c r="BE333" s="429"/>
      <c r="BF333" s="432"/>
      <c r="BG333" s="431"/>
      <c r="BH333" s="429"/>
      <c r="BI333" s="429"/>
      <c r="BJ333" s="436"/>
      <c r="BK333" s="181">
        <f t="shared" si="18"/>
        <v>5</v>
      </c>
      <c r="BL333" s="182">
        <f t="shared" si="19"/>
        <v>1</v>
      </c>
      <c r="BM333" s="26"/>
      <c r="BN333" s="200" t="s">
        <v>32</v>
      </c>
    </row>
    <row r="334" spans="1:66" x14ac:dyDescent="0.25">
      <c r="A334" s="36" t="s">
        <v>158</v>
      </c>
      <c r="B334" s="37" t="s">
        <v>199</v>
      </c>
      <c r="C334" s="29" t="s">
        <v>207</v>
      </c>
      <c r="D334" s="29" t="s">
        <v>203</v>
      </c>
      <c r="E334" s="30" t="s">
        <v>167</v>
      </c>
      <c r="F334" s="132" t="s">
        <v>71</v>
      </c>
      <c r="G334" s="133" t="s">
        <v>32</v>
      </c>
      <c r="H334" s="133" t="s">
        <v>112</v>
      </c>
      <c r="I334" s="28" t="s">
        <v>111</v>
      </c>
      <c r="J334" s="38" t="s">
        <v>140</v>
      </c>
      <c r="K334" s="27">
        <v>5</v>
      </c>
      <c r="L334" s="28">
        <v>4</v>
      </c>
      <c r="M334" s="31" t="s">
        <v>268</v>
      </c>
      <c r="N334" s="32" t="s">
        <v>32</v>
      </c>
      <c r="O334" s="428"/>
      <c r="P334" s="429"/>
      <c r="Q334" s="429">
        <v>1</v>
      </c>
      <c r="R334" s="430"/>
      <c r="S334" s="431"/>
      <c r="T334" s="429"/>
      <c r="U334" s="429"/>
      <c r="V334" s="432"/>
      <c r="W334" s="431"/>
      <c r="X334" s="429"/>
      <c r="Y334" s="429"/>
      <c r="Z334" s="432"/>
      <c r="AA334" s="431" t="s">
        <v>550</v>
      </c>
      <c r="AB334" s="429"/>
      <c r="AC334" s="429"/>
      <c r="AD334" s="432" t="s">
        <v>550</v>
      </c>
      <c r="AE334" s="433"/>
      <c r="AF334" s="434"/>
      <c r="AG334" s="434" t="s">
        <v>550</v>
      </c>
      <c r="AH334" s="435"/>
      <c r="AI334" s="433"/>
      <c r="AJ334" s="434"/>
      <c r="AK334" s="434"/>
      <c r="AL334" s="435"/>
      <c r="AM334" s="433"/>
      <c r="AN334" s="434"/>
      <c r="AO334" s="434">
        <v>1</v>
      </c>
      <c r="AP334" s="435"/>
      <c r="AQ334" s="433"/>
      <c r="AR334" s="434"/>
      <c r="AS334" s="434"/>
      <c r="AT334" s="435">
        <v>1</v>
      </c>
      <c r="AU334" s="433"/>
      <c r="AV334" s="434"/>
      <c r="AW334" s="434"/>
      <c r="AX334" s="435">
        <v>1</v>
      </c>
      <c r="AY334" s="431"/>
      <c r="AZ334" s="429"/>
      <c r="BA334" s="429"/>
      <c r="BB334" s="432"/>
      <c r="BC334" s="431"/>
      <c r="BD334" s="429"/>
      <c r="BE334" s="429"/>
      <c r="BF334" s="432"/>
      <c r="BG334" s="431"/>
      <c r="BH334" s="429"/>
      <c r="BI334" s="429"/>
      <c r="BJ334" s="436"/>
      <c r="BK334" s="181">
        <f t="shared" si="18"/>
        <v>4</v>
      </c>
      <c r="BL334" s="182">
        <f t="shared" si="19"/>
        <v>0</v>
      </c>
      <c r="BM334" s="26" t="s">
        <v>560</v>
      </c>
      <c r="BN334" s="200" t="s">
        <v>32</v>
      </c>
    </row>
    <row r="335" spans="1:66" x14ac:dyDescent="0.25">
      <c r="A335" s="36" t="s">
        <v>158</v>
      </c>
      <c r="B335" s="37" t="s">
        <v>199</v>
      </c>
      <c r="C335" s="29" t="s">
        <v>207</v>
      </c>
      <c r="D335" s="29" t="s">
        <v>203</v>
      </c>
      <c r="E335" s="30" t="s">
        <v>167</v>
      </c>
      <c r="F335" s="132" t="s">
        <v>71</v>
      </c>
      <c r="G335" s="133" t="s">
        <v>32</v>
      </c>
      <c r="H335" s="133" t="s">
        <v>112</v>
      </c>
      <c r="I335" s="28" t="s">
        <v>111</v>
      </c>
      <c r="J335" s="38" t="s">
        <v>109</v>
      </c>
      <c r="K335" s="27">
        <v>5</v>
      </c>
      <c r="L335" s="28">
        <v>6</v>
      </c>
      <c r="M335" s="31" t="s">
        <v>266</v>
      </c>
      <c r="N335" s="32" t="s">
        <v>32</v>
      </c>
      <c r="O335" s="428"/>
      <c r="P335" s="429"/>
      <c r="Q335" s="429">
        <v>1</v>
      </c>
      <c r="R335" s="430"/>
      <c r="S335" s="431"/>
      <c r="T335" s="429"/>
      <c r="U335" s="429"/>
      <c r="V335" s="432"/>
      <c r="W335" s="431"/>
      <c r="X335" s="429"/>
      <c r="Y335" s="429"/>
      <c r="Z335" s="432"/>
      <c r="AA335" s="431">
        <v>1</v>
      </c>
      <c r="AB335" s="429"/>
      <c r="AC335" s="429"/>
      <c r="AD335" s="432">
        <v>1</v>
      </c>
      <c r="AE335" s="433"/>
      <c r="AF335" s="434"/>
      <c r="AG335" s="434" t="s">
        <v>530</v>
      </c>
      <c r="AH335" s="435"/>
      <c r="AI335" s="433"/>
      <c r="AJ335" s="434"/>
      <c r="AK335" s="434"/>
      <c r="AL335" s="435"/>
      <c r="AM335" s="433"/>
      <c r="AN335" s="434"/>
      <c r="AO335" s="434">
        <v>1</v>
      </c>
      <c r="AP335" s="435"/>
      <c r="AQ335" s="433"/>
      <c r="AR335" s="434"/>
      <c r="AS335" s="434"/>
      <c r="AT335" s="435">
        <v>1</v>
      </c>
      <c r="AU335" s="433"/>
      <c r="AV335" s="434"/>
      <c r="AW335" s="434"/>
      <c r="AX335" s="435">
        <v>1</v>
      </c>
      <c r="AY335" s="431"/>
      <c r="AZ335" s="429"/>
      <c r="BA335" s="429"/>
      <c r="BB335" s="432"/>
      <c r="BC335" s="431"/>
      <c r="BD335" s="429"/>
      <c r="BE335" s="429"/>
      <c r="BF335" s="432"/>
      <c r="BG335" s="431"/>
      <c r="BH335" s="429"/>
      <c r="BI335" s="429"/>
      <c r="BJ335" s="436"/>
      <c r="BK335" s="181">
        <f t="shared" si="18"/>
        <v>6</v>
      </c>
      <c r="BL335" s="182">
        <f t="shared" si="19"/>
        <v>0</v>
      </c>
      <c r="BM335" s="26" t="s">
        <v>582</v>
      </c>
      <c r="BN335" s="200" t="s">
        <v>32</v>
      </c>
    </row>
    <row r="336" spans="1:66" x14ac:dyDescent="0.25">
      <c r="A336" s="36" t="s">
        <v>158</v>
      </c>
      <c r="B336" s="37" t="s">
        <v>199</v>
      </c>
      <c r="C336" s="29" t="s">
        <v>207</v>
      </c>
      <c r="D336" s="29" t="s">
        <v>203</v>
      </c>
      <c r="E336" s="30" t="s">
        <v>167</v>
      </c>
      <c r="F336" s="132" t="s">
        <v>71</v>
      </c>
      <c r="G336" s="133" t="s">
        <v>32</v>
      </c>
      <c r="H336" s="133" t="s">
        <v>112</v>
      </c>
      <c r="I336" s="28" t="s">
        <v>111</v>
      </c>
      <c r="J336" s="39" t="s">
        <v>260</v>
      </c>
      <c r="K336" s="27">
        <v>6</v>
      </c>
      <c r="L336" s="28">
        <v>6</v>
      </c>
      <c r="M336" s="31" t="s">
        <v>264</v>
      </c>
      <c r="N336" s="40" t="s">
        <v>262</v>
      </c>
      <c r="O336" s="428" t="s">
        <v>280</v>
      </c>
      <c r="P336" s="429"/>
      <c r="Q336" s="429"/>
      <c r="R336" s="430"/>
      <c r="S336" s="431"/>
      <c r="T336" s="429"/>
      <c r="U336" s="429"/>
      <c r="V336" s="432"/>
      <c r="W336" s="431"/>
      <c r="X336" s="429"/>
      <c r="Y336" s="429"/>
      <c r="Z336" s="432"/>
      <c r="AA336" s="431"/>
      <c r="AB336" s="429"/>
      <c r="AC336" s="429"/>
      <c r="AD336" s="432"/>
      <c r="AE336" s="433"/>
      <c r="AF336" s="434"/>
      <c r="AG336" s="434"/>
      <c r="AH336" s="435"/>
      <c r="AI336" s="433"/>
      <c r="AJ336" s="434"/>
      <c r="AK336" s="434"/>
      <c r="AL336" s="435"/>
      <c r="AM336" s="433"/>
      <c r="AN336" s="434"/>
      <c r="AO336" s="434">
        <v>6</v>
      </c>
      <c r="AP336" s="435"/>
      <c r="AQ336" s="433"/>
      <c r="AR336" s="434"/>
      <c r="AS336" s="434"/>
      <c r="AT336" s="435"/>
      <c r="AU336" s="433"/>
      <c r="AV336" s="434"/>
      <c r="AW336" s="434"/>
      <c r="AX336" s="435"/>
      <c r="AY336" s="431"/>
      <c r="AZ336" s="429"/>
      <c r="BA336" s="429"/>
      <c r="BB336" s="432"/>
      <c r="BC336" s="431"/>
      <c r="BD336" s="429"/>
      <c r="BE336" s="429"/>
      <c r="BF336" s="432"/>
      <c r="BG336" s="431"/>
      <c r="BH336" s="429"/>
      <c r="BI336" s="429"/>
      <c r="BJ336" s="436"/>
      <c r="BK336" s="181">
        <f t="shared" si="18"/>
        <v>6</v>
      </c>
      <c r="BL336" s="182">
        <f t="shared" si="19"/>
        <v>0</v>
      </c>
      <c r="BM336" s="26"/>
      <c r="BN336" s="200" t="s">
        <v>32</v>
      </c>
    </row>
    <row r="337" spans="1:66" x14ac:dyDescent="0.25">
      <c r="A337" s="36" t="s">
        <v>158</v>
      </c>
      <c r="B337" s="37" t="s">
        <v>199</v>
      </c>
      <c r="C337" s="29" t="s">
        <v>208</v>
      </c>
      <c r="D337" s="29" t="s">
        <v>201</v>
      </c>
      <c r="E337" s="30" t="s">
        <v>167</v>
      </c>
      <c r="F337" s="132" t="s">
        <v>72</v>
      </c>
      <c r="G337" s="133" t="s">
        <v>32</v>
      </c>
      <c r="H337" s="133" t="s">
        <v>112</v>
      </c>
      <c r="I337" s="28" t="s">
        <v>111</v>
      </c>
      <c r="J337" s="38" t="s">
        <v>140</v>
      </c>
      <c r="K337" s="27">
        <v>5</v>
      </c>
      <c r="L337" s="28">
        <v>2</v>
      </c>
      <c r="M337" s="31" t="s">
        <v>268</v>
      </c>
      <c r="N337" s="32" t="s">
        <v>32</v>
      </c>
      <c r="O337" s="428"/>
      <c r="P337" s="429"/>
      <c r="Q337" s="429">
        <v>1</v>
      </c>
      <c r="R337" s="430"/>
      <c r="S337" s="431"/>
      <c r="T337" s="429"/>
      <c r="U337" s="429"/>
      <c r="V337" s="432"/>
      <c r="W337" s="431"/>
      <c r="X337" s="429"/>
      <c r="Y337" s="429"/>
      <c r="Z337" s="432"/>
      <c r="AA337" s="431" t="s">
        <v>550</v>
      </c>
      <c r="AB337" s="429"/>
      <c r="AC337" s="429"/>
      <c r="AD337" s="432" t="s">
        <v>550</v>
      </c>
      <c r="AE337" s="433"/>
      <c r="AF337" s="434"/>
      <c r="AG337" s="434" t="s">
        <v>550</v>
      </c>
      <c r="AH337" s="435"/>
      <c r="AI337" s="433"/>
      <c r="AJ337" s="434"/>
      <c r="AK337" s="434"/>
      <c r="AL337" s="435"/>
      <c r="AM337" s="433"/>
      <c r="AN337" s="434"/>
      <c r="AO337" s="434"/>
      <c r="AP337" s="435"/>
      <c r="AQ337" s="433"/>
      <c r="AR337" s="434"/>
      <c r="AS337" s="434"/>
      <c r="AT337" s="435"/>
      <c r="AU337" s="433"/>
      <c r="AV337" s="434"/>
      <c r="AW337" s="434"/>
      <c r="AX337" s="435">
        <v>1</v>
      </c>
      <c r="AY337" s="431"/>
      <c r="AZ337" s="429"/>
      <c r="BA337" s="429"/>
      <c r="BB337" s="432"/>
      <c r="BC337" s="431"/>
      <c r="BD337" s="429"/>
      <c r="BE337" s="429"/>
      <c r="BF337" s="432"/>
      <c r="BG337" s="431"/>
      <c r="BH337" s="429"/>
      <c r="BI337" s="429"/>
      <c r="BJ337" s="436"/>
      <c r="BK337" s="181">
        <f t="shared" si="18"/>
        <v>2</v>
      </c>
      <c r="BL337" s="182">
        <f t="shared" si="19"/>
        <v>0</v>
      </c>
      <c r="BM337" s="26" t="s">
        <v>560</v>
      </c>
      <c r="BN337" s="200" t="s">
        <v>32</v>
      </c>
    </row>
    <row r="338" spans="1:66" x14ac:dyDescent="0.25">
      <c r="A338" s="36" t="s">
        <v>158</v>
      </c>
      <c r="B338" s="37" t="s">
        <v>199</v>
      </c>
      <c r="C338" s="29" t="s">
        <v>208</v>
      </c>
      <c r="D338" s="29" t="s">
        <v>201</v>
      </c>
      <c r="E338" s="30" t="s">
        <v>167</v>
      </c>
      <c r="F338" s="132" t="s">
        <v>72</v>
      </c>
      <c r="G338" s="133" t="s">
        <v>32</v>
      </c>
      <c r="H338" s="133" t="s">
        <v>112</v>
      </c>
      <c r="I338" s="28" t="s">
        <v>111</v>
      </c>
      <c r="J338" s="38" t="s">
        <v>109</v>
      </c>
      <c r="K338" s="27">
        <v>5</v>
      </c>
      <c r="L338" s="28">
        <v>5</v>
      </c>
      <c r="M338" s="31" t="s">
        <v>266</v>
      </c>
      <c r="N338" s="32" t="s">
        <v>32</v>
      </c>
      <c r="O338" s="428"/>
      <c r="P338" s="429"/>
      <c r="Q338" s="429">
        <v>1</v>
      </c>
      <c r="R338" s="430"/>
      <c r="S338" s="431"/>
      <c r="T338" s="429"/>
      <c r="U338" s="429"/>
      <c r="V338" s="432"/>
      <c r="W338" s="431"/>
      <c r="X338" s="429"/>
      <c r="Y338" s="429"/>
      <c r="Z338" s="432"/>
      <c r="AA338" s="431">
        <v>1</v>
      </c>
      <c r="AB338" s="429"/>
      <c r="AC338" s="429"/>
      <c r="AD338" s="432">
        <v>1</v>
      </c>
      <c r="AE338" s="433"/>
      <c r="AF338" s="434"/>
      <c r="AG338" s="434">
        <v>1</v>
      </c>
      <c r="AH338" s="435"/>
      <c r="AI338" s="433"/>
      <c r="AJ338" s="434"/>
      <c r="AK338" s="434"/>
      <c r="AL338" s="435"/>
      <c r="AM338" s="433"/>
      <c r="AN338" s="434"/>
      <c r="AO338" s="434"/>
      <c r="AP338" s="435"/>
      <c r="AQ338" s="433"/>
      <c r="AR338" s="434"/>
      <c r="AS338" s="434"/>
      <c r="AT338" s="435"/>
      <c r="AU338" s="433"/>
      <c r="AV338" s="434"/>
      <c r="AW338" s="434"/>
      <c r="AX338" s="435">
        <v>1</v>
      </c>
      <c r="AY338" s="431"/>
      <c r="AZ338" s="429"/>
      <c r="BA338" s="429"/>
      <c r="BB338" s="432"/>
      <c r="BC338" s="431"/>
      <c r="BD338" s="429"/>
      <c r="BE338" s="429"/>
      <c r="BF338" s="432"/>
      <c r="BG338" s="431"/>
      <c r="BH338" s="429"/>
      <c r="BI338" s="429"/>
      <c r="BJ338" s="436"/>
      <c r="BK338" s="181">
        <f t="shared" si="18"/>
        <v>5</v>
      </c>
      <c r="BL338" s="182">
        <f t="shared" si="19"/>
        <v>0</v>
      </c>
      <c r="BM338" s="26"/>
      <c r="BN338" s="200" t="s">
        <v>32</v>
      </c>
    </row>
    <row r="339" spans="1:66" x14ac:dyDescent="0.25">
      <c r="A339" s="36" t="s">
        <v>158</v>
      </c>
      <c r="B339" s="37" t="s">
        <v>199</v>
      </c>
      <c r="C339" s="29" t="s">
        <v>208</v>
      </c>
      <c r="D339" s="29" t="s">
        <v>201</v>
      </c>
      <c r="E339" s="30" t="s">
        <v>167</v>
      </c>
      <c r="F339" s="132" t="s">
        <v>72</v>
      </c>
      <c r="G339" s="133" t="s">
        <v>32</v>
      </c>
      <c r="H339" s="133" t="s">
        <v>112</v>
      </c>
      <c r="I339" s="28" t="s">
        <v>111</v>
      </c>
      <c r="J339" s="38" t="s">
        <v>152</v>
      </c>
      <c r="K339" s="27">
        <v>0</v>
      </c>
      <c r="L339" s="28">
        <v>1</v>
      </c>
      <c r="M339" s="31" t="s">
        <v>272</v>
      </c>
      <c r="N339" s="32" t="s">
        <v>32</v>
      </c>
      <c r="O339" s="428"/>
      <c r="P339" s="429"/>
      <c r="Q339" s="429"/>
      <c r="R339" s="430"/>
      <c r="S339" s="431"/>
      <c r="T339" s="429"/>
      <c r="U339" s="429"/>
      <c r="V339" s="432"/>
      <c r="W339" s="431"/>
      <c r="X339" s="429"/>
      <c r="Y339" s="429"/>
      <c r="Z339" s="432"/>
      <c r="AA339" s="431" t="s">
        <v>550</v>
      </c>
      <c r="AB339" s="429"/>
      <c r="AC339" s="429"/>
      <c r="AD339" s="432" t="s">
        <v>550</v>
      </c>
      <c r="AE339" s="433"/>
      <c r="AF339" s="434"/>
      <c r="AG339" s="434" t="s">
        <v>550</v>
      </c>
      <c r="AH339" s="435"/>
      <c r="AI339" s="433"/>
      <c r="AJ339" s="434"/>
      <c r="AK339" s="434"/>
      <c r="AL339" s="435"/>
      <c r="AM339" s="433"/>
      <c r="AN339" s="434"/>
      <c r="AO339" s="434"/>
      <c r="AP339" s="435"/>
      <c r="AQ339" s="433"/>
      <c r="AR339" s="434"/>
      <c r="AS339" s="434"/>
      <c r="AT339" s="435"/>
      <c r="AU339" s="433"/>
      <c r="AV339" s="434"/>
      <c r="AW339" s="434"/>
      <c r="AX339" s="435">
        <v>1</v>
      </c>
      <c r="AY339" s="431"/>
      <c r="AZ339" s="429"/>
      <c r="BA339" s="429"/>
      <c r="BB339" s="432"/>
      <c r="BC339" s="431"/>
      <c r="BD339" s="429"/>
      <c r="BE339" s="429"/>
      <c r="BF339" s="432"/>
      <c r="BG339" s="431"/>
      <c r="BH339" s="429"/>
      <c r="BI339" s="429"/>
      <c r="BJ339" s="436"/>
      <c r="BK339" s="181">
        <f t="shared" si="18"/>
        <v>1</v>
      </c>
      <c r="BL339" s="182">
        <f t="shared" si="19"/>
        <v>0</v>
      </c>
      <c r="BM339" s="414"/>
      <c r="BN339" s="200" t="s">
        <v>32</v>
      </c>
    </row>
    <row r="340" spans="1:66" x14ac:dyDescent="0.25">
      <c r="A340" s="36" t="s">
        <v>158</v>
      </c>
      <c r="B340" s="37" t="s">
        <v>199</v>
      </c>
      <c r="C340" s="29" t="s">
        <v>208</v>
      </c>
      <c r="D340" s="29" t="s">
        <v>201</v>
      </c>
      <c r="E340" s="30" t="s">
        <v>167</v>
      </c>
      <c r="F340" s="132" t="s">
        <v>72</v>
      </c>
      <c r="G340" s="133" t="s">
        <v>32</v>
      </c>
      <c r="H340" s="133" t="s">
        <v>112</v>
      </c>
      <c r="I340" s="28" t="s">
        <v>111</v>
      </c>
      <c r="J340" s="38" t="s">
        <v>151</v>
      </c>
      <c r="K340" s="27">
        <v>0</v>
      </c>
      <c r="L340" s="28">
        <v>1</v>
      </c>
      <c r="M340" s="31" t="s">
        <v>272</v>
      </c>
      <c r="N340" s="32" t="s">
        <v>32</v>
      </c>
      <c r="O340" s="428"/>
      <c r="P340" s="429"/>
      <c r="Q340" s="429"/>
      <c r="R340" s="430"/>
      <c r="S340" s="431"/>
      <c r="T340" s="429"/>
      <c r="U340" s="429"/>
      <c r="V340" s="432"/>
      <c r="W340" s="431"/>
      <c r="X340" s="429"/>
      <c r="Y340" s="429"/>
      <c r="Z340" s="432"/>
      <c r="AA340" s="431" t="s">
        <v>550</v>
      </c>
      <c r="AB340" s="429"/>
      <c r="AC340" s="429"/>
      <c r="AD340" s="432" t="s">
        <v>550</v>
      </c>
      <c r="AE340" s="433"/>
      <c r="AF340" s="434"/>
      <c r="AG340" s="434" t="s">
        <v>550</v>
      </c>
      <c r="AH340" s="435"/>
      <c r="AI340" s="433"/>
      <c r="AJ340" s="434"/>
      <c r="AK340" s="434"/>
      <c r="AL340" s="435"/>
      <c r="AM340" s="433"/>
      <c r="AN340" s="434"/>
      <c r="AO340" s="434"/>
      <c r="AP340" s="435"/>
      <c r="AQ340" s="433"/>
      <c r="AR340" s="434"/>
      <c r="AS340" s="434"/>
      <c r="AT340" s="435"/>
      <c r="AU340" s="433"/>
      <c r="AV340" s="434"/>
      <c r="AW340" s="434"/>
      <c r="AX340" s="435">
        <v>1</v>
      </c>
      <c r="AY340" s="431"/>
      <c r="AZ340" s="429"/>
      <c r="BA340" s="429"/>
      <c r="BB340" s="432"/>
      <c r="BC340" s="431"/>
      <c r="BD340" s="429"/>
      <c r="BE340" s="429"/>
      <c r="BF340" s="432"/>
      <c r="BG340" s="431"/>
      <c r="BH340" s="429"/>
      <c r="BI340" s="429"/>
      <c r="BJ340" s="436"/>
      <c r="BK340" s="181">
        <f t="shared" si="18"/>
        <v>1</v>
      </c>
      <c r="BL340" s="182">
        <f t="shared" si="19"/>
        <v>0</v>
      </c>
      <c r="BM340" s="414"/>
      <c r="BN340" s="200" t="s">
        <v>32</v>
      </c>
    </row>
    <row r="341" spans="1:66" x14ac:dyDescent="0.25">
      <c r="A341" s="36" t="s">
        <v>158</v>
      </c>
      <c r="B341" s="37" t="s">
        <v>199</v>
      </c>
      <c r="C341" s="29" t="s">
        <v>208</v>
      </c>
      <c r="D341" s="29" t="s">
        <v>201</v>
      </c>
      <c r="E341" s="30" t="s">
        <v>167</v>
      </c>
      <c r="F341" s="132" t="s">
        <v>72</v>
      </c>
      <c r="G341" s="133" t="s">
        <v>32</v>
      </c>
      <c r="H341" s="133" t="s">
        <v>112</v>
      </c>
      <c r="I341" s="28" t="s">
        <v>111</v>
      </c>
      <c r="J341" s="39" t="s">
        <v>260</v>
      </c>
      <c r="K341" s="27">
        <v>6</v>
      </c>
      <c r="L341" s="28">
        <v>6</v>
      </c>
      <c r="M341" s="31" t="s">
        <v>264</v>
      </c>
      <c r="N341" s="40" t="s">
        <v>262</v>
      </c>
      <c r="O341" s="428" t="s">
        <v>280</v>
      </c>
      <c r="P341" s="429"/>
      <c r="Q341" s="429"/>
      <c r="R341" s="430"/>
      <c r="S341" s="431"/>
      <c r="T341" s="429"/>
      <c r="U341" s="429"/>
      <c r="V341" s="432"/>
      <c r="W341" s="431"/>
      <c r="X341" s="429"/>
      <c r="Y341" s="429"/>
      <c r="Z341" s="432"/>
      <c r="AA341" s="431"/>
      <c r="AB341" s="429"/>
      <c r="AC341" s="429"/>
      <c r="AD341" s="432"/>
      <c r="AE341" s="433"/>
      <c r="AF341" s="434"/>
      <c r="AG341" s="434"/>
      <c r="AH341" s="435"/>
      <c r="AI341" s="433"/>
      <c r="AJ341" s="434"/>
      <c r="AK341" s="434"/>
      <c r="AL341" s="435"/>
      <c r="AM341" s="433"/>
      <c r="AN341" s="434"/>
      <c r="AO341" s="434"/>
      <c r="AP341" s="435"/>
      <c r="AQ341" s="433"/>
      <c r="AR341" s="434"/>
      <c r="AS341" s="434"/>
      <c r="AT341" s="435"/>
      <c r="AU341" s="433"/>
      <c r="AV341" s="434"/>
      <c r="AW341" s="434"/>
      <c r="AX341" s="435"/>
      <c r="AY341" s="431"/>
      <c r="AZ341" s="429"/>
      <c r="BA341" s="429"/>
      <c r="BB341" s="432"/>
      <c r="BC341" s="431"/>
      <c r="BD341" s="429"/>
      <c r="BE341" s="429"/>
      <c r="BF341" s="432"/>
      <c r="BG341" s="431"/>
      <c r="BH341" s="429"/>
      <c r="BI341" s="429"/>
      <c r="BJ341" s="436"/>
      <c r="BK341" s="181">
        <f t="shared" si="18"/>
        <v>0</v>
      </c>
      <c r="BL341" s="182">
        <f t="shared" si="19"/>
        <v>6</v>
      </c>
      <c r="BM341" s="26"/>
      <c r="BN341" s="200" t="s">
        <v>32</v>
      </c>
    </row>
    <row r="342" spans="1:66" x14ac:dyDescent="0.25">
      <c r="A342" s="36" t="s">
        <v>158</v>
      </c>
      <c r="B342" s="37" t="s">
        <v>199</v>
      </c>
      <c r="C342" s="29" t="s">
        <v>208</v>
      </c>
      <c r="D342" s="29" t="s">
        <v>201</v>
      </c>
      <c r="E342" s="30" t="s">
        <v>167</v>
      </c>
      <c r="F342" s="132" t="s">
        <v>72</v>
      </c>
      <c r="G342" s="133" t="s">
        <v>32</v>
      </c>
      <c r="H342" s="133" t="s">
        <v>112</v>
      </c>
      <c r="I342" s="28" t="s">
        <v>111</v>
      </c>
      <c r="J342" s="38" t="s">
        <v>149</v>
      </c>
      <c r="K342" s="27">
        <v>0</v>
      </c>
      <c r="L342" s="28">
        <v>2</v>
      </c>
      <c r="M342" s="31" t="s">
        <v>272</v>
      </c>
      <c r="N342" s="32" t="s">
        <v>32</v>
      </c>
      <c r="O342" s="428"/>
      <c r="P342" s="429"/>
      <c r="Q342" s="429"/>
      <c r="R342" s="430"/>
      <c r="S342" s="431"/>
      <c r="T342" s="429"/>
      <c r="U342" s="429"/>
      <c r="V342" s="432"/>
      <c r="W342" s="431"/>
      <c r="X342" s="429"/>
      <c r="Y342" s="429"/>
      <c r="Z342" s="432"/>
      <c r="AA342" s="431" t="s">
        <v>550</v>
      </c>
      <c r="AB342" s="429"/>
      <c r="AC342" s="429"/>
      <c r="AD342" s="432" t="s">
        <v>550</v>
      </c>
      <c r="AE342" s="433"/>
      <c r="AF342" s="434"/>
      <c r="AG342" s="434">
        <v>1</v>
      </c>
      <c r="AH342" s="435"/>
      <c r="AI342" s="433"/>
      <c r="AJ342" s="434"/>
      <c r="AK342" s="434"/>
      <c r="AL342" s="435"/>
      <c r="AM342" s="433"/>
      <c r="AN342" s="434"/>
      <c r="AO342" s="434"/>
      <c r="AP342" s="435"/>
      <c r="AQ342" s="433"/>
      <c r="AR342" s="434"/>
      <c r="AS342" s="434"/>
      <c r="AT342" s="435"/>
      <c r="AU342" s="433"/>
      <c r="AV342" s="434"/>
      <c r="AW342" s="434"/>
      <c r="AX342" s="435">
        <v>1</v>
      </c>
      <c r="AY342" s="431"/>
      <c r="AZ342" s="429"/>
      <c r="BA342" s="429"/>
      <c r="BB342" s="432"/>
      <c r="BC342" s="431"/>
      <c r="BD342" s="429"/>
      <c r="BE342" s="429"/>
      <c r="BF342" s="432"/>
      <c r="BG342" s="431"/>
      <c r="BH342" s="429"/>
      <c r="BI342" s="429"/>
      <c r="BJ342" s="436"/>
      <c r="BK342" s="181">
        <f t="shared" si="18"/>
        <v>2</v>
      </c>
      <c r="BL342" s="182">
        <f t="shared" si="19"/>
        <v>0</v>
      </c>
      <c r="BM342" s="414"/>
      <c r="BN342" s="200" t="s">
        <v>32</v>
      </c>
    </row>
    <row r="343" spans="1:66" x14ac:dyDescent="0.25">
      <c r="A343" s="36" t="s">
        <v>158</v>
      </c>
      <c r="B343" s="37" t="s">
        <v>199</v>
      </c>
      <c r="C343" s="29" t="s">
        <v>246</v>
      </c>
      <c r="D343" s="29" t="s">
        <v>214</v>
      </c>
      <c r="E343" s="30" t="s">
        <v>167</v>
      </c>
      <c r="F343" s="132" t="s">
        <v>126</v>
      </c>
      <c r="G343" s="133" t="s">
        <v>32</v>
      </c>
      <c r="H343" s="133" t="s">
        <v>112</v>
      </c>
      <c r="I343" s="28" t="s">
        <v>111</v>
      </c>
      <c r="J343" s="38" t="s">
        <v>135</v>
      </c>
      <c r="K343" s="27">
        <v>2</v>
      </c>
      <c r="L343" s="28">
        <v>2</v>
      </c>
      <c r="M343" s="31" t="s">
        <v>278</v>
      </c>
      <c r="N343" s="32" t="s">
        <v>32</v>
      </c>
      <c r="O343" s="428"/>
      <c r="P343" s="429"/>
      <c r="Q343" s="429"/>
      <c r="R343" s="430"/>
      <c r="S343" s="431"/>
      <c r="T343" s="429"/>
      <c r="U343" s="429"/>
      <c r="V343" s="432"/>
      <c r="W343" s="431"/>
      <c r="X343" s="429"/>
      <c r="Y343" s="429"/>
      <c r="Z343" s="432"/>
      <c r="AA343" s="431"/>
      <c r="AB343" s="429"/>
      <c r="AC343" s="429"/>
      <c r="AD343" s="432"/>
      <c r="AE343" s="433"/>
      <c r="AF343" s="434"/>
      <c r="AG343" s="434"/>
      <c r="AH343" s="435"/>
      <c r="AI343" s="433"/>
      <c r="AJ343" s="434"/>
      <c r="AK343" s="434"/>
      <c r="AL343" s="435"/>
      <c r="AM343" s="433"/>
      <c r="AN343" s="434"/>
      <c r="AO343" s="434"/>
      <c r="AP343" s="435"/>
      <c r="AQ343" s="433"/>
      <c r="AR343" s="434"/>
      <c r="AS343" s="434"/>
      <c r="AT343" s="435"/>
      <c r="AU343" s="433"/>
      <c r="AV343" s="434"/>
      <c r="AW343" s="434"/>
      <c r="AX343" s="435"/>
      <c r="AY343" s="431"/>
      <c r="AZ343" s="429"/>
      <c r="BA343" s="429"/>
      <c r="BB343" s="432"/>
      <c r="BC343" s="431"/>
      <c r="BD343" s="429"/>
      <c r="BE343" s="429"/>
      <c r="BF343" s="432"/>
      <c r="BG343" s="431"/>
      <c r="BH343" s="429"/>
      <c r="BI343" s="429">
        <v>1</v>
      </c>
      <c r="BJ343" s="436"/>
      <c r="BK343" s="181">
        <f t="shared" si="18"/>
        <v>1</v>
      </c>
      <c r="BL343" s="182">
        <f t="shared" si="19"/>
        <v>1</v>
      </c>
      <c r="BM343" s="26"/>
      <c r="BN343" s="200" t="s">
        <v>32</v>
      </c>
    </row>
    <row r="344" spans="1:66" x14ac:dyDescent="0.25">
      <c r="A344" s="36" t="s">
        <v>158</v>
      </c>
      <c r="B344" s="37" t="s">
        <v>199</v>
      </c>
      <c r="C344" s="29" t="s">
        <v>246</v>
      </c>
      <c r="D344" s="29" t="s">
        <v>214</v>
      </c>
      <c r="E344" s="30" t="s">
        <v>167</v>
      </c>
      <c r="F344" s="132" t="s">
        <v>126</v>
      </c>
      <c r="G344" s="133" t="s">
        <v>32</v>
      </c>
      <c r="H344" s="133" t="s">
        <v>112</v>
      </c>
      <c r="I344" s="28" t="s">
        <v>111</v>
      </c>
      <c r="J344" s="38" t="s">
        <v>134</v>
      </c>
      <c r="K344" s="27">
        <v>2</v>
      </c>
      <c r="L344" s="28">
        <v>2</v>
      </c>
      <c r="M344" s="31" t="s">
        <v>278</v>
      </c>
      <c r="N344" s="32" t="s">
        <v>32</v>
      </c>
      <c r="O344" s="428"/>
      <c r="P344" s="429"/>
      <c r="Q344" s="429"/>
      <c r="R344" s="430"/>
      <c r="S344" s="431"/>
      <c r="T344" s="429"/>
      <c r="U344" s="429"/>
      <c r="V344" s="432"/>
      <c r="W344" s="431"/>
      <c r="X344" s="429"/>
      <c r="Y344" s="429"/>
      <c r="Z344" s="432"/>
      <c r="AA344" s="431"/>
      <c r="AB344" s="429"/>
      <c r="AC344" s="429"/>
      <c r="AD344" s="432"/>
      <c r="AE344" s="433"/>
      <c r="AF344" s="434"/>
      <c r="AG344" s="434"/>
      <c r="AH344" s="435"/>
      <c r="AI344" s="433"/>
      <c r="AJ344" s="434"/>
      <c r="AK344" s="434"/>
      <c r="AL344" s="435"/>
      <c r="AM344" s="433"/>
      <c r="AN344" s="434"/>
      <c r="AO344" s="434"/>
      <c r="AP344" s="435"/>
      <c r="AQ344" s="433"/>
      <c r="AR344" s="434"/>
      <c r="AS344" s="434"/>
      <c r="AT344" s="435"/>
      <c r="AU344" s="433"/>
      <c r="AV344" s="434"/>
      <c r="AW344" s="434"/>
      <c r="AX344" s="435"/>
      <c r="AY344" s="431"/>
      <c r="AZ344" s="429"/>
      <c r="BA344" s="429"/>
      <c r="BB344" s="432"/>
      <c r="BC344" s="431"/>
      <c r="BD344" s="429"/>
      <c r="BE344" s="429"/>
      <c r="BF344" s="432"/>
      <c r="BG344" s="431"/>
      <c r="BH344" s="429"/>
      <c r="BI344" s="429">
        <v>1</v>
      </c>
      <c r="BJ344" s="436"/>
      <c r="BK344" s="181">
        <f t="shared" si="18"/>
        <v>1</v>
      </c>
      <c r="BL344" s="182">
        <f t="shared" si="19"/>
        <v>1</v>
      </c>
      <c r="BM344" s="26"/>
      <c r="BN344" s="200" t="s">
        <v>32</v>
      </c>
    </row>
    <row r="345" spans="1:66" x14ac:dyDescent="0.25">
      <c r="A345" s="36" t="s">
        <v>158</v>
      </c>
      <c r="B345" s="37" t="s">
        <v>199</v>
      </c>
      <c r="C345" s="29" t="s">
        <v>246</v>
      </c>
      <c r="D345" s="29" t="s">
        <v>214</v>
      </c>
      <c r="E345" s="30" t="s">
        <v>167</v>
      </c>
      <c r="F345" s="132" t="s">
        <v>126</v>
      </c>
      <c r="G345" s="133" t="s">
        <v>32</v>
      </c>
      <c r="H345" s="133" t="s">
        <v>112</v>
      </c>
      <c r="I345" s="28" t="s">
        <v>111</v>
      </c>
      <c r="J345" s="39" t="s">
        <v>260</v>
      </c>
      <c r="K345" s="27">
        <v>6</v>
      </c>
      <c r="L345" s="28">
        <v>6</v>
      </c>
      <c r="M345" s="31" t="s">
        <v>264</v>
      </c>
      <c r="N345" s="40" t="s">
        <v>262</v>
      </c>
      <c r="O345" s="428" t="s">
        <v>280</v>
      </c>
      <c r="P345" s="429"/>
      <c r="Q345" s="429"/>
      <c r="R345" s="430"/>
      <c r="S345" s="431"/>
      <c r="T345" s="429"/>
      <c r="U345" s="429"/>
      <c r="V345" s="432"/>
      <c r="W345" s="431"/>
      <c r="X345" s="429"/>
      <c r="Y345" s="429"/>
      <c r="Z345" s="432"/>
      <c r="AA345" s="431"/>
      <c r="AB345" s="429"/>
      <c r="AC345" s="429"/>
      <c r="AD345" s="432"/>
      <c r="AE345" s="433"/>
      <c r="AF345" s="434"/>
      <c r="AG345" s="434"/>
      <c r="AH345" s="435"/>
      <c r="AI345" s="433"/>
      <c r="AJ345" s="434"/>
      <c r="AK345" s="434"/>
      <c r="AL345" s="435"/>
      <c r="AM345" s="433"/>
      <c r="AN345" s="434"/>
      <c r="AO345" s="434"/>
      <c r="AP345" s="435"/>
      <c r="AQ345" s="433"/>
      <c r="AR345" s="434"/>
      <c r="AS345" s="434"/>
      <c r="AT345" s="435"/>
      <c r="AU345" s="433"/>
      <c r="AV345" s="434"/>
      <c r="AW345" s="434"/>
      <c r="AX345" s="435"/>
      <c r="AY345" s="431"/>
      <c r="AZ345" s="429"/>
      <c r="BA345" s="429"/>
      <c r="BB345" s="432"/>
      <c r="BC345" s="431"/>
      <c r="BD345" s="429"/>
      <c r="BE345" s="429"/>
      <c r="BF345" s="432"/>
      <c r="BG345" s="431"/>
      <c r="BH345" s="429"/>
      <c r="BI345" s="429">
        <v>6</v>
      </c>
      <c r="BJ345" s="436"/>
      <c r="BK345" s="181">
        <f t="shared" si="18"/>
        <v>6</v>
      </c>
      <c r="BL345" s="182">
        <f t="shared" si="19"/>
        <v>0</v>
      </c>
      <c r="BM345" s="26"/>
      <c r="BN345" s="200" t="s">
        <v>32</v>
      </c>
    </row>
    <row r="346" spans="1:66" x14ac:dyDescent="0.25">
      <c r="A346" s="36" t="s">
        <v>158</v>
      </c>
      <c r="B346" s="37" t="s">
        <v>199</v>
      </c>
      <c r="C346" s="29" t="s">
        <v>246</v>
      </c>
      <c r="D346" s="29" t="s">
        <v>214</v>
      </c>
      <c r="E346" s="30" t="s">
        <v>167</v>
      </c>
      <c r="F346" s="132" t="s">
        <v>126</v>
      </c>
      <c r="G346" s="133" t="s">
        <v>32</v>
      </c>
      <c r="H346" s="133" t="s">
        <v>112</v>
      </c>
      <c r="I346" s="28" t="s">
        <v>111</v>
      </c>
      <c r="J346" s="38" t="s">
        <v>133</v>
      </c>
      <c r="K346" s="27">
        <v>2</v>
      </c>
      <c r="L346" s="28">
        <v>2</v>
      </c>
      <c r="M346" s="31" t="s">
        <v>278</v>
      </c>
      <c r="N346" s="32" t="s">
        <v>32</v>
      </c>
      <c r="O346" s="428"/>
      <c r="P346" s="429"/>
      <c r="Q346" s="429"/>
      <c r="R346" s="430"/>
      <c r="S346" s="431"/>
      <c r="T346" s="429"/>
      <c r="U346" s="429"/>
      <c r="V346" s="432"/>
      <c r="W346" s="431"/>
      <c r="X346" s="429"/>
      <c r="Y346" s="429"/>
      <c r="Z346" s="432"/>
      <c r="AA346" s="431"/>
      <c r="AB346" s="429"/>
      <c r="AC346" s="429"/>
      <c r="AD346" s="432"/>
      <c r="AE346" s="433"/>
      <c r="AF346" s="434"/>
      <c r="AG346" s="434"/>
      <c r="AH346" s="435"/>
      <c r="AI346" s="433"/>
      <c r="AJ346" s="434"/>
      <c r="AK346" s="434"/>
      <c r="AL346" s="435"/>
      <c r="AM346" s="433"/>
      <c r="AN346" s="434"/>
      <c r="AO346" s="434"/>
      <c r="AP346" s="435"/>
      <c r="AQ346" s="433"/>
      <c r="AR346" s="434"/>
      <c r="AS346" s="434"/>
      <c r="AT346" s="435"/>
      <c r="AU346" s="433"/>
      <c r="AV346" s="434"/>
      <c r="AW346" s="434"/>
      <c r="AX346" s="435"/>
      <c r="AY346" s="431"/>
      <c r="AZ346" s="429"/>
      <c r="BA346" s="429"/>
      <c r="BB346" s="432"/>
      <c r="BC346" s="431"/>
      <c r="BD346" s="429"/>
      <c r="BE346" s="429"/>
      <c r="BF346" s="432"/>
      <c r="BG346" s="431"/>
      <c r="BH346" s="429"/>
      <c r="BI346" s="429">
        <v>1</v>
      </c>
      <c r="BJ346" s="436"/>
      <c r="BK346" s="181">
        <f t="shared" si="18"/>
        <v>1</v>
      </c>
      <c r="BL346" s="182">
        <f t="shared" si="19"/>
        <v>1</v>
      </c>
      <c r="BM346" s="26"/>
      <c r="BN346" s="200" t="s">
        <v>32</v>
      </c>
    </row>
    <row r="347" spans="1:66" x14ac:dyDescent="0.25">
      <c r="A347" s="36" t="s">
        <v>158</v>
      </c>
      <c r="B347" s="37" t="s">
        <v>199</v>
      </c>
      <c r="C347" s="29" t="s">
        <v>246</v>
      </c>
      <c r="D347" s="29" t="s">
        <v>214</v>
      </c>
      <c r="E347" s="30" t="s">
        <v>167</v>
      </c>
      <c r="F347" s="132" t="s">
        <v>126</v>
      </c>
      <c r="G347" s="133" t="s">
        <v>32</v>
      </c>
      <c r="H347" s="133" t="s">
        <v>112</v>
      </c>
      <c r="I347" s="28" t="s">
        <v>111</v>
      </c>
      <c r="J347" s="38" t="s">
        <v>132</v>
      </c>
      <c r="K347" s="27">
        <v>2</v>
      </c>
      <c r="L347" s="28">
        <v>2</v>
      </c>
      <c r="M347" s="31" t="s">
        <v>278</v>
      </c>
      <c r="N347" s="32" t="s">
        <v>32</v>
      </c>
      <c r="O347" s="428"/>
      <c r="P347" s="429"/>
      <c r="Q347" s="429"/>
      <c r="R347" s="430"/>
      <c r="S347" s="431"/>
      <c r="T347" s="429"/>
      <c r="U347" s="429"/>
      <c r="V347" s="432"/>
      <c r="W347" s="431"/>
      <c r="X347" s="429"/>
      <c r="Y347" s="429"/>
      <c r="Z347" s="432"/>
      <c r="AA347" s="431"/>
      <c r="AB347" s="429"/>
      <c r="AC347" s="429"/>
      <c r="AD347" s="432"/>
      <c r="AE347" s="433"/>
      <c r="AF347" s="434"/>
      <c r="AG347" s="434"/>
      <c r="AH347" s="435"/>
      <c r="AI347" s="433"/>
      <c r="AJ347" s="434"/>
      <c r="AK347" s="434"/>
      <c r="AL347" s="435"/>
      <c r="AM347" s="433"/>
      <c r="AN347" s="434"/>
      <c r="AO347" s="434"/>
      <c r="AP347" s="435"/>
      <c r="AQ347" s="433"/>
      <c r="AR347" s="434"/>
      <c r="AS347" s="434"/>
      <c r="AT347" s="435"/>
      <c r="AU347" s="433"/>
      <c r="AV347" s="434"/>
      <c r="AW347" s="434"/>
      <c r="AX347" s="435"/>
      <c r="AY347" s="431"/>
      <c r="AZ347" s="429"/>
      <c r="BA347" s="429"/>
      <c r="BB347" s="432"/>
      <c r="BC347" s="431"/>
      <c r="BD347" s="429"/>
      <c r="BE347" s="429"/>
      <c r="BF347" s="432"/>
      <c r="BG347" s="431"/>
      <c r="BH347" s="429"/>
      <c r="BI347" s="429">
        <v>1</v>
      </c>
      <c r="BJ347" s="436"/>
      <c r="BK347" s="181">
        <f t="shared" si="18"/>
        <v>1</v>
      </c>
      <c r="BL347" s="182">
        <f t="shared" si="19"/>
        <v>1</v>
      </c>
      <c r="BM347" s="26"/>
      <c r="BN347" s="200" t="s">
        <v>32</v>
      </c>
    </row>
    <row r="348" spans="1:66" x14ac:dyDescent="0.25">
      <c r="A348" s="36" t="s">
        <v>158</v>
      </c>
      <c r="B348" s="37" t="s">
        <v>199</v>
      </c>
      <c r="C348" s="29" t="s">
        <v>246</v>
      </c>
      <c r="D348" s="29" t="s">
        <v>214</v>
      </c>
      <c r="E348" s="30" t="s">
        <v>167</v>
      </c>
      <c r="F348" s="132" t="s">
        <v>126</v>
      </c>
      <c r="G348" s="133" t="s">
        <v>32</v>
      </c>
      <c r="H348" s="133" t="s">
        <v>112</v>
      </c>
      <c r="I348" s="28" t="s">
        <v>111</v>
      </c>
      <c r="J348" s="38" t="s">
        <v>131</v>
      </c>
      <c r="K348" s="27">
        <v>2</v>
      </c>
      <c r="L348" s="28">
        <v>2</v>
      </c>
      <c r="M348" s="31" t="s">
        <v>278</v>
      </c>
      <c r="N348" s="32" t="s">
        <v>32</v>
      </c>
      <c r="O348" s="428"/>
      <c r="P348" s="429"/>
      <c r="Q348" s="429"/>
      <c r="R348" s="430"/>
      <c r="S348" s="431"/>
      <c r="T348" s="429"/>
      <c r="U348" s="429"/>
      <c r="V348" s="432"/>
      <c r="W348" s="431"/>
      <c r="X348" s="429"/>
      <c r="Y348" s="429"/>
      <c r="Z348" s="432"/>
      <c r="AA348" s="431"/>
      <c r="AB348" s="429"/>
      <c r="AC348" s="429"/>
      <c r="AD348" s="432"/>
      <c r="AE348" s="433"/>
      <c r="AF348" s="434"/>
      <c r="AG348" s="434"/>
      <c r="AH348" s="435"/>
      <c r="AI348" s="433"/>
      <c r="AJ348" s="434"/>
      <c r="AK348" s="434"/>
      <c r="AL348" s="435"/>
      <c r="AM348" s="433"/>
      <c r="AN348" s="434"/>
      <c r="AO348" s="434"/>
      <c r="AP348" s="435"/>
      <c r="AQ348" s="433"/>
      <c r="AR348" s="434"/>
      <c r="AS348" s="434"/>
      <c r="AT348" s="435"/>
      <c r="AU348" s="433"/>
      <c r="AV348" s="434"/>
      <c r="AW348" s="434"/>
      <c r="AX348" s="435"/>
      <c r="AY348" s="431"/>
      <c r="AZ348" s="429"/>
      <c r="BA348" s="429"/>
      <c r="BB348" s="432"/>
      <c r="BC348" s="431"/>
      <c r="BD348" s="429"/>
      <c r="BE348" s="429"/>
      <c r="BF348" s="432"/>
      <c r="BG348" s="431"/>
      <c r="BH348" s="429"/>
      <c r="BI348" s="429">
        <v>1</v>
      </c>
      <c r="BJ348" s="436"/>
      <c r="BK348" s="181">
        <f t="shared" si="18"/>
        <v>1</v>
      </c>
      <c r="BL348" s="182">
        <f t="shared" si="19"/>
        <v>1</v>
      </c>
      <c r="BM348" s="26"/>
      <c r="BN348" s="200" t="s">
        <v>32</v>
      </c>
    </row>
    <row r="349" spans="1:66" x14ac:dyDescent="0.25">
      <c r="A349" s="36" t="s">
        <v>158</v>
      </c>
      <c r="B349" s="37" t="s">
        <v>199</v>
      </c>
      <c r="C349" s="29" t="s">
        <v>247</v>
      </c>
      <c r="D349" s="29" t="s">
        <v>187</v>
      </c>
      <c r="E349" s="30" t="s">
        <v>167</v>
      </c>
      <c r="F349" s="132" t="s">
        <v>127</v>
      </c>
      <c r="G349" s="133" t="s">
        <v>32</v>
      </c>
      <c r="H349" s="133" t="s">
        <v>112</v>
      </c>
      <c r="I349" s="28" t="s">
        <v>111</v>
      </c>
      <c r="J349" s="38" t="s">
        <v>140</v>
      </c>
      <c r="K349" s="27">
        <v>1</v>
      </c>
      <c r="L349" s="28">
        <v>1</v>
      </c>
      <c r="M349" s="31" t="s">
        <v>267</v>
      </c>
      <c r="N349" s="411" t="s">
        <v>524</v>
      </c>
      <c r="O349" s="428"/>
      <c r="P349" s="429"/>
      <c r="Q349" s="429"/>
      <c r="R349" s="430"/>
      <c r="S349" s="431"/>
      <c r="T349" s="429"/>
      <c r="U349" s="429"/>
      <c r="V349" s="432"/>
      <c r="W349" s="431"/>
      <c r="X349" s="429"/>
      <c r="Y349" s="429"/>
      <c r="Z349" s="432"/>
      <c r="AA349" s="431"/>
      <c r="AB349" s="429"/>
      <c r="AC349" s="429"/>
      <c r="AD349" s="432"/>
      <c r="AE349" s="433"/>
      <c r="AF349" s="434"/>
      <c r="AG349" s="434"/>
      <c r="AH349" s="435"/>
      <c r="AI349" s="433"/>
      <c r="AJ349" s="434"/>
      <c r="AK349" s="434"/>
      <c r="AL349" s="435"/>
      <c r="AM349" s="433"/>
      <c r="AN349" s="434"/>
      <c r="AO349" s="434"/>
      <c r="AP349" s="435"/>
      <c r="AQ349" s="433"/>
      <c r="AR349" s="434"/>
      <c r="AS349" s="434"/>
      <c r="AT349" s="435"/>
      <c r="AU349" s="433"/>
      <c r="AV349" s="434"/>
      <c r="AW349" s="434"/>
      <c r="AX349" s="435"/>
      <c r="AY349" s="431"/>
      <c r="AZ349" s="429"/>
      <c r="BA349" s="429"/>
      <c r="BB349" s="432"/>
      <c r="BC349" s="431"/>
      <c r="BD349" s="429"/>
      <c r="BE349" s="429"/>
      <c r="BF349" s="432"/>
      <c r="BG349" s="431"/>
      <c r="BH349" s="429"/>
      <c r="BI349" s="429"/>
      <c r="BJ349" s="436"/>
      <c r="BK349" s="181">
        <f t="shared" si="18"/>
        <v>0</v>
      </c>
      <c r="BL349" s="182">
        <f t="shared" si="19"/>
        <v>1</v>
      </c>
      <c r="BM349" s="26"/>
      <c r="BN349" s="200" t="s">
        <v>32</v>
      </c>
    </row>
    <row r="350" spans="1:66" x14ac:dyDescent="0.25">
      <c r="A350" s="36" t="s">
        <v>158</v>
      </c>
      <c r="B350" s="37" t="s">
        <v>199</v>
      </c>
      <c r="C350" s="29" t="s">
        <v>247</v>
      </c>
      <c r="D350" s="29" t="s">
        <v>187</v>
      </c>
      <c r="E350" s="30" t="s">
        <v>167</v>
      </c>
      <c r="F350" s="132" t="s">
        <v>127</v>
      </c>
      <c r="G350" s="133" t="s">
        <v>32</v>
      </c>
      <c r="H350" s="133" t="s">
        <v>112</v>
      </c>
      <c r="I350" s="28" t="s">
        <v>111</v>
      </c>
      <c r="J350" s="38" t="s">
        <v>135</v>
      </c>
      <c r="K350" s="27">
        <v>1</v>
      </c>
      <c r="L350" s="28">
        <v>1</v>
      </c>
      <c r="M350" s="31" t="s">
        <v>267</v>
      </c>
      <c r="N350" s="411" t="s">
        <v>524</v>
      </c>
      <c r="O350" s="428"/>
      <c r="P350" s="429"/>
      <c r="Q350" s="429"/>
      <c r="R350" s="430"/>
      <c r="S350" s="431"/>
      <c r="T350" s="429"/>
      <c r="U350" s="429"/>
      <c r="V350" s="432"/>
      <c r="W350" s="431"/>
      <c r="X350" s="429"/>
      <c r="Y350" s="429"/>
      <c r="Z350" s="432"/>
      <c r="AA350" s="431"/>
      <c r="AB350" s="429"/>
      <c r="AC350" s="429"/>
      <c r="AD350" s="432"/>
      <c r="AE350" s="433"/>
      <c r="AF350" s="434"/>
      <c r="AG350" s="434"/>
      <c r="AH350" s="435"/>
      <c r="AI350" s="433"/>
      <c r="AJ350" s="434"/>
      <c r="AK350" s="434"/>
      <c r="AL350" s="435"/>
      <c r="AM350" s="433"/>
      <c r="AN350" s="434"/>
      <c r="AO350" s="434"/>
      <c r="AP350" s="435"/>
      <c r="AQ350" s="433"/>
      <c r="AR350" s="434"/>
      <c r="AS350" s="434"/>
      <c r="AT350" s="435"/>
      <c r="AU350" s="433"/>
      <c r="AV350" s="434"/>
      <c r="AW350" s="434"/>
      <c r="AX350" s="435"/>
      <c r="AY350" s="431"/>
      <c r="AZ350" s="429"/>
      <c r="BA350" s="429"/>
      <c r="BB350" s="432"/>
      <c r="BC350" s="431"/>
      <c r="BD350" s="429"/>
      <c r="BE350" s="429"/>
      <c r="BF350" s="432"/>
      <c r="BG350" s="431"/>
      <c r="BH350" s="429"/>
      <c r="BI350" s="429"/>
      <c r="BJ350" s="436"/>
      <c r="BK350" s="181">
        <f t="shared" si="18"/>
        <v>0</v>
      </c>
      <c r="BL350" s="182">
        <f t="shared" si="19"/>
        <v>1</v>
      </c>
      <c r="BM350" s="26"/>
      <c r="BN350" s="200" t="s">
        <v>32</v>
      </c>
    </row>
    <row r="351" spans="1:66" x14ac:dyDescent="0.25">
      <c r="A351" s="36" t="s">
        <v>158</v>
      </c>
      <c r="B351" s="37" t="s">
        <v>199</v>
      </c>
      <c r="C351" s="29" t="s">
        <v>247</v>
      </c>
      <c r="D351" s="29" t="s">
        <v>187</v>
      </c>
      <c r="E351" s="30" t="s">
        <v>167</v>
      </c>
      <c r="F351" s="132" t="s">
        <v>127</v>
      </c>
      <c r="G351" s="133" t="s">
        <v>32</v>
      </c>
      <c r="H351" s="133" t="s">
        <v>112</v>
      </c>
      <c r="I351" s="28" t="s">
        <v>111</v>
      </c>
      <c r="J351" s="38" t="s">
        <v>134</v>
      </c>
      <c r="K351" s="27">
        <v>1</v>
      </c>
      <c r="L351" s="28">
        <v>1</v>
      </c>
      <c r="M351" s="31" t="s">
        <v>267</v>
      </c>
      <c r="N351" s="411" t="s">
        <v>524</v>
      </c>
      <c r="O351" s="428"/>
      <c r="P351" s="429"/>
      <c r="Q351" s="429"/>
      <c r="R351" s="430"/>
      <c r="S351" s="431"/>
      <c r="T351" s="429"/>
      <c r="U351" s="429"/>
      <c r="V351" s="432"/>
      <c r="W351" s="431"/>
      <c r="X351" s="429"/>
      <c r="Y351" s="429"/>
      <c r="Z351" s="432"/>
      <c r="AA351" s="431"/>
      <c r="AB351" s="429"/>
      <c r="AC351" s="429"/>
      <c r="AD351" s="432"/>
      <c r="AE351" s="433"/>
      <c r="AF351" s="434"/>
      <c r="AG351" s="434"/>
      <c r="AH351" s="435"/>
      <c r="AI351" s="433"/>
      <c r="AJ351" s="434"/>
      <c r="AK351" s="434"/>
      <c r="AL351" s="435"/>
      <c r="AM351" s="433"/>
      <c r="AN351" s="434"/>
      <c r="AO351" s="434"/>
      <c r="AP351" s="435"/>
      <c r="AQ351" s="433"/>
      <c r="AR351" s="434"/>
      <c r="AS351" s="434"/>
      <c r="AT351" s="435"/>
      <c r="AU351" s="433"/>
      <c r="AV351" s="434"/>
      <c r="AW351" s="434"/>
      <c r="AX351" s="435"/>
      <c r="AY351" s="431"/>
      <c r="AZ351" s="429"/>
      <c r="BA351" s="429"/>
      <c r="BB351" s="432"/>
      <c r="BC351" s="431"/>
      <c r="BD351" s="429"/>
      <c r="BE351" s="429"/>
      <c r="BF351" s="432"/>
      <c r="BG351" s="431"/>
      <c r="BH351" s="429"/>
      <c r="BI351" s="429"/>
      <c r="BJ351" s="436"/>
      <c r="BK351" s="181">
        <f t="shared" si="18"/>
        <v>0</v>
      </c>
      <c r="BL351" s="182">
        <f t="shared" si="19"/>
        <v>1</v>
      </c>
      <c r="BM351" s="26"/>
      <c r="BN351" s="200" t="s">
        <v>32</v>
      </c>
    </row>
    <row r="352" spans="1:66" x14ac:dyDescent="0.25">
      <c r="A352" s="36" t="s">
        <v>158</v>
      </c>
      <c r="B352" s="37" t="s">
        <v>199</v>
      </c>
      <c r="C352" s="29" t="s">
        <v>247</v>
      </c>
      <c r="D352" s="29" t="s">
        <v>187</v>
      </c>
      <c r="E352" s="30" t="s">
        <v>167</v>
      </c>
      <c r="F352" s="132" t="s">
        <v>127</v>
      </c>
      <c r="G352" s="133" t="s">
        <v>32</v>
      </c>
      <c r="H352" s="133" t="s">
        <v>112</v>
      </c>
      <c r="I352" s="28" t="s">
        <v>111</v>
      </c>
      <c r="J352" s="39" t="s">
        <v>260</v>
      </c>
      <c r="K352" s="27">
        <v>6</v>
      </c>
      <c r="L352" s="28">
        <v>6</v>
      </c>
      <c r="M352" s="31" t="s">
        <v>264</v>
      </c>
      <c r="N352" s="40" t="s">
        <v>262</v>
      </c>
      <c r="O352" s="428" t="s">
        <v>280</v>
      </c>
      <c r="P352" s="429"/>
      <c r="Q352" s="429"/>
      <c r="R352" s="430"/>
      <c r="S352" s="431"/>
      <c r="T352" s="429"/>
      <c r="U352" s="429"/>
      <c r="V352" s="432"/>
      <c r="W352" s="431"/>
      <c r="X352" s="429"/>
      <c r="Y352" s="429"/>
      <c r="Z352" s="432"/>
      <c r="AA352" s="431"/>
      <c r="AB352" s="429"/>
      <c r="AC352" s="429"/>
      <c r="AD352" s="432"/>
      <c r="AE352" s="433"/>
      <c r="AF352" s="434"/>
      <c r="AG352" s="434"/>
      <c r="AH352" s="435"/>
      <c r="AI352" s="433"/>
      <c r="AJ352" s="434"/>
      <c r="AK352" s="434"/>
      <c r="AL352" s="435"/>
      <c r="AM352" s="433"/>
      <c r="AN352" s="434"/>
      <c r="AO352" s="434"/>
      <c r="AP352" s="435"/>
      <c r="AQ352" s="433"/>
      <c r="AR352" s="434"/>
      <c r="AS352" s="434"/>
      <c r="AT352" s="435"/>
      <c r="AU352" s="433"/>
      <c r="AV352" s="434"/>
      <c r="AW352" s="434"/>
      <c r="AX352" s="435"/>
      <c r="AY352" s="431"/>
      <c r="AZ352" s="429"/>
      <c r="BA352" s="429"/>
      <c r="BB352" s="432"/>
      <c r="BC352" s="431"/>
      <c r="BD352" s="429"/>
      <c r="BE352" s="429"/>
      <c r="BF352" s="432"/>
      <c r="BG352" s="431"/>
      <c r="BH352" s="429"/>
      <c r="BI352" s="429"/>
      <c r="BJ352" s="436"/>
      <c r="BK352" s="181">
        <f t="shared" si="18"/>
        <v>0</v>
      </c>
      <c r="BL352" s="182">
        <f t="shared" si="19"/>
        <v>6</v>
      </c>
      <c r="BM352" s="26"/>
      <c r="BN352" s="200" t="s">
        <v>32</v>
      </c>
    </row>
    <row r="353" spans="1:66" x14ac:dyDescent="0.25">
      <c r="A353" s="36" t="s">
        <v>158</v>
      </c>
      <c r="B353" s="37" t="s">
        <v>199</v>
      </c>
      <c r="C353" s="29" t="s">
        <v>247</v>
      </c>
      <c r="D353" s="29" t="s">
        <v>187</v>
      </c>
      <c r="E353" s="30" t="s">
        <v>167</v>
      </c>
      <c r="F353" s="132" t="s">
        <v>127</v>
      </c>
      <c r="G353" s="133" t="s">
        <v>32</v>
      </c>
      <c r="H353" s="133" t="s">
        <v>112</v>
      </c>
      <c r="I353" s="28" t="s">
        <v>111</v>
      </c>
      <c r="J353" s="38" t="s">
        <v>133</v>
      </c>
      <c r="K353" s="27">
        <v>1</v>
      </c>
      <c r="L353" s="28">
        <v>1</v>
      </c>
      <c r="M353" s="31" t="s">
        <v>267</v>
      </c>
      <c r="N353" s="411" t="s">
        <v>524</v>
      </c>
      <c r="O353" s="428"/>
      <c r="P353" s="429"/>
      <c r="Q353" s="429"/>
      <c r="R353" s="430"/>
      <c r="S353" s="431"/>
      <c r="T353" s="429"/>
      <c r="U353" s="429"/>
      <c r="V353" s="432"/>
      <c r="W353" s="431"/>
      <c r="X353" s="429"/>
      <c r="Y353" s="429"/>
      <c r="Z353" s="432"/>
      <c r="AA353" s="431"/>
      <c r="AB353" s="429"/>
      <c r="AC353" s="429"/>
      <c r="AD353" s="432"/>
      <c r="AE353" s="433"/>
      <c r="AF353" s="434"/>
      <c r="AG353" s="434"/>
      <c r="AH353" s="435"/>
      <c r="AI353" s="433"/>
      <c r="AJ353" s="434"/>
      <c r="AK353" s="434"/>
      <c r="AL353" s="435"/>
      <c r="AM353" s="433"/>
      <c r="AN353" s="434"/>
      <c r="AO353" s="434"/>
      <c r="AP353" s="435"/>
      <c r="AQ353" s="433"/>
      <c r="AR353" s="434"/>
      <c r="AS353" s="434"/>
      <c r="AT353" s="435"/>
      <c r="AU353" s="433"/>
      <c r="AV353" s="434"/>
      <c r="AW353" s="434"/>
      <c r="AX353" s="435"/>
      <c r="AY353" s="431"/>
      <c r="AZ353" s="429"/>
      <c r="BA353" s="429"/>
      <c r="BB353" s="432"/>
      <c r="BC353" s="431"/>
      <c r="BD353" s="429"/>
      <c r="BE353" s="429"/>
      <c r="BF353" s="432"/>
      <c r="BG353" s="431"/>
      <c r="BH353" s="429"/>
      <c r="BI353" s="429"/>
      <c r="BJ353" s="436"/>
      <c r="BK353" s="181">
        <f t="shared" si="18"/>
        <v>0</v>
      </c>
      <c r="BL353" s="182">
        <f t="shared" si="19"/>
        <v>1</v>
      </c>
      <c r="BM353" s="26"/>
      <c r="BN353" s="200" t="s">
        <v>32</v>
      </c>
    </row>
    <row r="354" spans="1:66" x14ac:dyDescent="0.25">
      <c r="A354" s="36" t="s">
        <v>158</v>
      </c>
      <c r="B354" s="37" t="s">
        <v>199</v>
      </c>
      <c r="C354" s="29" t="s">
        <v>247</v>
      </c>
      <c r="D354" s="29" t="s">
        <v>187</v>
      </c>
      <c r="E354" s="30" t="s">
        <v>167</v>
      </c>
      <c r="F354" s="132" t="s">
        <v>127</v>
      </c>
      <c r="G354" s="133" t="s">
        <v>32</v>
      </c>
      <c r="H354" s="133" t="s">
        <v>112</v>
      </c>
      <c r="I354" s="28" t="s">
        <v>111</v>
      </c>
      <c r="J354" s="38" t="s">
        <v>132</v>
      </c>
      <c r="K354" s="27">
        <v>1</v>
      </c>
      <c r="L354" s="28">
        <v>1</v>
      </c>
      <c r="M354" s="31" t="s">
        <v>267</v>
      </c>
      <c r="N354" s="411" t="s">
        <v>524</v>
      </c>
      <c r="O354" s="428"/>
      <c r="P354" s="429"/>
      <c r="Q354" s="429"/>
      <c r="R354" s="430"/>
      <c r="S354" s="431"/>
      <c r="T354" s="429"/>
      <c r="U354" s="429"/>
      <c r="V354" s="432"/>
      <c r="W354" s="431"/>
      <c r="X354" s="429"/>
      <c r="Y354" s="429"/>
      <c r="Z354" s="432"/>
      <c r="AA354" s="431"/>
      <c r="AB354" s="429"/>
      <c r="AC354" s="429"/>
      <c r="AD354" s="432"/>
      <c r="AE354" s="433"/>
      <c r="AF354" s="434"/>
      <c r="AG354" s="434"/>
      <c r="AH354" s="435"/>
      <c r="AI354" s="433"/>
      <c r="AJ354" s="434"/>
      <c r="AK354" s="434"/>
      <c r="AL354" s="435"/>
      <c r="AM354" s="433"/>
      <c r="AN354" s="434"/>
      <c r="AO354" s="434"/>
      <c r="AP354" s="435"/>
      <c r="AQ354" s="433"/>
      <c r="AR354" s="434"/>
      <c r="AS354" s="434"/>
      <c r="AT354" s="435"/>
      <c r="AU354" s="433"/>
      <c r="AV354" s="434"/>
      <c r="AW354" s="434"/>
      <c r="AX354" s="435"/>
      <c r="AY354" s="431"/>
      <c r="AZ354" s="429"/>
      <c r="BA354" s="429"/>
      <c r="BB354" s="432"/>
      <c r="BC354" s="431"/>
      <c r="BD354" s="429"/>
      <c r="BE354" s="429"/>
      <c r="BF354" s="432"/>
      <c r="BG354" s="431"/>
      <c r="BH354" s="429"/>
      <c r="BI354" s="429"/>
      <c r="BJ354" s="436"/>
      <c r="BK354" s="181">
        <f t="shared" si="18"/>
        <v>0</v>
      </c>
      <c r="BL354" s="182">
        <f t="shared" si="19"/>
        <v>1</v>
      </c>
      <c r="BM354" s="26"/>
      <c r="BN354" s="200" t="s">
        <v>32</v>
      </c>
    </row>
    <row r="355" spans="1:66" x14ac:dyDescent="0.25">
      <c r="A355" s="36" t="s">
        <v>158</v>
      </c>
      <c r="B355" s="37" t="s">
        <v>199</v>
      </c>
      <c r="C355" s="29" t="s">
        <v>247</v>
      </c>
      <c r="D355" s="29" t="s">
        <v>187</v>
      </c>
      <c r="E355" s="30" t="s">
        <v>167</v>
      </c>
      <c r="F355" s="132" t="s">
        <v>127</v>
      </c>
      <c r="G355" s="133" t="s">
        <v>32</v>
      </c>
      <c r="H355" s="133" t="s">
        <v>112</v>
      </c>
      <c r="I355" s="28" t="s">
        <v>111</v>
      </c>
      <c r="J355" s="38" t="s">
        <v>131</v>
      </c>
      <c r="K355" s="27">
        <v>1</v>
      </c>
      <c r="L355" s="28">
        <v>1</v>
      </c>
      <c r="M355" s="31" t="s">
        <v>425</v>
      </c>
      <c r="N355" s="411" t="s">
        <v>524</v>
      </c>
      <c r="O355" s="428"/>
      <c r="P355" s="429"/>
      <c r="Q355" s="429"/>
      <c r="R355" s="430"/>
      <c r="S355" s="431"/>
      <c r="T355" s="429"/>
      <c r="U355" s="429"/>
      <c r="V355" s="432"/>
      <c r="W355" s="431"/>
      <c r="X355" s="429"/>
      <c r="Y355" s="429"/>
      <c r="Z355" s="432"/>
      <c r="AA355" s="431"/>
      <c r="AB355" s="429"/>
      <c r="AC355" s="429"/>
      <c r="AD355" s="432"/>
      <c r="AE355" s="433"/>
      <c r="AF355" s="434"/>
      <c r="AG355" s="434"/>
      <c r="AH355" s="435"/>
      <c r="AI355" s="433"/>
      <c r="AJ355" s="434"/>
      <c r="AK355" s="434"/>
      <c r="AL355" s="435"/>
      <c r="AM355" s="433"/>
      <c r="AN355" s="434"/>
      <c r="AO355" s="434"/>
      <c r="AP355" s="435"/>
      <c r="AQ355" s="433"/>
      <c r="AR355" s="434"/>
      <c r="AS355" s="434"/>
      <c r="AT355" s="435"/>
      <c r="AU355" s="433"/>
      <c r="AV355" s="434"/>
      <c r="AW355" s="434"/>
      <c r="AX355" s="435"/>
      <c r="AY355" s="431"/>
      <c r="AZ355" s="429"/>
      <c r="BA355" s="429"/>
      <c r="BB355" s="432"/>
      <c r="BC355" s="431"/>
      <c r="BD355" s="429"/>
      <c r="BE355" s="429"/>
      <c r="BF355" s="432"/>
      <c r="BG355" s="431"/>
      <c r="BH355" s="429"/>
      <c r="BI355" s="429"/>
      <c r="BJ355" s="436"/>
      <c r="BK355" s="181">
        <f t="shared" si="18"/>
        <v>0</v>
      </c>
      <c r="BL355" s="182">
        <f t="shared" si="19"/>
        <v>1</v>
      </c>
      <c r="BM355" s="26"/>
      <c r="BN355" s="200" t="s">
        <v>32</v>
      </c>
    </row>
    <row r="356" spans="1:66" x14ac:dyDescent="0.25">
      <c r="A356" s="36" t="s">
        <v>158</v>
      </c>
      <c r="B356" s="37" t="s">
        <v>199</v>
      </c>
      <c r="C356" s="29" t="s">
        <v>248</v>
      </c>
      <c r="D356" s="29" t="s">
        <v>244</v>
      </c>
      <c r="E356" s="30" t="s">
        <v>167</v>
      </c>
      <c r="F356" s="132" t="s">
        <v>128</v>
      </c>
      <c r="G356" s="133" t="s">
        <v>32</v>
      </c>
      <c r="H356" s="133" t="s">
        <v>112</v>
      </c>
      <c r="I356" s="28" t="s">
        <v>111</v>
      </c>
      <c r="J356" s="38" t="s">
        <v>135</v>
      </c>
      <c r="K356" s="27">
        <v>1</v>
      </c>
      <c r="L356" s="28">
        <v>1</v>
      </c>
      <c r="M356" s="31" t="s">
        <v>267</v>
      </c>
      <c r="N356" s="32" t="s">
        <v>32</v>
      </c>
      <c r="O356" s="428"/>
      <c r="P356" s="429"/>
      <c r="Q356" s="429"/>
      <c r="R356" s="430"/>
      <c r="S356" s="431"/>
      <c r="T356" s="429"/>
      <c r="U356" s="429"/>
      <c r="V356" s="432"/>
      <c r="W356" s="431"/>
      <c r="X356" s="429"/>
      <c r="Y356" s="429"/>
      <c r="Z356" s="432">
        <v>1</v>
      </c>
      <c r="AA356" s="431"/>
      <c r="AB356" s="429"/>
      <c r="AC356" s="429"/>
      <c r="AD356" s="432"/>
      <c r="AE356" s="433"/>
      <c r="AF356" s="434"/>
      <c r="AG356" s="434"/>
      <c r="AH356" s="435"/>
      <c r="AI356" s="433"/>
      <c r="AJ356" s="434"/>
      <c r="AK356" s="434"/>
      <c r="AL356" s="435"/>
      <c r="AM356" s="433"/>
      <c r="AN356" s="434"/>
      <c r="AO356" s="434"/>
      <c r="AP356" s="435"/>
      <c r="AQ356" s="433"/>
      <c r="AR356" s="434"/>
      <c r="AS356" s="434"/>
      <c r="AT356" s="435"/>
      <c r="AU356" s="433"/>
      <c r="AV356" s="434"/>
      <c r="AW356" s="434"/>
      <c r="AX356" s="435"/>
      <c r="AY356" s="431"/>
      <c r="AZ356" s="429"/>
      <c r="BA356" s="429"/>
      <c r="BB356" s="432"/>
      <c r="BC356" s="431"/>
      <c r="BD356" s="429"/>
      <c r="BE356" s="429"/>
      <c r="BF356" s="432"/>
      <c r="BG356" s="431"/>
      <c r="BH356" s="429"/>
      <c r="BI356" s="429"/>
      <c r="BJ356" s="436"/>
      <c r="BK356" s="181">
        <f t="shared" si="18"/>
        <v>1</v>
      </c>
      <c r="BL356" s="182">
        <f t="shared" si="19"/>
        <v>0</v>
      </c>
      <c r="BM356" s="26"/>
      <c r="BN356" s="200" t="s">
        <v>32</v>
      </c>
    </row>
    <row r="357" spans="1:66" x14ac:dyDescent="0.25">
      <c r="A357" s="36" t="s">
        <v>158</v>
      </c>
      <c r="B357" s="37" t="s">
        <v>199</v>
      </c>
      <c r="C357" s="29" t="s">
        <v>248</v>
      </c>
      <c r="D357" s="29" t="s">
        <v>244</v>
      </c>
      <c r="E357" s="30" t="s">
        <v>167</v>
      </c>
      <c r="F357" s="132" t="s">
        <v>128</v>
      </c>
      <c r="G357" s="133" t="s">
        <v>32</v>
      </c>
      <c r="H357" s="133" t="s">
        <v>112</v>
      </c>
      <c r="I357" s="28" t="s">
        <v>111</v>
      </c>
      <c r="J357" s="38" t="s">
        <v>134</v>
      </c>
      <c r="K357" s="27">
        <v>1</v>
      </c>
      <c r="L357" s="28">
        <v>1</v>
      </c>
      <c r="M357" s="31" t="s">
        <v>267</v>
      </c>
      <c r="N357" s="32" t="s">
        <v>32</v>
      </c>
      <c r="O357" s="428"/>
      <c r="P357" s="429"/>
      <c r="Q357" s="429"/>
      <c r="R357" s="430"/>
      <c r="S357" s="431"/>
      <c r="T357" s="429"/>
      <c r="U357" s="429"/>
      <c r="V357" s="432"/>
      <c r="W357" s="431"/>
      <c r="X357" s="429"/>
      <c r="Y357" s="429"/>
      <c r="Z357" s="432">
        <v>1</v>
      </c>
      <c r="AA357" s="431"/>
      <c r="AB357" s="429"/>
      <c r="AC357" s="429"/>
      <c r="AD357" s="432"/>
      <c r="AE357" s="433"/>
      <c r="AF357" s="434"/>
      <c r="AG357" s="434"/>
      <c r="AH357" s="435"/>
      <c r="AI357" s="433"/>
      <c r="AJ357" s="434"/>
      <c r="AK357" s="434"/>
      <c r="AL357" s="435"/>
      <c r="AM357" s="433"/>
      <c r="AN357" s="434"/>
      <c r="AO357" s="434"/>
      <c r="AP357" s="435"/>
      <c r="AQ357" s="433"/>
      <c r="AR357" s="434"/>
      <c r="AS357" s="434"/>
      <c r="AT357" s="435"/>
      <c r="AU357" s="433"/>
      <c r="AV357" s="434"/>
      <c r="AW357" s="434"/>
      <c r="AX357" s="435"/>
      <c r="AY357" s="431"/>
      <c r="AZ357" s="429"/>
      <c r="BA357" s="429"/>
      <c r="BB357" s="432"/>
      <c r="BC357" s="431"/>
      <c r="BD357" s="429"/>
      <c r="BE357" s="429"/>
      <c r="BF357" s="432"/>
      <c r="BG357" s="431"/>
      <c r="BH357" s="429"/>
      <c r="BI357" s="429"/>
      <c r="BJ357" s="436"/>
      <c r="BK357" s="181">
        <f t="shared" si="18"/>
        <v>1</v>
      </c>
      <c r="BL357" s="182">
        <f t="shared" si="19"/>
        <v>0</v>
      </c>
      <c r="BM357" s="26"/>
      <c r="BN357" s="200" t="s">
        <v>32</v>
      </c>
    </row>
    <row r="358" spans="1:66" x14ac:dyDescent="0.25">
      <c r="A358" s="36" t="s">
        <v>158</v>
      </c>
      <c r="B358" s="37" t="s">
        <v>199</v>
      </c>
      <c r="C358" s="29" t="s">
        <v>248</v>
      </c>
      <c r="D358" s="29" t="s">
        <v>244</v>
      </c>
      <c r="E358" s="30" t="s">
        <v>167</v>
      </c>
      <c r="F358" s="132" t="s">
        <v>128</v>
      </c>
      <c r="G358" s="133" t="s">
        <v>32</v>
      </c>
      <c r="H358" s="133" t="s">
        <v>112</v>
      </c>
      <c r="I358" s="28" t="s">
        <v>111</v>
      </c>
      <c r="J358" s="39" t="s">
        <v>260</v>
      </c>
      <c r="K358" s="27">
        <v>6</v>
      </c>
      <c r="L358" s="28">
        <v>6</v>
      </c>
      <c r="M358" s="31" t="s">
        <v>264</v>
      </c>
      <c r="N358" s="40" t="s">
        <v>262</v>
      </c>
      <c r="O358" s="428" t="s">
        <v>280</v>
      </c>
      <c r="P358" s="429"/>
      <c r="Q358" s="429"/>
      <c r="R358" s="430"/>
      <c r="S358" s="431"/>
      <c r="T358" s="429"/>
      <c r="U358" s="429"/>
      <c r="V358" s="432"/>
      <c r="W358" s="431"/>
      <c r="X358" s="429"/>
      <c r="Y358" s="429"/>
      <c r="Z358" s="432"/>
      <c r="AA358" s="431"/>
      <c r="AB358" s="429"/>
      <c r="AC358" s="429"/>
      <c r="AD358" s="432"/>
      <c r="AE358" s="433"/>
      <c r="AF358" s="434"/>
      <c r="AG358" s="434"/>
      <c r="AH358" s="435"/>
      <c r="AI358" s="433"/>
      <c r="AJ358" s="434"/>
      <c r="AK358" s="434"/>
      <c r="AL358" s="435"/>
      <c r="AM358" s="433"/>
      <c r="AN358" s="434"/>
      <c r="AO358" s="434"/>
      <c r="AP358" s="435"/>
      <c r="AQ358" s="433"/>
      <c r="AR358" s="434"/>
      <c r="AS358" s="434"/>
      <c r="AT358" s="435"/>
      <c r="AU358" s="433"/>
      <c r="AV358" s="434"/>
      <c r="AW358" s="434"/>
      <c r="AX358" s="435"/>
      <c r="AY358" s="431"/>
      <c r="AZ358" s="429"/>
      <c r="BA358" s="429"/>
      <c r="BB358" s="432"/>
      <c r="BC358" s="431"/>
      <c r="BD358" s="429"/>
      <c r="BE358" s="429"/>
      <c r="BF358" s="432"/>
      <c r="BG358" s="431"/>
      <c r="BH358" s="429"/>
      <c r="BI358" s="429"/>
      <c r="BJ358" s="436"/>
      <c r="BK358" s="181">
        <f t="shared" si="18"/>
        <v>0</v>
      </c>
      <c r="BL358" s="182">
        <f t="shared" si="19"/>
        <v>6</v>
      </c>
      <c r="BM358" s="26"/>
      <c r="BN358" s="200" t="s">
        <v>32</v>
      </c>
    </row>
    <row r="359" spans="1:66" x14ac:dyDescent="0.25">
      <c r="A359" s="36" t="s">
        <v>158</v>
      </c>
      <c r="B359" s="37" t="s">
        <v>199</v>
      </c>
      <c r="C359" s="29" t="s">
        <v>248</v>
      </c>
      <c r="D359" s="29" t="s">
        <v>244</v>
      </c>
      <c r="E359" s="30" t="s">
        <v>167</v>
      </c>
      <c r="F359" s="132" t="s">
        <v>128</v>
      </c>
      <c r="G359" s="133" t="s">
        <v>32</v>
      </c>
      <c r="H359" s="133" t="s">
        <v>112</v>
      </c>
      <c r="I359" s="28" t="s">
        <v>111</v>
      </c>
      <c r="J359" s="38" t="s">
        <v>133</v>
      </c>
      <c r="K359" s="27">
        <v>1</v>
      </c>
      <c r="L359" s="28">
        <v>1</v>
      </c>
      <c r="M359" s="31" t="s">
        <v>267</v>
      </c>
      <c r="N359" s="32" t="s">
        <v>32</v>
      </c>
      <c r="O359" s="428"/>
      <c r="P359" s="429"/>
      <c r="Q359" s="429"/>
      <c r="R359" s="430"/>
      <c r="S359" s="431"/>
      <c r="T359" s="429"/>
      <c r="U359" s="429"/>
      <c r="V359" s="432"/>
      <c r="W359" s="431"/>
      <c r="X359" s="429"/>
      <c r="Y359" s="429"/>
      <c r="Z359" s="432">
        <v>1</v>
      </c>
      <c r="AA359" s="431"/>
      <c r="AB359" s="429"/>
      <c r="AC359" s="429"/>
      <c r="AD359" s="432"/>
      <c r="AE359" s="433"/>
      <c r="AF359" s="434"/>
      <c r="AG359" s="434"/>
      <c r="AH359" s="435"/>
      <c r="AI359" s="433"/>
      <c r="AJ359" s="434"/>
      <c r="AK359" s="434"/>
      <c r="AL359" s="435"/>
      <c r="AM359" s="433"/>
      <c r="AN359" s="434"/>
      <c r="AO359" s="434"/>
      <c r="AP359" s="435"/>
      <c r="AQ359" s="433"/>
      <c r="AR359" s="434"/>
      <c r="AS359" s="434"/>
      <c r="AT359" s="435"/>
      <c r="AU359" s="433"/>
      <c r="AV359" s="434"/>
      <c r="AW359" s="434"/>
      <c r="AX359" s="435"/>
      <c r="AY359" s="431"/>
      <c r="AZ359" s="429"/>
      <c r="BA359" s="429"/>
      <c r="BB359" s="432"/>
      <c r="BC359" s="431"/>
      <c r="BD359" s="429"/>
      <c r="BE359" s="429"/>
      <c r="BF359" s="432"/>
      <c r="BG359" s="431"/>
      <c r="BH359" s="429"/>
      <c r="BI359" s="429"/>
      <c r="BJ359" s="436"/>
      <c r="BK359" s="181">
        <f t="shared" si="18"/>
        <v>1</v>
      </c>
      <c r="BL359" s="182">
        <f t="shared" si="19"/>
        <v>0</v>
      </c>
      <c r="BM359" s="26"/>
      <c r="BN359" s="200" t="s">
        <v>32</v>
      </c>
    </row>
    <row r="360" spans="1:66" x14ac:dyDescent="0.25">
      <c r="A360" s="36" t="s">
        <v>158</v>
      </c>
      <c r="B360" s="37" t="s">
        <v>199</v>
      </c>
      <c r="C360" s="29" t="s">
        <v>248</v>
      </c>
      <c r="D360" s="29" t="s">
        <v>244</v>
      </c>
      <c r="E360" s="30" t="s">
        <v>167</v>
      </c>
      <c r="F360" s="132" t="s">
        <v>128</v>
      </c>
      <c r="G360" s="133" t="s">
        <v>32</v>
      </c>
      <c r="H360" s="133" t="s">
        <v>112</v>
      </c>
      <c r="I360" s="28" t="s">
        <v>111</v>
      </c>
      <c r="J360" s="38" t="s">
        <v>132</v>
      </c>
      <c r="K360" s="27">
        <v>1</v>
      </c>
      <c r="L360" s="28">
        <v>1</v>
      </c>
      <c r="M360" s="31" t="s">
        <v>267</v>
      </c>
      <c r="N360" s="32" t="s">
        <v>32</v>
      </c>
      <c r="O360" s="428"/>
      <c r="P360" s="429"/>
      <c r="Q360" s="429"/>
      <c r="R360" s="430"/>
      <c r="S360" s="431"/>
      <c r="T360" s="429"/>
      <c r="U360" s="429"/>
      <c r="V360" s="432"/>
      <c r="W360" s="431"/>
      <c r="X360" s="429"/>
      <c r="Y360" s="429"/>
      <c r="Z360" s="432">
        <v>1</v>
      </c>
      <c r="AA360" s="431"/>
      <c r="AB360" s="429"/>
      <c r="AC360" s="429"/>
      <c r="AD360" s="432"/>
      <c r="AE360" s="433"/>
      <c r="AF360" s="434"/>
      <c r="AG360" s="434"/>
      <c r="AH360" s="435"/>
      <c r="AI360" s="433"/>
      <c r="AJ360" s="434"/>
      <c r="AK360" s="434"/>
      <c r="AL360" s="435"/>
      <c r="AM360" s="433"/>
      <c r="AN360" s="434"/>
      <c r="AO360" s="434"/>
      <c r="AP360" s="435"/>
      <c r="AQ360" s="433"/>
      <c r="AR360" s="434"/>
      <c r="AS360" s="434"/>
      <c r="AT360" s="435"/>
      <c r="AU360" s="433"/>
      <c r="AV360" s="434"/>
      <c r="AW360" s="434"/>
      <c r="AX360" s="435"/>
      <c r="AY360" s="431"/>
      <c r="AZ360" s="429"/>
      <c r="BA360" s="429"/>
      <c r="BB360" s="432"/>
      <c r="BC360" s="431"/>
      <c r="BD360" s="429"/>
      <c r="BE360" s="429"/>
      <c r="BF360" s="432"/>
      <c r="BG360" s="431"/>
      <c r="BH360" s="429"/>
      <c r="BI360" s="429"/>
      <c r="BJ360" s="436"/>
      <c r="BK360" s="181">
        <f t="shared" si="18"/>
        <v>1</v>
      </c>
      <c r="BL360" s="182">
        <f t="shared" si="19"/>
        <v>0</v>
      </c>
      <c r="BM360" s="26"/>
      <c r="BN360" s="200" t="s">
        <v>32</v>
      </c>
    </row>
    <row r="361" spans="1:66" x14ac:dyDescent="0.25">
      <c r="A361" s="36" t="s">
        <v>158</v>
      </c>
      <c r="B361" s="37" t="s">
        <v>199</v>
      </c>
      <c r="C361" s="29" t="s">
        <v>248</v>
      </c>
      <c r="D361" s="29" t="s">
        <v>244</v>
      </c>
      <c r="E361" s="30" t="s">
        <v>167</v>
      </c>
      <c r="F361" s="132" t="s">
        <v>128</v>
      </c>
      <c r="G361" s="133" t="s">
        <v>32</v>
      </c>
      <c r="H361" s="133" t="s">
        <v>112</v>
      </c>
      <c r="I361" s="28" t="s">
        <v>111</v>
      </c>
      <c r="J361" s="38" t="s">
        <v>131</v>
      </c>
      <c r="K361" s="27">
        <v>1</v>
      </c>
      <c r="L361" s="28">
        <v>1</v>
      </c>
      <c r="M361" s="31" t="s">
        <v>425</v>
      </c>
      <c r="N361" s="32" t="s">
        <v>32</v>
      </c>
      <c r="O361" s="428"/>
      <c r="P361" s="429"/>
      <c r="Q361" s="429"/>
      <c r="R361" s="430"/>
      <c r="S361" s="431"/>
      <c r="T361" s="429"/>
      <c r="U361" s="429"/>
      <c r="V361" s="432"/>
      <c r="W361" s="431"/>
      <c r="X361" s="429"/>
      <c r="Y361" s="429"/>
      <c r="Z361" s="432">
        <v>1</v>
      </c>
      <c r="AA361" s="431"/>
      <c r="AB361" s="429"/>
      <c r="AC361" s="429"/>
      <c r="AD361" s="432"/>
      <c r="AE361" s="433"/>
      <c r="AF361" s="434"/>
      <c r="AG361" s="434"/>
      <c r="AH361" s="435"/>
      <c r="AI361" s="433"/>
      <c r="AJ361" s="434"/>
      <c r="AK361" s="434"/>
      <c r="AL361" s="435"/>
      <c r="AM361" s="433"/>
      <c r="AN361" s="434"/>
      <c r="AO361" s="434"/>
      <c r="AP361" s="435"/>
      <c r="AQ361" s="433"/>
      <c r="AR361" s="434"/>
      <c r="AS361" s="434"/>
      <c r="AT361" s="435"/>
      <c r="AU361" s="433"/>
      <c r="AV361" s="434"/>
      <c r="AW361" s="434"/>
      <c r="AX361" s="435"/>
      <c r="AY361" s="431"/>
      <c r="AZ361" s="429"/>
      <c r="BA361" s="429"/>
      <c r="BB361" s="432"/>
      <c r="BC361" s="431"/>
      <c r="BD361" s="429"/>
      <c r="BE361" s="429"/>
      <c r="BF361" s="432"/>
      <c r="BG361" s="431"/>
      <c r="BH361" s="429"/>
      <c r="BI361" s="429"/>
      <c r="BJ361" s="436"/>
      <c r="BK361" s="181">
        <f t="shared" si="18"/>
        <v>1</v>
      </c>
      <c r="BL361" s="182">
        <f t="shared" si="19"/>
        <v>0</v>
      </c>
      <c r="BM361" s="26"/>
      <c r="BN361" s="200" t="s">
        <v>32</v>
      </c>
    </row>
    <row r="362" spans="1:66" x14ac:dyDescent="0.25">
      <c r="A362" s="36" t="s">
        <v>158</v>
      </c>
      <c r="B362" s="37" t="s">
        <v>199</v>
      </c>
      <c r="C362" s="29" t="s">
        <v>249</v>
      </c>
      <c r="D362" s="29" t="s">
        <v>187</v>
      </c>
      <c r="E362" s="30" t="s">
        <v>167</v>
      </c>
      <c r="F362" s="132" t="s">
        <v>129</v>
      </c>
      <c r="G362" s="133" t="s">
        <v>32</v>
      </c>
      <c r="H362" s="133" t="s">
        <v>112</v>
      </c>
      <c r="I362" s="28" t="s">
        <v>111</v>
      </c>
      <c r="J362" s="38" t="s">
        <v>140</v>
      </c>
      <c r="K362" s="27">
        <v>1</v>
      </c>
      <c r="L362" s="28">
        <v>1</v>
      </c>
      <c r="M362" s="31" t="s">
        <v>267</v>
      </c>
      <c r="N362" s="32" t="s">
        <v>32</v>
      </c>
      <c r="O362" s="428"/>
      <c r="P362" s="429"/>
      <c r="Q362" s="429"/>
      <c r="R362" s="430"/>
      <c r="S362" s="431"/>
      <c r="T362" s="429"/>
      <c r="U362" s="429"/>
      <c r="V362" s="432"/>
      <c r="W362" s="431"/>
      <c r="X362" s="429"/>
      <c r="Y362" s="429"/>
      <c r="Z362" s="432">
        <v>1</v>
      </c>
      <c r="AA362" s="431"/>
      <c r="AB362" s="429"/>
      <c r="AC362" s="429"/>
      <c r="AD362" s="432"/>
      <c r="AE362" s="433"/>
      <c r="AF362" s="434"/>
      <c r="AG362" s="434"/>
      <c r="AH362" s="435"/>
      <c r="AI362" s="433"/>
      <c r="AJ362" s="434"/>
      <c r="AK362" s="434"/>
      <c r="AL362" s="435"/>
      <c r="AM362" s="433"/>
      <c r="AN362" s="434"/>
      <c r="AO362" s="434"/>
      <c r="AP362" s="435"/>
      <c r="AQ362" s="433"/>
      <c r="AR362" s="434"/>
      <c r="AS362" s="434"/>
      <c r="AT362" s="435"/>
      <c r="AU362" s="433"/>
      <c r="AV362" s="434"/>
      <c r="AW362" s="434"/>
      <c r="AX362" s="435"/>
      <c r="AY362" s="431"/>
      <c r="AZ362" s="429"/>
      <c r="BA362" s="429"/>
      <c r="BB362" s="432"/>
      <c r="BC362" s="431"/>
      <c r="BD362" s="429"/>
      <c r="BE362" s="429"/>
      <c r="BF362" s="432"/>
      <c r="BG362" s="431"/>
      <c r="BH362" s="429"/>
      <c r="BI362" s="429"/>
      <c r="BJ362" s="436"/>
      <c r="BK362" s="181">
        <f t="shared" si="18"/>
        <v>1</v>
      </c>
      <c r="BL362" s="182">
        <f t="shared" si="19"/>
        <v>0</v>
      </c>
      <c r="BM362" s="26"/>
      <c r="BN362" s="200" t="s">
        <v>32</v>
      </c>
    </row>
    <row r="363" spans="1:66" x14ac:dyDescent="0.25">
      <c r="A363" s="36" t="s">
        <v>158</v>
      </c>
      <c r="B363" s="37" t="s">
        <v>199</v>
      </c>
      <c r="C363" s="29" t="s">
        <v>249</v>
      </c>
      <c r="D363" s="29" t="s">
        <v>187</v>
      </c>
      <c r="E363" s="30" t="s">
        <v>167</v>
      </c>
      <c r="F363" s="132" t="s">
        <v>129</v>
      </c>
      <c r="G363" s="133" t="s">
        <v>32</v>
      </c>
      <c r="H363" s="133" t="s">
        <v>112</v>
      </c>
      <c r="I363" s="28" t="s">
        <v>111</v>
      </c>
      <c r="J363" s="38" t="s">
        <v>135</v>
      </c>
      <c r="K363" s="27">
        <v>1</v>
      </c>
      <c r="L363" s="28">
        <v>1</v>
      </c>
      <c r="M363" s="31" t="s">
        <v>267</v>
      </c>
      <c r="N363" s="32" t="s">
        <v>32</v>
      </c>
      <c r="O363" s="428"/>
      <c r="P363" s="429"/>
      <c r="Q363" s="429"/>
      <c r="R363" s="430"/>
      <c r="S363" s="431"/>
      <c r="T363" s="429"/>
      <c r="U363" s="429"/>
      <c r="V363" s="432"/>
      <c r="W363" s="431"/>
      <c r="X363" s="429"/>
      <c r="Y363" s="429"/>
      <c r="Z363" s="432">
        <v>1</v>
      </c>
      <c r="AA363" s="431"/>
      <c r="AB363" s="429"/>
      <c r="AC363" s="429"/>
      <c r="AD363" s="432"/>
      <c r="AE363" s="433"/>
      <c r="AF363" s="434"/>
      <c r="AG363" s="434"/>
      <c r="AH363" s="435"/>
      <c r="AI363" s="433"/>
      <c r="AJ363" s="434"/>
      <c r="AK363" s="434"/>
      <c r="AL363" s="435"/>
      <c r="AM363" s="433"/>
      <c r="AN363" s="434"/>
      <c r="AO363" s="434"/>
      <c r="AP363" s="435"/>
      <c r="AQ363" s="433"/>
      <c r="AR363" s="434"/>
      <c r="AS363" s="434"/>
      <c r="AT363" s="435"/>
      <c r="AU363" s="433"/>
      <c r="AV363" s="434"/>
      <c r="AW363" s="434"/>
      <c r="AX363" s="435"/>
      <c r="AY363" s="431"/>
      <c r="AZ363" s="429"/>
      <c r="BA363" s="429"/>
      <c r="BB363" s="432"/>
      <c r="BC363" s="431"/>
      <c r="BD363" s="429"/>
      <c r="BE363" s="429"/>
      <c r="BF363" s="432"/>
      <c r="BG363" s="431"/>
      <c r="BH363" s="429"/>
      <c r="BI363" s="429"/>
      <c r="BJ363" s="436"/>
      <c r="BK363" s="181">
        <f t="shared" si="18"/>
        <v>1</v>
      </c>
      <c r="BL363" s="182">
        <f t="shared" si="19"/>
        <v>0</v>
      </c>
      <c r="BM363" s="26"/>
      <c r="BN363" s="200" t="s">
        <v>32</v>
      </c>
    </row>
    <row r="364" spans="1:66" x14ac:dyDescent="0.25">
      <c r="A364" s="36" t="s">
        <v>158</v>
      </c>
      <c r="B364" s="37" t="s">
        <v>199</v>
      </c>
      <c r="C364" s="29" t="s">
        <v>249</v>
      </c>
      <c r="D364" s="29" t="s">
        <v>187</v>
      </c>
      <c r="E364" s="30" t="s">
        <v>167</v>
      </c>
      <c r="F364" s="132" t="s">
        <v>129</v>
      </c>
      <c r="G364" s="133" t="s">
        <v>32</v>
      </c>
      <c r="H364" s="133" t="s">
        <v>112</v>
      </c>
      <c r="I364" s="28" t="s">
        <v>111</v>
      </c>
      <c r="J364" s="38" t="s">
        <v>134</v>
      </c>
      <c r="K364" s="27">
        <v>1</v>
      </c>
      <c r="L364" s="28">
        <v>1</v>
      </c>
      <c r="M364" s="31" t="s">
        <v>267</v>
      </c>
      <c r="N364" s="32" t="s">
        <v>32</v>
      </c>
      <c r="O364" s="428"/>
      <c r="P364" s="429"/>
      <c r="Q364" s="429"/>
      <c r="R364" s="430"/>
      <c r="S364" s="431"/>
      <c r="T364" s="429"/>
      <c r="U364" s="429"/>
      <c r="V364" s="432"/>
      <c r="W364" s="431"/>
      <c r="X364" s="429"/>
      <c r="Y364" s="429"/>
      <c r="Z364" s="432">
        <v>1</v>
      </c>
      <c r="AA364" s="431"/>
      <c r="AB364" s="429"/>
      <c r="AC364" s="429"/>
      <c r="AD364" s="432"/>
      <c r="AE364" s="433"/>
      <c r="AF364" s="434"/>
      <c r="AG364" s="434"/>
      <c r="AH364" s="435"/>
      <c r="AI364" s="433"/>
      <c r="AJ364" s="434"/>
      <c r="AK364" s="434"/>
      <c r="AL364" s="435"/>
      <c r="AM364" s="433"/>
      <c r="AN364" s="434"/>
      <c r="AO364" s="434"/>
      <c r="AP364" s="435"/>
      <c r="AQ364" s="433"/>
      <c r="AR364" s="434"/>
      <c r="AS364" s="434"/>
      <c r="AT364" s="435"/>
      <c r="AU364" s="433"/>
      <c r="AV364" s="434"/>
      <c r="AW364" s="434"/>
      <c r="AX364" s="435"/>
      <c r="AY364" s="431"/>
      <c r="AZ364" s="429"/>
      <c r="BA364" s="429"/>
      <c r="BB364" s="432"/>
      <c r="BC364" s="431"/>
      <c r="BD364" s="429"/>
      <c r="BE364" s="429"/>
      <c r="BF364" s="432"/>
      <c r="BG364" s="431"/>
      <c r="BH364" s="429"/>
      <c r="BI364" s="429"/>
      <c r="BJ364" s="436"/>
      <c r="BK364" s="181">
        <f t="shared" si="18"/>
        <v>1</v>
      </c>
      <c r="BL364" s="182">
        <f t="shared" si="19"/>
        <v>0</v>
      </c>
      <c r="BM364" s="26"/>
      <c r="BN364" s="200" t="s">
        <v>32</v>
      </c>
    </row>
    <row r="365" spans="1:66" x14ac:dyDescent="0.25">
      <c r="A365" s="36" t="s">
        <v>158</v>
      </c>
      <c r="B365" s="37" t="s">
        <v>199</v>
      </c>
      <c r="C365" s="29" t="s">
        <v>249</v>
      </c>
      <c r="D365" s="29" t="s">
        <v>187</v>
      </c>
      <c r="E365" s="30" t="s">
        <v>167</v>
      </c>
      <c r="F365" s="132" t="s">
        <v>129</v>
      </c>
      <c r="G365" s="133" t="s">
        <v>32</v>
      </c>
      <c r="H365" s="133" t="s">
        <v>112</v>
      </c>
      <c r="I365" s="28" t="s">
        <v>111</v>
      </c>
      <c r="J365" s="39" t="s">
        <v>260</v>
      </c>
      <c r="K365" s="27">
        <v>6</v>
      </c>
      <c r="L365" s="28">
        <v>6</v>
      </c>
      <c r="M365" s="31" t="s">
        <v>264</v>
      </c>
      <c r="N365" s="40" t="s">
        <v>262</v>
      </c>
      <c r="O365" s="428" t="s">
        <v>280</v>
      </c>
      <c r="P365" s="429"/>
      <c r="Q365" s="429"/>
      <c r="R365" s="430"/>
      <c r="S365" s="431"/>
      <c r="T365" s="429"/>
      <c r="U365" s="429"/>
      <c r="V365" s="432"/>
      <c r="W365" s="431"/>
      <c r="X365" s="429"/>
      <c r="Y365" s="429"/>
      <c r="Z365" s="432"/>
      <c r="AA365" s="431"/>
      <c r="AB365" s="429"/>
      <c r="AC365" s="429"/>
      <c r="AD365" s="432"/>
      <c r="AE365" s="433"/>
      <c r="AF365" s="434"/>
      <c r="AG365" s="434"/>
      <c r="AH365" s="435"/>
      <c r="AI365" s="433"/>
      <c r="AJ365" s="434"/>
      <c r="AK365" s="434"/>
      <c r="AL365" s="435"/>
      <c r="AM365" s="433"/>
      <c r="AN365" s="434"/>
      <c r="AO365" s="434"/>
      <c r="AP365" s="435"/>
      <c r="AQ365" s="433"/>
      <c r="AR365" s="434"/>
      <c r="AS365" s="434"/>
      <c r="AT365" s="435"/>
      <c r="AU365" s="433"/>
      <c r="AV365" s="434"/>
      <c r="AW365" s="434"/>
      <c r="AX365" s="435"/>
      <c r="AY365" s="431"/>
      <c r="AZ365" s="429"/>
      <c r="BA365" s="429"/>
      <c r="BB365" s="432"/>
      <c r="BC365" s="431"/>
      <c r="BD365" s="429"/>
      <c r="BE365" s="429"/>
      <c r="BF365" s="432"/>
      <c r="BG365" s="431"/>
      <c r="BH365" s="429"/>
      <c r="BI365" s="429"/>
      <c r="BJ365" s="436"/>
      <c r="BK365" s="181">
        <f t="shared" si="18"/>
        <v>0</v>
      </c>
      <c r="BL365" s="182">
        <f t="shared" si="19"/>
        <v>6</v>
      </c>
      <c r="BM365" s="26"/>
      <c r="BN365" s="200" t="s">
        <v>32</v>
      </c>
    </row>
    <row r="366" spans="1:66" x14ac:dyDescent="0.25">
      <c r="A366" s="36" t="s">
        <v>158</v>
      </c>
      <c r="B366" s="37" t="s">
        <v>199</v>
      </c>
      <c r="C366" s="29" t="s">
        <v>249</v>
      </c>
      <c r="D366" s="29" t="s">
        <v>187</v>
      </c>
      <c r="E366" s="30" t="s">
        <v>167</v>
      </c>
      <c r="F366" s="132" t="s">
        <v>129</v>
      </c>
      <c r="G366" s="133" t="s">
        <v>32</v>
      </c>
      <c r="H366" s="133" t="s">
        <v>112</v>
      </c>
      <c r="I366" s="28" t="s">
        <v>111</v>
      </c>
      <c r="J366" s="38" t="s">
        <v>133</v>
      </c>
      <c r="K366" s="27">
        <v>1</v>
      </c>
      <c r="L366" s="28">
        <v>1</v>
      </c>
      <c r="M366" s="31" t="s">
        <v>267</v>
      </c>
      <c r="N366" s="32" t="s">
        <v>32</v>
      </c>
      <c r="O366" s="428"/>
      <c r="P366" s="429"/>
      <c r="Q366" s="429"/>
      <c r="R366" s="430"/>
      <c r="S366" s="431"/>
      <c r="T366" s="429"/>
      <c r="U366" s="429"/>
      <c r="V366" s="432"/>
      <c r="W366" s="431"/>
      <c r="X366" s="429"/>
      <c r="Y366" s="429"/>
      <c r="Z366" s="432">
        <v>1</v>
      </c>
      <c r="AA366" s="431"/>
      <c r="AB366" s="429"/>
      <c r="AC366" s="429"/>
      <c r="AD366" s="432"/>
      <c r="AE366" s="433"/>
      <c r="AF366" s="434"/>
      <c r="AG366" s="434"/>
      <c r="AH366" s="435"/>
      <c r="AI366" s="433"/>
      <c r="AJ366" s="434"/>
      <c r="AK366" s="434"/>
      <c r="AL366" s="435"/>
      <c r="AM366" s="433"/>
      <c r="AN366" s="434"/>
      <c r="AO366" s="434"/>
      <c r="AP366" s="435"/>
      <c r="AQ366" s="433"/>
      <c r="AR366" s="434"/>
      <c r="AS366" s="434"/>
      <c r="AT366" s="435"/>
      <c r="AU366" s="433"/>
      <c r="AV366" s="434"/>
      <c r="AW366" s="434"/>
      <c r="AX366" s="435"/>
      <c r="AY366" s="431"/>
      <c r="AZ366" s="429"/>
      <c r="BA366" s="429"/>
      <c r="BB366" s="432"/>
      <c r="BC366" s="431"/>
      <c r="BD366" s="429"/>
      <c r="BE366" s="429"/>
      <c r="BF366" s="432"/>
      <c r="BG366" s="431"/>
      <c r="BH366" s="429"/>
      <c r="BI366" s="429"/>
      <c r="BJ366" s="436"/>
      <c r="BK366" s="181">
        <f t="shared" si="18"/>
        <v>1</v>
      </c>
      <c r="BL366" s="182">
        <f t="shared" si="19"/>
        <v>0</v>
      </c>
      <c r="BM366" s="26"/>
      <c r="BN366" s="200" t="s">
        <v>32</v>
      </c>
    </row>
    <row r="367" spans="1:66" x14ac:dyDescent="0.25">
      <c r="A367" s="36" t="s">
        <v>158</v>
      </c>
      <c r="B367" s="37" t="s">
        <v>199</v>
      </c>
      <c r="C367" s="29" t="s">
        <v>249</v>
      </c>
      <c r="D367" s="29" t="s">
        <v>187</v>
      </c>
      <c r="E367" s="30" t="s">
        <v>167</v>
      </c>
      <c r="F367" s="132" t="s">
        <v>129</v>
      </c>
      <c r="G367" s="133" t="s">
        <v>32</v>
      </c>
      <c r="H367" s="133" t="s">
        <v>112</v>
      </c>
      <c r="I367" s="28" t="s">
        <v>111</v>
      </c>
      <c r="J367" s="38" t="s">
        <v>132</v>
      </c>
      <c r="K367" s="27">
        <v>1</v>
      </c>
      <c r="L367" s="28">
        <v>1</v>
      </c>
      <c r="M367" s="31" t="s">
        <v>267</v>
      </c>
      <c r="N367" s="32" t="s">
        <v>32</v>
      </c>
      <c r="O367" s="428"/>
      <c r="P367" s="429"/>
      <c r="Q367" s="429"/>
      <c r="R367" s="430"/>
      <c r="S367" s="431"/>
      <c r="T367" s="429"/>
      <c r="U367" s="429"/>
      <c r="V367" s="432"/>
      <c r="W367" s="431"/>
      <c r="X367" s="429"/>
      <c r="Y367" s="429"/>
      <c r="Z367" s="432">
        <v>1</v>
      </c>
      <c r="AA367" s="431"/>
      <c r="AB367" s="429"/>
      <c r="AC367" s="429"/>
      <c r="AD367" s="432"/>
      <c r="AE367" s="433"/>
      <c r="AF367" s="434"/>
      <c r="AG367" s="434"/>
      <c r="AH367" s="435"/>
      <c r="AI367" s="433"/>
      <c r="AJ367" s="434"/>
      <c r="AK367" s="434"/>
      <c r="AL367" s="435"/>
      <c r="AM367" s="433"/>
      <c r="AN367" s="434"/>
      <c r="AO367" s="434"/>
      <c r="AP367" s="435"/>
      <c r="AQ367" s="433"/>
      <c r="AR367" s="434"/>
      <c r="AS367" s="434"/>
      <c r="AT367" s="435"/>
      <c r="AU367" s="433"/>
      <c r="AV367" s="434"/>
      <c r="AW367" s="434"/>
      <c r="AX367" s="435"/>
      <c r="AY367" s="431"/>
      <c r="AZ367" s="429"/>
      <c r="BA367" s="429"/>
      <c r="BB367" s="432"/>
      <c r="BC367" s="431"/>
      <c r="BD367" s="429"/>
      <c r="BE367" s="429"/>
      <c r="BF367" s="432"/>
      <c r="BG367" s="431"/>
      <c r="BH367" s="429"/>
      <c r="BI367" s="429"/>
      <c r="BJ367" s="436"/>
      <c r="BK367" s="181">
        <f t="shared" si="18"/>
        <v>1</v>
      </c>
      <c r="BL367" s="182">
        <f t="shared" si="19"/>
        <v>0</v>
      </c>
      <c r="BM367" s="26"/>
      <c r="BN367" s="200" t="s">
        <v>32</v>
      </c>
    </row>
    <row r="368" spans="1:66" x14ac:dyDescent="0.25">
      <c r="A368" s="36" t="s">
        <v>158</v>
      </c>
      <c r="B368" s="37" t="s">
        <v>199</v>
      </c>
      <c r="C368" s="29" t="s">
        <v>249</v>
      </c>
      <c r="D368" s="29" t="s">
        <v>187</v>
      </c>
      <c r="E368" s="30" t="s">
        <v>167</v>
      </c>
      <c r="F368" s="132" t="s">
        <v>129</v>
      </c>
      <c r="G368" s="133" t="s">
        <v>32</v>
      </c>
      <c r="H368" s="133" t="s">
        <v>112</v>
      </c>
      <c r="I368" s="28" t="s">
        <v>111</v>
      </c>
      <c r="J368" s="38" t="s">
        <v>131</v>
      </c>
      <c r="K368" s="27">
        <v>1</v>
      </c>
      <c r="L368" s="28">
        <v>1</v>
      </c>
      <c r="M368" s="31" t="s">
        <v>425</v>
      </c>
      <c r="N368" s="32" t="s">
        <v>32</v>
      </c>
      <c r="O368" s="428"/>
      <c r="P368" s="429"/>
      <c r="Q368" s="429"/>
      <c r="R368" s="430"/>
      <c r="S368" s="431"/>
      <c r="T368" s="429"/>
      <c r="U368" s="429"/>
      <c r="V368" s="432"/>
      <c r="W368" s="431"/>
      <c r="X368" s="429"/>
      <c r="Y368" s="429"/>
      <c r="Z368" s="432">
        <v>1</v>
      </c>
      <c r="AA368" s="431"/>
      <c r="AB368" s="429"/>
      <c r="AC368" s="429"/>
      <c r="AD368" s="432"/>
      <c r="AE368" s="433"/>
      <c r="AF368" s="434"/>
      <c r="AG368" s="434"/>
      <c r="AH368" s="435"/>
      <c r="AI368" s="433"/>
      <c r="AJ368" s="434"/>
      <c r="AK368" s="434"/>
      <c r="AL368" s="435"/>
      <c r="AM368" s="433"/>
      <c r="AN368" s="434"/>
      <c r="AO368" s="434"/>
      <c r="AP368" s="435"/>
      <c r="AQ368" s="433"/>
      <c r="AR368" s="434"/>
      <c r="AS368" s="434"/>
      <c r="AT368" s="435"/>
      <c r="AU368" s="433"/>
      <c r="AV368" s="434"/>
      <c r="AW368" s="434"/>
      <c r="AX368" s="435"/>
      <c r="AY368" s="431"/>
      <c r="AZ368" s="429"/>
      <c r="BA368" s="429"/>
      <c r="BB368" s="432"/>
      <c r="BC368" s="431"/>
      <c r="BD368" s="429"/>
      <c r="BE368" s="429"/>
      <c r="BF368" s="432"/>
      <c r="BG368" s="431"/>
      <c r="BH368" s="429"/>
      <c r="BI368" s="429"/>
      <c r="BJ368" s="436"/>
      <c r="BK368" s="181">
        <f t="shared" si="18"/>
        <v>1</v>
      </c>
      <c r="BL368" s="182">
        <f t="shared" si="19"/>
        <v>0</v>
      </c>
      <c r="BM368" s="26"/>
      <c r="BN368" s="200" t="s">
        <v>32</v>
      </c>
    </row>
    <row r="369" spans="1:66" x14ac:dyDescent="0.25">
      <c r="A369" s="36" t="s">
        <v>158</v>
      </c>
      <c r="B369" s="37" t="s">
        <v>199</v>
      </c>
      <c r="C369" s="29" t="s">
        <v>250</v>
      </c>
      <c r="D369" s="29" t="s">
        <v>214</v>
      </c>
      <c r="E369" s="30" t="s">
        <v>167</v>
      </c>
      <c r="F369" s="132" t="s">
        <v>130</v>
      </c>
      <c r="G369" s="133" t="s">
        <v>32</v>
      </c>
      <c r="H369" s="133" t="s">
        <v>112</v>
      </c>
      <c r="I369" s="28" t="s">
        <v>111</v>
      </c>
      <c r="J369" s="38" t="s">
        <v>135</v>
      </c>
      <c r="K369" s="27">
        <v>2</v>
      </c>
      <c r="L369" s="28">
        <v>1</v>
      </c>
      <c r="M369" s="31" t="s">
        <v>267</v>
      </c>
      <c r="N369" s="32" t="s">
        <v>32</v>
      </c>
      <c r="O369" s="428"/>
      <c r="P369" s="429"/>
      <c r="Q369" s="429"/>
      <c r="R369" s="430"/>
      <c r="S369" s="431"/>
      <c r="T369" s="429"/>
      <c r="U369" s="429"/>
      <c r="V369" s="432"/>
      <c r="W369" s="431"/>
      <c r="X369" s="429"/>
      <c r="Y369" s="429"/>
      <c r="Z369" s="432"/>
      <c r="AA369" s="431"/>
      <c r="AB369" s="429"/>
      <c r="AC369" s="429"/>
      <c r="AD369" s="432"/>
      <c r="AE369" s="433"/>
      <c r="AF369" s="434">
        <v>1</v>
      </c>
      <c r="AG369" s="434"/>
      <c r="AH369" s="435"/>
      <c r="AI369" s="433"/>
      <c r="AJ369" s="434"/>
      <c r="AK369" s="434"/>
      <c r="AL369" s="435"/>
      <c r="AM369" s="433"/>
      <c r="AN369" s="434"/>
      <c r="AO369" s="434"/>
      <c r="AP369" s="435"/>
      <c r="AQ369" s="433"/>
      <c r="AR369" s="434"/>
      <c r="AS369" s="434"/>
      <c r="AT369" s="435"/>
      <c r="AU369" s="433"/>
      <c r="AV369" s="434"/>
      <c r="AW369" s="434"/>
      <c r="AX369" s="435"/>
      <c r="AY369" s="431"/>
      <c r="AZ369" s="429"/>
      <c r="BA369" s="429"/>
      <c r="BB369" s="432"/>
      <c r="BC369" s="431"/>
      <c r="BD369" s="429"/>
      <c r="BE369" s="429"/>
      <c r="BF369" s="432"/>
      <c r="BG369" s="431"/>
      <c r="BH369" s="429"/>
      <c r="BI369" s="429"/>
      <c r="BJ369" s="436"/>
      <c r="BK369" s="181">
        <f t="shared" si="18"/>
        <v>1</v>
      </c>
      <c r="BL369" s="182">
        <f t="shared" si="19"/>
        <v>0</v>
      </c>
      <c r="BM369" s="26" t="s">
        <v>587</v>
      </c>
      <c r="BN369" s="200" t="s">
        <v>32</v>
      </c>
    </row>
    <row r="370" spans="1:66" x14ac:dyDescent="0.25">
      <c r="A370" s="36" t="s">
        <v>158</v>
      </c>
      <c r="B370" s="37" t="s">
        <v>199</v>
      </c>
      <c r="C370" s="29" t="s">
        <v>250</v>
      </c>
      <c r="D370" s="29" t="s">
        <v>214</v>
      </c>
      <c r="E370" s="30" t="s">
        <v>167</v>
      </c>
      <c r="F370" s="132" t="s">
        <v>130</v>
      </c>
      <c r="G370" s="133" t="s">
        <v>32</v>
      </c>
      <c r="H370" s="133" t="s">
        <v>112</v>
      </c>
      <c r="I370" s="28" t="s">
        <v>111</v>
      </c>
      <c r="J370" s="38" t="s">
        <v>134</v>
      </c>
      <c r="K370" s="27">
        <v>2</v>
      </c>
      <c r="L370" s="28">
        <v>1</v>
      </c>
      <c r="M370" s="31" t="s">
        <v>267</v>
      </c>
      <c r="N370" s="32" t="s">
        <v>32</v>
      </c>
      <c r="O370" s="428"/>
      <c r="P370" s="429"/>
      <c r="Q370" s="429"/>
      <c r="R370" s="430"/>
      <c r="S370" s="431"/>
      <c r="T370" s="429"/>
      <c r="U370" s="429"/>
      <c r="V370" s="432"/>
      <c r="W370" s="431"/>
      <c r="X370" s="429"/>
      <c r="Y370" s="429"/>
      <c r="Z370" s="432"/>
      <c r="AA370" s="431"/>
      <c r="AB370" s="429"/>
      <c r="AC370" s="429"/>
      <c r="AD370" s="432"/>
      <c r="AE370" s="433"/>
      <c r="AF370" s="434">
        <v>1</v>
      </c>
      <c r="AG370" s="434"/>
      <c r="AH370" s="435"/>
      <c r="AI370" s="433"/>
      <c r="AJ370" s="434"/>
      <c r="AK370" s="434"/>
      <c r="AL370" s="435"/>
      <c r="AM370" s="433"/>
      <c r="AN370" s="434"/>
      <c r="AO370" s="434"/>
      <c r="AP370" s="435"/>
      <c r="AQ370" s="433"/>
      <c r="AR370" s="434"/>
      <c r="AS370" s="434"/>
      <c r="AT370" s="435"/>
      <c r="AU370" s="433"/>
      <c r="AV370" s="434"/>
      <c r="AW370" s="434"/>
      <c r="AX370" s="435"/>
      <c r="AY370" s="431"/>
      <c r="AZ370" s="429"/>
      <c r="BA370" s="429"/>
      <c r="BB370" s="432"/>
      <c r="BC370" s="431"/>
      <c r="BD370" s="429"/>
      <c r="BE370" s="429"/>
      <c r="BF370" s="432"/>
      <c r="BG370" s="431"/>
      <c r="BH370" s="429"/>
      <c r="BI370" s="429"/>
      <c r="BJ370" s="436"/>
      <c r="BK370" s="181">
        <f t="shared" si="18"/>
        <v>1</v>
      </c>
      <c r="BL370" s="182">
        <f t="shared" si="19"/>
        <v>0</v>
      </c>
      <c r="BM370" s="26" t="s">
        <v>587</v>
      </c>
      <c r="BN370" s="200" t="s">
        <v>32</v>
      </c>
    </row>
    <row r="371" spans="1:66" x14ac:dyDescent="0.25">
      <c r="A371" s="36" t="s">
        <v>158</v>
      </c>
      <c r="B371" s="37" t="s">
        <v>199</v>
      </c>
      <c r="C371" s="29" t="s">
        <v>250</v>
      </c>
      <c r="D371" s="29" t="s">
        <v>214</v>
      </c>
      <c r="E371" s="30" t="s">
        <v>167</v>
      </c>
      <c r="F371" s="132" t="s">
        <v>130</v>
      </c>
      <c r="G371" s="133" t="s">
        <v>32</v>
      </c>
      <c r="H371" s="133" t="s">
        <v>112</v>
      </c>
      <c r="I371" s="28" t="s">
        <v>111</v>
      </c>
      <c r="J371" s="39" t="s">
        <v>260</v>
      </c>
      <c r="K371" s="27">
        <v>6</v>
      </c>
      <c r="L371" s="28">
        <v>6</v>
      </c>
      <c r="M371" s="31" t="s">
        <v>264</v>
      </c>
      <c r="N371" s="40" t="s">
        <v>262</v>
      </c>
      <c r="O371" s="428" t="s">
        <v>280</v>
      </c>
      <c r="P371" s="429"/>
      <c r="Q371" s="429"/>
      <c r="R371" s="430"/>
      <c r="S371" s="431"/>
      <c r="T371" s="429"/>
      <c r="U371" s="429"/>
      <c r="V371" s="432"/>
      <c r="W371" s="431"/>
      <c r="X371" s="429"/>
      <c r="Y371" s="429"/>
      <c r="Z371" s="432"/>
      <c r="AA371" s="431"/>
      <c r="AB371" s="429"/>
      <c r="AC371" s="429"/>
      <c r="AD371" s="432"/>
      <c r="AE371" s="433"/>
      <c r="AF371" s="434"/>
      <c r="AG371" s="434"/>
      <c r="AH371" s="435"/>
      <c r="AI371" s="433"/>
      <c r="AJ371" s="434"/>
      <c r="AK371" s="434"/>
      <c r="AL371" s="435"/>
      <c r="AM371" s="433"/>
      <c r="AN371" s="434"/>
      <c r="AO371" s="434"/>
      <c r="AP371" s="435"/>
      <c r="AQ371" s="433"/>
      <c r="AR371" s="434"/>
      <c r="AS371" s="434"/>
      <c r="AT371" s="435"/>
      <c r="AU371" s="433"/>
      <c r="AV371" s="434"/>
      <c r="AW371" s="434"/>
      <c r="AX371" s="435"/>
      <c r="AY371" s="431"/>
      <c r="AZ371" s="429"/>
      <c r="BA371" s="429"/>
      <c r="BB371" s="432"/>
      <c r="BC371" s="431"/>
      <c r="BD371" s="429"/>
      <c r="BE371" s="429"/>
      <c r="BF371" s="432"/>
      <c r="BG371" s="431"/>
      <c r="BH371" s="429"/>
      <c r="BI371" s="429"/>
      <c r="BJ371" s="436"/>
      <c r="BK371" s="181">
        <f t="shared" si="18"/>
        <v>0</v>
      </c>
      <c r="BL371" s="182">
        <f t="shared" si="19"/>
        <v>6</v>
      </c>
      <c r="BM371" s="26"/>
      <c r="BN371" s="200" t="s">
        <v>32</v>
      </c>
    </row>
    <row r="372" spans="1:66" x14ac:dyDescent="0.25">
      <c r="A372" s="36" t="s">
        <v>158</v>
      </c>
      <c r="B372" s="37" t="s">
        <v>199</v>
      </c>
      <c r="C372" s="29" t="s">
        <v>250</v>
      </c>
      <c r="D372" s="29" t="s">
        <v>214</v>
      </c>
      <c r="E372" s="30" t="s">
        <v>167</v>
      </c>
      <c r="F372" s="132" t="s">
        <v>130</v>
      </c>
      <c r="G372" s="133" t="s">
        <v>32</v>
      </c>
      <c r="H372" s="133" t="s">
        <v>112</v>
      </c>
      <c r="I372" s="28" t="s">
        <v>111</v>
      </c>
      <c r="J372" s="38" t="s">
        <v>133</v>
      </c>
      <c r="K372" s="27">
        <v>2</v>
      </c>
      <c r="L372" s="28">
        <v>1</v>
      </c>
      <c r="M372" s="31" t="s">
        <v>267</v>
      </c>
      <c r="N372" s="32" t="s">
        <v>32</v>
      </c>
      <c r="O372" s="428"/>
      <c r="P372" s="429"/>
      <c r="Q372" s="429"/>
      <c r="R372" s="430"/>
      <c r="S372" s="431"/>
      <c r="T372" s="429"/>
      <c r="U372" s="429"/>
      <c r="V372" s="432"/>
      <c r="W372" s="431"/>
      <c r="X372" s="429"/>
      <c r="Y372" s="429"/>
      <c r="Z372" s="432"/>
      <c r="AA372" s="431"/>
      <c r="AB372" s="429"/>
      <c r="AC372" s="429"/>
      <c r="AD372" s="432"/>
      <c r="AE372" s="433"/>
      <c r="AF372" s="434">
        <v>1</v>
      </c>
      <c r="AG372" s="434"/>
      <c r="AH372" s="435"/>
      <c r="AI372" s="433"/>
      <c r="AJ372" s="434"/>
      <c r="AK372" s="434"/>
      <c r="AL372" s="435"/>
      <c r="AM372" s="433"/>
      <c r="AN372" s="434"/>
      <c r="AO372" s="434"/>
      <c r="AP372" s="435"/>
      <c r="AQ372" s="433"/>
      <c r="AR372" s="434"/>
      <c r="AS372" s="434"/>
      <c r="AT372" s="435"/>
      <c r="AU372" s="433"/>
      <c r="AV372" s="434"/>
      <c r="AW372" s="434"/>
      <c r="AX372" s="435"/>
      <c r="AY372" s="431"/>
      <c r="AZ372" s="429"/>
      <c r="BA372" s="429"/>
      <c r="BB372" s="432"/>
      <c r="BC372" s="431"/>
      <c r="BD372" s="429"/>
      <c r="BE372" s="429"/>
      <c r="BF372" s="432"/>
      <c r="BG372" s="431"/>
      <c r="BH372" s="429"/>
      <c r="BI372" s="429"/>
      <c r="BJ372" s="436"/>
      <c r="BK372" s="181">
        <f t="shared" si="18"/>
        <v>1</v>
      </c>
      <c r="BL372" s="182">
        <f t="shared" si="19"/>
        <v>0</v>
      </c>
      <c r="BM372" s="26" t="s">
        <v>587</v>
      </c>
      <c r="BN372" s="200" t="s">
        <v>32</v>
      </c>
    </row>
    <row r="373" spans="1:66" x14ac:dyDescent="0.25">
      <c r="A373" s="36" t="s">
        <v>158</v>
      </c>
      <c r="B373" s="37" t="s">
        <v>199</v>
      </c>
      <c r="C373" s="29" t="s">
        <v>250</v>
      </c>
      <c r="D373" s="29" t="s">
        <v>214</v>
      </c>
      <c r="E373" s="30" t="s">
        <v>167</v>
      </c>
      <c r="F373" s="132" t="s">
        <v>130</v>
      </c>
      <c r="G373" s="133" t="s">
        <v>32</v>
      </c>
      <c r="H373" s="133" t="s">
        <v>112</v>
      </c>
      <c r="I373" s="28" t="s">
        <v>111</v>
      </c>
      <c r="J373" s="38" t="s">
        <v>132</v>
      </c>
      <c r="K373" s="27">
        <v>2</v>
      </c>
      <c r="L373" s="28">
        <v>1</v>
      </c>
      <c r="M373" s="31" t="s">
        <v>267</v>
      </c>
      <c r="N373" s="32" t="s">
        <v>32</v>
      </c>
      <c r="O373" s="428"/>
      <c r="P373" s="429"/>
      <c r="Q373" s="429"/>
      <c r="R373" s="430"/>
      <c r="S373" s="431"/>
      <c r="T373" s="429"/>
      <c r="U373" s="429"/>
      <c r="V373" s="432"/>
      <c r="W373" s="431"/>
      <c r="X373" s="429"/>
      <c r="Y373" s="429"/>
      <c r="Z373" s="432"/>
      <c r="AA373" s="431"/>
      <c r="AB373" s="429"/>
      <c r="AC373" s="429"/>
      <c r="AD373" s="432"/>
      <c r="AE373" s="433"/>
      <c r="AF373" s="434">
        <v>1</v>
      </c>
      <c r="AG373" s="434"/>
      <c r="AH373" s="435"/>
      <c r="AI373" s="433"/>
      <c r="AJ373" s="434"/>
      <c r="AK373" s="434"/>
      <c r="AL373" s="435"/>
      <c r="AM373" s="433"/>
      <c r="AN373" s="434"/>
      <c r="AO373" s="434"/>
      <c r="AP373" s="435"/>
      <c r="AQ373" s="433"/>
      <c r="AR373" s="434"/>
      <c r="AS373" s="434"/>
      <c r="AT373" s="435"/>
      <c r="AU373" s="433"/>
      <c r="AV373" s="434"/>
      <c r="AW373" s="434"/>
      <c r="AX373" s="435"/>
      <c r="AY373" s="431"/>
      <c r="AZ373" s="429"/>
      <c r="BA373" s="429"/>
      <c r="BB373" s="432"/>
      <c r="BC373" s="431"/>
      <c r="BD373" s="429"/>
      <c r="BE373" s="429"/>
      <c r="BF373" s="432"/>
      <c r="BG373" s="431"/>
      <c r="BH373" s="429"/>
      <c r="BI373" s="429"/>
      <c r="BJ373" s="436"/>
      <c r="BK373" s="181">
        <f t="shared" si="18"/>
        <v>1</v>
      </c>
      <c r="BL373" s="182">
        <f t="shared" si="19"/>
        <v>0</v>
      </c>
      <c r="BM373" s="26" t="s">
        <v>587</v>
      </c>
      <c r="BN373" s="200" t="s">
        <v>32</v>
      </c>
    </row>
    <row r="374" spans="1:66" x14ac:dyDescent="0.25">
      <c r="A374" s="36" t="s">
        <v>158</v>
      </c>
      <c r="B374" s="37" t="s">
        <v>199</v>
      </c>
      <c r="C374" s="29" t="s">
        <v>250</v>
      </c>
      <c r="D374" s="29" t="s">
        <v>214</v>
      </c>
      <c r="E374" s="30" t="s">
        <v>167</v>
      </c>
      <c r="F374" s="132" t="s">
        <v>130</v>
      </c>
      <c r="G374" s="133" t="s">
        <v>32</v>
      </c>
      <c r="H374" s="133" t="s">
        <v>112</v>
      </c>
      <c r="I374" s="28" t="s">
        <v>111</v>
      </c>
      <c r="J374" s="38" t="s">
        <v>131</v>
      </c>
      <c r="K374" s="27">
        <v>2</v>
      </c>
      <c r="L374" s="28">
        <v>1</v>
      </c>
      <c r="M374" s="31" t="s">
        <v>267</v>
      </c>
      <c r="N374" s="32" t="s">
        <v>32</v>
      </c>
      <c r="O374" s="428"/>
      <c r="P374" s="429"/>
      <c r="Q374" s="429"/>
      <c r="R374" s="430"/>
      <c r="S374" s="431"/>
      <c r="T374" s="429"/>
      <c r="U374" s="429"/>
      <c r="V374" s="432"/>
      <c r="W374" s="431"/>
      <c r="X374" s="429"/>
      <c r="Y374" s="429"/>
      <c r="Z374" s="432"/>
      <c r="AA374" s="431"/>
      <c r="AB374" s="429"/>
      <c r="AC374" s="429"/>
      <c r="AD374" s="432"/>
      <c r="AE374" s="433"/>
      <c r="AF374" s="434">
        <v>1</v>
      </c>
      <c r="AG374" s="434"/>
      <c r="AH374" s="435"/>
      <c r="AI374" s="433"/>
      <c r="AJ374" s="434"/>
      <c r="AK374" s="434"/>
      <c r="AL374" s="435"/>
      <c r="AM374" s="433"/>
      <c r="AN374" s="434"/>
      <c r="AO374" s="434"/>
      <c r="AP374" s="435"/>
      <c r="AQ374" s="433"/>
      <c r="AR374" s="434"/>
      <c r="AS374" s="434"/>
      <c r="AT374" s="435"/>
      <c r="AU374" s="433"/>
      <c r="AV374" s="434"/>
      <c r="AW374" s="434"/>
      <c r="AX374" s="435"/>
      <c r="AY374" s="431"/>
      <c r="AZ374" s="429"/>
      <c r="BA374" s="429"/>
      <c r="BB374" s="432"/>
      <c r="BC374" s="431"/>
      <c r="BD374" s="429"/>
      <c r="BE374" s="429"/>
      <c r="BF374" s="432"/>
      <c r="BG374" s="431"/>
      <c r="BH374" s="429"/>
      <c r="BI374" s="429"/>
      <c r="BJ374" s="436"/>
      <c r="BK374" s="181">
        <f t="shared" si="18"/>
        <v>1</v>
      </c>
      <c r="BL374" s="182">
        <f t="shared" si="19"/>
        <v>0</v>
      </c>
      <c r="BM374" s="26" t="s">
        <v>587</v>
      </c>
      <c r="BN374" s="200" t="s">
        <v>32</v>
      </c>
    </row>
    <row r="375" spans="1:66" x14ac:dyDescent="0.25">
      <c r="A375" s="36" t="s">
        <v>156</v>
      </c>
      <c r="B375" s="37" t="s">
        <v>157</v>
      </c>
      <c r="C375" s="29" t="s">
        <v>515</v>
      </c>
      <c r="D375" s="29" t="s">
        <v>169</v>
      </c>
      <c r="E375" s="30" t="s">
        <v>167</v>
      </c>
      <c r="F375" s="132" t="s">
        <v>516</v>
      </c>
      <c r="G375" s="133" t="s">
        <v>32</v>
      </c>
      <c r="H375" s="133" t="s">
        <v>110</v>
      </c>
      <c r="I375" s="28" t="s">
        <v>111</v>
      </c>
      <c r="J375" s="38" t="s">
        <v>109</v>
      </c>
      <c r="K375" s="27">
        <v>5</v>
      </c>
      <c r="L375" s="28">
        <v>5</v>
      </c>
      <c r="M375" s="31" t="s">
        <v>266</v>
      </c>
      <c r="N375" s="32" t="s">
        <v>32</v>
      </c>
      <c r="O375" s="428">
        <v>1</v>
      </c>
      <c r="P375" s="429"/>
      <c r="Q375" s="429"/>
      <c r="R375" s="430"/>
      <c r="S375" s="431">
        <v>1</v>
      </c>
      <c r="T375" s="429"/>
      <c r="U375" s="429"/>
      <c r="V375" s="432"/>
      <c r="W375" s="431"/>
      <c r="X375" s="429"/>
      <c r="Y375" s="429"/>
      <c r="Z375" s="432"/>
      <c r="AA375" s="431">
        <v>1</v>
      </c>
      <c r="AB375" s="429"/>
      <c r="AC375" s="429"/>
      <c r="AD375" s="432"/>
      <c r="AE375" s="433"/>
      <c r="AF375" s="434"/>
      <c r="AG375" s="434"/>
      <c r="AH375" s="435"/>
      <c r="AI375" s="433"/>
      <c r="AJ375" s="434">
        <v>1</v>
      </c>
      <c r="AK375" s="434"/>
      <c r="AL375" s="435">
        <v>1</v>
      </c>
      <c r="AM375" s="433"/>
      <c r="AN375" s="434"/>
      <c r="AO375" s="434"/>
      <c r="AP375" s="435"/>
      <c r="AQ375" s="433"/>
      <c r="AR375" s="434"/>
      <c r="AS375" s="434"/>
      <c r="AT375" s="435"/>
      <c r="AU375" s="433"/>
      <c r="AV375" s="434"/>
      <c r="AW375" s="434"/>
      <c r="AX375" s="435"/>
      <c r="AY375" s="431"/>
      <c r="AZ375" s="429"/>
      <c r="BA375" s="429"/>
      <c r="BB375" s="432"/>
      <c r="BC375" s="431"/>
      <c r="BD375" s="429"/>
      <c r="BE375" s="429"/>
      <c r="BF375" s="432"/>
      <c r="BG375" s="431"/>
      <c r="BH375" s="429"/>
      <c r="BI375" s="429"/>
      <c r="BJ375" s="436"/>
      <c r="BK375" s="181">
        <f t="shared" si="18"/>
        <v>5</v>
      </c>
      <c r="BL375" s="182">
        <f t="shared" si="19"/>
        <v>0</v>
      </c>
      <c r="BM375" s="26"/>
      <c r="BN375" s="200" t="s">
        <v>32</v>
      </c>
    </row>
    <row r="376" spans="1:66" x14ac:dyDescent="0.25">
      <c r="A376" s="36" t="s">
        <v>156</v>
      </c>
      <c r="B376" s="37" t="s">
        <v>157</v>
      </c>
      <c r="C376" s="29" t="s">
        <v>515</v>
      </c>
      <c r="D376" s="29" t="s">
        <v>169</v>
      </c>
      <c r="E376" s="30" t="s">
        <v>167</v>
      </c>
      <c r="F376" s="132" t="s">
        <v>516</v>
      </c>
      <c r="G376" s="133" t="s">
        <v>32</v>
      </c>
      <c r="H376" s="133" t="s">
        <v>110</v>
      </c>
      <c r="I376" s="28" t="s">
        <v>111</v>
      </c>
      <c r="J376" s="39" t="s">
        <v>260</v>
      </c>
      <c r="K376" s="27">
        <v>4</v>
      </c>
      <c r="L376" s="28">
        <v>4</v>
      </c>
      <c r="M376" s="31" t="s">
        <v>263</v>
      </c>
      <c r="N376" s="40" t="s">
        <v>261</v>
      </c>
      <c r="O376" s="428">
        <v>4</v>
      </c>
      <c r="P376" s="429"/>
      <c r="Q376" s="429"/>
      <c r="R376" s="430"/>
      <c r="S376" s="431"/>
      <c r="T376" s="429"/>
      <c r="U376" s="429"/>
      <c r="V376" s="432"/>
      <c r="W376" s="431"/>
      <c r="X376" s="429"/>
      <c r="Y376" s="429"/>
      <c r="Z376" s="432"/>
      <c r="AA376" s="431"/>
      <c r="AB376" s="429"/>
      <c r="AC376" s="429"/>
      <c r="AD376" s="432"/>
      <c r="AE376" s="433"/>
      <c r="AF376" s="434"/>
      <c r="AG376" s="434"/>
      <c r="AH376" s="435"/>
      <c r="AI376" s="433"/>
      <c r="AJ376" s="434"/>
      <c r="AK376" s="434"/>
      <c r="AL376" s="435"/>
      <c r="AM376" s="433"/>
      <c r="AN376" s="434"/>
      <c r="AO376" s="434"/>
      <c r="AP376" s="435"/>
      <c r="AQ376" s="433"/>
      <c r="AR376" s="434"/>
      <c r="AS376" s="434"/>
      <c r="AT376" s="435"/>
      <c r="AU376" s="433"/>
      <c r="AV376" s="434"/>
      <c r="AW376" s="434"/>
      <c r="AX376" s="435"/>
      <c r="AY376" s="431"/>
      <c r="AZ376" s="429"/>
      <c r="BA376" s="429"/>
      <c r="BB376" s="432"/>
      <c r="BC376" s="431"/>
      <c r="BD376" s="429"/>
      <c r="BE376" s="429"/>
      <c r="BF376" s="432"/>
      <c r="BG376" s="431"/>
      <c r="BH376" s="429"/>
      <c r="BI376" s="429"/>
      <c r="BJ376" s="436"/>
      <c r="BK376" s="181">
        <f t="shared" si="18"/>
        <v>4</v>
      </c>
      <c r="BL376" s="182">
        <f t="shared" si="19"/>
        <v>0</v>
      </c>
      <c r="BM376" s="26"/>
      <c r="BN376" s="200" t="s">
        <v>32</v>
      </c>
    </row>
    <row r="377" spans="1:66" x14ac:dyDescent="0.25">
      <c r="A377" s="36" t="s">
        <v>156</v>
      </c>
      <c r="B377" s="37" t="s">
        <v>157</v>
      </c>
      <c r="C377" s="29" t="s">
        <v>232</v>
      </c>
      <c r="D377" s="29" t="s">
        <v>169</v>
      </c>
      <c r="E377" s="30" t="s">
        <v>167</v>
      </c>
      <c r="F377" s="132" t="s">
        <v>104</v>
      </c>
      <c r="G377" s="133" t="s">
        <v>32</v>
      </c>
      <c r="H377" s="133" t="s">
        <v>110</v>
      </c>
      <c r="I377" s="28" t="s">
        <v>111</v>
      </c>
      <c r="J377" s="38" t="s">
        <v>109</v>
      </c>
      <c r="K377" s="27">
        <v>5</v>
      </c>
      <c r="L377" s="28">
        <v>5</v>
      </c>
      <c r="M377" s="31" t="s">
        <v>266</v>
      </c>
      <c r="N377" s="32" t="s">
        <v>32</v>
      </c>
      <c r="O377" s="428">
        <v>1</v>
      </c>
      <c r="P377" s="429"/>
      <c r="Q377" s="429"/>
      <c r="R377" s="430"/>
      <c r="S377" s="431">
        <v>1</v>
      </c>
      <c r="T377" s="429"/>
      <c r="U377" s="429"/>
      <c r="V377" s="432"/>
      <c r="W377" s="431"/>
      <c r="X377" s="429"/>
      <c r="Y377" s="429"/>
      <c r="Z377" s="432"/>
      <c r="AA377" s="431">
        <v>1</v>
      </c>
      <c r="AB377" s="429"/>
      <c r="AC377" s="429"/>
      <c r="AD377" s="432"/>
      <c r="AE377" s="433"/>
      <c r="AF377" s="434"/>
      <c r="AG377" s="434"/>
      <c r="AH377" s="435"/>
      <c r="AI377" s="433"/>
      <c r="AJ377" s="434">
        <v>1</v>
      </c>
      <c r="AK377" s="434"/>
      <c r="AL377" s="435">
        <v>1</v>
      </c>
      <c r="AM377" s="433"/>
      <c r="AN377" s="434"/>
      <c r="AO377" s="434"/>
      <c r="AP377" s="435"/>
      <c r="AQ377" s="433"/>
      <c r="AR377" s="434"/>
      <c r="AS377" s="434"/>
      <c r="AT377" s="435"/>
      <c r="AU377" s="433"/>
      <c r="AV377" s="434"/>
      <c r="AW377" s="434"/>
      <c r="AX377" s="435"/>
      <c r="AY377" s="431"/>
      <c r="AZ377" s="429"/>
      <c r="BA377" s="429"/>
      <c r="BB377" s="432"/>
      <c r="BC377" s="431"/>
      <c r="BD377" s="429"/>
      <c r="BE377" s="429"/>
      <c r="BF377" s="432"/>
      <c r="BG377" s="431"/>
      <c r="BH377" s="429"/>
      <c r="BI377" s="429"/>
      <c r="BJ377" s="436"/>
      <c r="BK377" s="181">
        <f t="shared" si="18"/>
        <v>5</v>
      </c>
      <c r="BL377" s="182">
        <f t="shared" si="19"/>
        <v>0</v>
      </c>
      <c r="BM377" s="26"/>
      <c r="BN377" s="200" t="s">
        <v>32</v>
      </c>
    </row>
    <row r="378" spans="1:66" x14ac:dyDescent="0.25">
      <c r="A378" s="36" t="s">
        <v>156</v>
      </c>
      <c r="B378" s="37" t="s">
        <v>157</v>
      </c>
      <c r="C378" s="29" t="s">
        <v>232</v>
      </c>
      <c r="D378" s="29" t="s">
        <v>169</v>
      </c>
      <c r="E378" s="30" t="s">
        <v>167</v>
      </c>
      <c r="F378" s="132" t="s">
        <v>104</v>
      </c>
      <c r="G378" s="133" t="s">
        <v>32</v>
      </c>
      <c r="H378" s="133" t="s">
        <v>110</v>
      </c>
      <c r="I378" s="28" t="s">
        <v>111</v>
      </c>
      <c r="J378" s="39" t="s">
        <v>260</v>
      </c>
      <c r="K378" s="27">
        <v>4</v>
      </c>
      <c r="L378" s="28">
        <v>4</v>
      </c>
      <c r="M378" s="31" t="s">
        <v>263</v>
      </c>
      <c r="N378" s="40" t="s">
        <v>261</v>
      </c>
      <c r="O378" s="428">
        <v>4</v>
      </c>
      <c r="P378" s="429"/>
      <c r="Q378" s="429"/>
      <c r="R378" s="430"/>
      <c r="S378" s="431"/>
      <c r="T378" s="429"/>
      <c r="U378" s="429"/>
      <c r="V378" s="432"/>
      <c r="W378" s="431"/>
      <c r="X378" s="429"/>
      <c r="Y378" s="429"/>
      <c r="Z378" s="432"/>
      <c r="AA378" s="431"/>
      <c r="AB378" s="429"/>
      <c r="AC378" s="429"/>
      <c r="AD378" s="432"/>
      <c r="AE378" s="433"/>
      <c r="AF378" s="434"/>
      <c r="AG378" s="434"/>
      <c r="AH378" s="435"/>
      <c r="AI378" s="433"/>
      <c r="AJ378" s="434"/>
      <c r="AK378" s="434"/>
      <c r="AL378" s="435"/>
      <c r="AM378" s="433"/>
      <c r="AN378" s="434"/>
      <c r="AO378" s="434"/>
      <c r="AP378" s="435"/>
      <c r="AQ378" s="433"/>
      <c r="AR378" s="434"/>
      <c r="AS378" s="434"/>
      <c r="AT378" s="435"/>
      <c r="AU378" s="433"/>
      <c r="AV378" s="434"/>
      <c r="AW378" s="434"/>
      <c r="AX378" s="435"/>
      <c r="AY378" s="431"/>
      <c r="AZ378" s="429"/>
      <c r="BA378" s="429"/>
      <c r="BB378" s="432"/>
      <c r="BC378" s="431"/>
      <c r="BD378" s="429"/>
      <c r="BE378" s="429"/>
      <c r="BF378" s="432"/>
      <c r="BG378" s="431"/>
      <c r="BH378" s="429"/>
      <c r="BI378" s="429"/>
      <c r="BJ378" s="436"/>
      <c r="BK378" s="181">
        <f t="shared" si="18"/>
        <v>4</v>
      </c>
      <c r="BL378" s="182">
        <f t="shared" si="19"/>
        <v>0</v>
      </c>
      <c r="BM378" s="26"/>
      <c r="BN378" s="200" t="s">
        <v>32</v>
      </c>
    </row>
    <row r="379" spans="1:66" x14ac:dyDescent="0.25">
      <c r="A379" s="36" t="s">
        <v>156</v>
      </c>
      <c r="B379" s="37" t="s">
        <v>157</v>
      </c>
      <c r="C379" s="29" t="s">
        <v>237</v>
      </c>
      <c r="D379" s="29" t="s">
        <v>169</v>
      </c>
      <c r="E379" s="30" t="s">
        <v>167</v>
      </c>
      <c r="F379" s="132" t="s">
        <v>117</v>
      </c>
      <c r="G379" s="133" t="s">
        <v>32</v>
      </c>
      <c r="H379" s="133" t="s">
        <v>112</v>
      </c>
      <c r="I379" s="28" t="s">
        <v>111</v>
      </c>
      <c r="J379" s="38" t="s">
        <v>140</v>
      </c>
      <c r="K379" s="27">
        <v>2</v>
      </c>
      <c r="L379" s="28">
        <v>2</v>
      </c>
      <c r="M379" s="31" t="s">
        <v>277</v>
      </c>
      <c r="N379" s="32" t="s">
        <v>32</v>
      </c>
      <c r="O379" s="428"/>
      <c r="P379" s="429"/>
      <c r="Q379" s="429"/>
      <c r="R379" s="430"/>
      <c r="S379" s="431"/>
      <c r="T379" s="429"/>
      <c r="U379" s="429"/>
      <c r="V379" s="432"/>
      <c r="W379" s="431"/>
      <c r="X379" s="429"/>
      <c r="Y379" s="429"/>
      <c r="Z379" s="432"/>
      <c r="AA379" s="431"/>
      <c r="AB379" s="429"/>
      <c r="AC379" s="429"/>
      <c r="AD379" s="432"/>
      <c r="AE379" s="433"/>
      <c r="AF379" s="434"/>
      <c r="AG379" s="434"/>
      <c r="AH379" s="435"/>
      <c r="AI379" s="433"/>
      <c r="AJ379" s="434"/>
      <c r="AK379" s="434"/>
      <c r="AL379" s="435"/>
      <c r="AM379" s="433"/>
      <c r="AN379" s="434"/>
      <c r="AO379" s="434"/>
      <c r="AP379" s="435"/>
      <c r="AQ379" s="433"/>
      <c r="AR379" s="434"/>
      <c r="AS379" s="434"/>
      <c r="AT379" s="435"/>
      <c r="AU379" s="433"/>
      <c r="AV379" s="434"/>
      <c r="AW379" s="434"/>
      <c r="AX379" s="435"/>
      <c r="AY379" s="431"/>
      <c r="AZ379" s="429"/>
      <c r="BA379" s="429"/>
      <c r="BB379" s="432"/>
      <c r="BC379" s="431"/>
      <c r="BD379" s="429"/>
      <c r="BE379" s="429"/>
      <c r="BF379" s="432"/>
      <c r="BG379" s="431"/>
      <c r="BH379" s="429"/>
      <c r="BI379" s="429"/>
      <c r="BJ379" s="436"/>
      <c r="BK379" s="181">
        <f t="shared" si="18"/>
        <v>0</v>
      </c>
      <c r="BL379" s="182">
        <f t="shared" si="19"/>
        <v>2</v>
      </c>
      <c r="BM379" s="26"/>
      <c r="BN379" s="200" t="s">
        <v>32</v>
      </c>
    </row>
    <row r="380" spans="1:66" x14ac:dyDescent="0.25">
      <c r="A380" s="36" t="s">
        <v>156</v>
      </c>
      <c r="B380" s="37" t="s">
        <v>157</v>
      </c>
      <c r="C380" s="29" t="s">
        <v>237</v>
      </c>
      <c r="D380" s="29" t="s">
        <v>169</v>
      </c>
      <c r="E380" s="30" t="s">
        <v>167</v>
      </c>
      <c r="F380" s="132" t="s">
        <v>117</v>
      </c>
      <c r="G380" s="133" t="s">
        <v>32</v>
      </c>
      <c r="H380" s="133" t="s">
        <v>112</v>
      </c>
      <c r="I380" s="28" t="s">
        <v>111</v>
      </c>
      <c r="J380" s="38" t="s">
        <v>135</v>
      </c>
      <c r="K380" s="27">
        <v>2</v>
      </c>
      <c r="L380" s="28">
        <v>2</v>
      </c>
      <c r="M380" s="31" t="s">
        <v>278</v>
      </c>
      <c r="N380" s="32" t="s">
        <v>32</v>
      </c>
      <c r="O380" s="428"/>
      <c r="P380" s="429"/>
      <c r="Q380" s="429"/>
      <c r="R380" s="430"/>
      <c r="S380" s="431"/>
      <c r="T380" s="429"/>
      <c r="U380" s="429"/>
      <c r="V380" s="432"/>
      <c r="W380" s="431"/>
      <c r="X380" s="429"/>
      <c r="Y380" s="429"/>
      <c r="Z380" s="432"/>
      <c r="AA380" s="431"/>
      <c r="AB380" s="429"/>
      <c r="AC380" s="429"/>
      <c r="AD380" s="432"/>
      <c r="AE380" s="433"/>
      <c r="AF380" s="434"/>
      <c r="AG380" s="434"/>
      <c r="AH380" s="435"/>
      <c r="AI380" s="433"/>
      <c r="AJ380" s="434"/>
      <c r="AK380" s="434"/>
      <c r="AL380" s="435"/>
      <c r="AM380" s="433"/>
      <c r="AN380" s="434"/>
      <c r="AO380" s="434"/>
      <c r="AP380" s="435"/>
      <c r="AQ380" s="433"/>
      <c r="AR380" s="434"/>
      <c r="AS380" s="434"/>
      <c r="AT380" s="435"/>
      <c r="AU380" s="433"/>
      <c r="AV380" s="434"/>
      <c r="AW380" s="434"/>
      <c r="AX380" s="435"/>
      <c r="AY380" s="431"/>
      <c r="AZ380" s="429">
        <v>1</v>
      </c>
      <c r="BA380" s="429"/>
      <c r="BB380" s="432"/>
      <c r="BC380" s="431"/>
      <c r="BD380" s="429"/>
      <c r="BE380" s="429"/>
      <c r="BF380" s="432"/>
      <c r="BG380" s="431"/>
      <c r="BH380" s="429"/>
      <c r="BI380" s="429"/>
      <c r="BJ380" s="436"/>
      <c r="BK380" s="181">
        <f t="shared" si="18"/>
        <v>1</v>
      </c>
      <c r="BL380" s="182">
        <f t="shared" si="19"/>
        <v>1</v>
      </c>
      <c r="BM380" s="26"/>
      <c r="BN380" s="200" t="s">
        <v>32</v>
      </c>
    </row>
    <row r="381" spans="1:66" x14ac:dyDescent="0.25">
      <c r="A381" s="36" t="s">
        <v>156</v>
      </c>
      <c r="B381" s="37" t="s">
        <v>157</v>
      </c>
      <c r="C381" s="29" t="s">
        <v>237</v>
      </c>
      <c r="D381" s="29" t="s">
        <v>169</v>
      </c>
      <c r="E381" s="30" t="s">
        <v>167</v>
      </c>
      <c r="F381" s="132" t="s">
        <v>117</v>
      </c>
      <c r="G381" s="133" t="s">
        <v>32</v>
      </c>
      <c r="H381" s="133" t="s">
        <v>112</v>
      </c>
      <c r="I381" s="28" t="s">
        <v>111</v>
      </c>
      <c r="J381" s="38" t="s">
        <v>134</v>
      </c>
      <c r="K381" s="27">
        <v>2</v>
      </c>
      <c r="L381" s="28">
        <v>2</v>
      </c>
      <c r="M381" s="31" t="s">
        <v>278</v>
      </c>
      <c r="N381" s="32" t="s">
        <v>32</v>
      </c>
      <c r="O381" s="428"/>
      <c r="P381" s="429"/>
      <c r="Q381" s="429"/>
      <c r="R381" s="430"/>
      <c r="S381" s="431"/>
      <c r="T381" s="429"/>
      <c r="U381" s="429"/>
      <c r="V381" s="432"/>
      <c r="W381" s="431"/>
      <c r="X381" s="429"/>
      <c r="Y381" s="429"/>
      <c r="Z381" s="432"/>
      <c r="AA381" s="431"/>
      <c r="AB381" s="429"/>
      <c r="AC381" s="429"/>
      <c r="AD381" s="432"/>
      <c r="AE381" s="433"/>
      <c r="AF381" s="434"/>
      <c r="AG381" s="434"/>
      <c r="AH381" s="435"/>
      <c r="AI381" s="433"/>
      <c r="AJ381" s="434"/>
      <c r="AK381" s="434"/>
      <c r="AL381" s="435"/>
      <c r="AM381" s="433"/>
      <c r="AN381" s="434"/>
      <c r="AO381" s="434"/>
      <c r="AP381" s="435"/>
      <c r="AQ381" s="433"/>
      <c r="AR381" s="434"/>
      <c r="AS381" s="434"/>
      <c r="AT381" s="435"/>
      <c r="AU381" s="433"/>
      <c r="AV381" s="434"/>
      <c r="AW381" s="434"/>
      <c r="AX381" s="435"/>
      <c r="AY381" s="431"/>
      <c r="AZ381" s="429">
        <v>1</v>
      </c>
      <c r="BA381" s="429"/>
      <c r="BB381" s="432"/>
      <c r="BC381" s="431"/>
      <c r="BD381" s="429"/>
      <c r="BE381" s="429"/>
      <c r="BF381" s="432"/>
      <c r="BG381" s="431"/>
      <c r="BH381" s="429"/>
      <c r="BI381" s="429"/>
      <c r="BJ381" s="436"/>
      <c r="BK381" s="181">
        <f t="shared" si="18"/>
        <v>1</v>
      </c>
      <c r="BL381" s="182">
        <f t="shared" si="19"/>
        <v>1</v>
      </c>
      <c r="BM381" s="26"/>
      <c r="BN381" s="200" t="s">
        <v>32</v>
      </c>
    </row>
    <row r="382" spans="1:66" x14ac:dyDescent="0.25">
      <c r="A382" s="36" t="s">
        <v>156</v>
      </c>
      <c r="B382" s="37" t="s">
        <v>157</v>
      </c>
      <c r="C382" s="29" t="s">
        <v>237</v>
      </c>
      <c r="D382" s="29" t="s">
        <v>169</v>
      </c>
      <c r="E382" s="30" t="s">
        <v>167</v>
      </c>
      <c r="F382" s="132" t="s">
        <v>117</v>
      </c>
      <c r="G382" s="133" t="s">
        <v>32</v>
      </c>
      <c r="H382" s="133" t="s">
        <v>112</v>
      </c>
      <c r="I382" s="28" t="s">
        <v>111</v>
      </c>
      <c r="J382" s="39" t="s">
        <v>260</v>
      </c>
      <c r="K382" s="27">
        <v>6</v>
      </c>
      <c r="L382" s="28">
        <v>6</v>
      </c>
      <c r="M382" s="31" t="s">
        <v>264</v>
      </c>
      <c r="N382" s="40" t="s">
        <v>262</v>
      </c>
      <c r="O382" s="428" t="s">
        <v>280</v>
      </c>
      <c r="P382" s="429"/>
      <c r="Q382" s="429"/>
      <c r="R382" s="430"/>
      <c r="S382" s="431"/>
      <c r="T382" s="429"/>
      <c r="U382" s="429"/>
      <c r="V382" s="432"/>
      <c r="W382" s="431"/>
      <c r="X382" s="429"/>
      <c r="Y382" s="429"/>
      <c r="Z382" s="432"/>
      <c r="AA382" s="431"/>
      <c r="AB382" s="429"/>
      <c r="AC382" s="429"/>
      <c r="AD382" s="432"/>
      <c r="AE382" s="433"/>
      <c r="AF382" s="434"/>
      <c r="AG382" s="434"/>
      <c r="AH382" s="435"/>
      <c r="AI382" s="433"/>
      <c r="AJ382" s="434"/>
      <c r="AK382" s="434"/>
      <c r="AL382" s="435"/>
      <c r="AM382" s="433"/>
      <c r="AN382" s="434"/>
      <c r="AO382" s="434"/>
      <c r="AP382" s="435"/>
      <c r="AQ382" s="433"/>
      <c r="AR382" s="434"/>
      <c r="AS382" s="434"/>
      <c r="AT382" s="435"/>
      <c r="AU382" s="433"/>
      <c r="AV382" s="434"/>
      <c r="AW382" s="434"/>
      <c r="AX382" s="435"/>
      <c r="AY382" s="431"/>
      <c r="AZ382" s="429"/>
      <c r="BA382" s="429"/>
      <c r="BB382" s="432"/>
      <c r="BC382" s="431"/>
      <c r="BD382" s="429"/>
      <c r="BE382" s="429"/>
      <c r="BF382" s="432"/>
      <c r="BG382" s="431"/>
      <c r="BH382" s="429"/>
      <c r="BI382" s="429"/>
      <c r="BJ382" s="436"/>
      <c r="BK382" s="181">
        <f t="shared" si="18"/>
        <v>0</v>
      </c>
      <c r="BL382" s="182">
        <f t="shared" si="19"/>
        <v>6</v>
      </c>
      <c r="BM382" s="26"/>
      <c r="BN382" s="200" t="s">
        <v>32</v>
      </c>
    </row>
    <row r="383" spans="1:66" x14ac:dyDescent="0.25">
      <c r="A383" s="36" t="s">
        <v>156</v>
      </c>
      <c r="B383" s="37" t="s">
        <v>157</v>
      </c>
      <c r="C383" s="29" t="s">
        <v>237</v>
      </c>
      <c r="D383" s="29" t="s">
        <v>169</v>
      </c>
      <c r="E383" s="30" t="s">
        <v>167</v>
      </c>
      <c r="F383" s="132" t="s">
        <v>117</v>
      </c>
      <c r="G383" s="133" t="s">
        <v>32</v>
      </c>
      <c r="H383" s="133" t="s">
        <v>112</v>
      </c>
      <c r="I383" s="28" t="s">
        <v>111</v>
      </c>
      <c r="J383" s="38" t="s">
        <v>133</v>
      </c>
      <c r="K383" s="27">
        <v>2</v>
      </c>
      <c r="L383" s="28">
        <v>2</v>
      </c>
      <c r="M383" s="31" t="s">
        <v>278</v>
      </c>
      <c r="N383" s="32" t="s">
        <v>32</v>
      </c>
      <c r="O383" s="428"/>
      <c r="P383" s="429"/>
      <c r="Q383" s="429"/>
      <c r="R383" s="430"/>
      <c r="S383" s="431"/>
      <c r="T383" s="429"/>
      <c r="U383" s="429"/>
      <c r="V383" s="432"/>
      <c r="W383" s="431"/>
      <c r="X383" s="429"/>
      <c r="Y383" s="429"/>
      <c r="Z383" s="432"/>
      <c r="AA383" s="431"/>
      <c r="AB383" s="429"/>
      <c r="AC383" s="429"/>
      <c r="AD383" s="432"/>
      <c r="AE383" s="433"/>
      <c r="AF383" s="434"/>
      <c r="AG383" s="434"/>
      <c r="AH383" s="435"/>
      <c r="AI383" s="433"/>
      <c r="AJ383" s="434"/>
      <c r="AK383" s="434"/>
      <c r="AL383" s="435"/>
      <c r="AM383" s="433"/>
      <c r="AN383" s="434"/>
      <c r="AO383" s="434"/>
      <c r="AP383" s="435"/>
      <c r="AQ383" s="433"/>
      <c r="AR383" s="434"/>
      <c r="AS383" s="434"/>
      <c r="AT383" s="435"/>
      <c r="AU383" s="433"/>
      <c r="AV383" s="434"/>
      <c r="AW383" s="434"/>
      <c r="AX383" s="435"/>
      <c r="AY383" s="431"/>
      <c r="AZ383" s="429">
        <v>1</v>
      </c>
      <c r="BA383" s="429"/>
      <c r="BB383" s="432"/>
      <c r="BC383" s="431"/>
      <c r="BD383" s="429"/>
      <c r="BE383" s="429"/>
      <c r="BF383" s="432"/>
      <c r="BG383" s="431"/>
      <c r="BH383" s="429"/>
      <c r="BI383" s="429"/>
      <c r="BJ383" s="436"/>
      <c r="BK383" s="181">
        <f t="shared" si="18"/>
        <v>1</v>
      </c>
      <c r="BL383" s="182">
        <f t="shared" si="19"/>
        <v>1</v>
      </c>
      <c r="BM383" s="26"/>
      <c r="BN383" s="200" t="s">
        <v>32</v>
      </c>
    </row>
    <row r="384" spans="1:66" x14ac:dyDescent="0.25">
      <c r="A384" s="36" t="s">
        <v>156</v>
      </c>
      <c r="B384" s="37" t="s">
        <v>157</v>
      </c>
      <c r="C384" s="29" t="s">
        <v>237</v>
      </c>
      <c r="D384" s="29" t="s">
        <v>169</v>
      </c>
      <c r="E384" s="30" t="s">
        <v>167</v>
      </c>
      <c r="F384" s="132" t="s">
        <v>117</v>
      </c>
      <c r="G384" s="133" t="s">
        <v>32</v>
      </c>
      <c r="H384" s="133" t="s">
        <v>112</v>
      </c>
      <c r="I384" s="28" t="s">
        <v>111</v>
      </c>
      <c r="J384" s="38" t="s">
        <v>132</v>
      </c>
      <c r="K384" s="27">
        <v>2</v>
      </c>
      <c r="L384" s="28">
        <v>2</v>
      </c>
      <c r="M384" s="31" t="s">
        <v>278</v>
      </c>
      <c r="N384" s="32" t="s">
        <v>32</v>
      </c>
      <c r="O384" s="428"/>
      <c r="P384" s="429"/>
      <c r="Q384" s="429"/>
      <c r="R384" s="430"/>
      <c r="S384" s="431"/>
      <c r="T384" s="429"/>
      <c r="U384" s="429"/>
      <c r="V384" s="432"/>
      <c r="W384" s="431"/>
      <c r="X384" s="429"/>
      <c r="Y384" s="429"/>
      <c r="Z384" s="432"/>
      <c r="AA384" s="431"/>
      <c r="AB384" s="429"/>
      <c r="AC384" s="429"/>
      <c r="AD384" s="432"/>
      <c r="AE384" s="433"/>
      <c r="AF384" s="434"/>
      <c r="AG384" s="434"/>
      <c r="AH384" s="435"/>
      <c r="AI384" s="433"/>
      <c r="AJ384" s="434"/>
      <c r="AK384" s="434"/>
      <c r="AL384" s="435"/>
      <c r="AM384" s="433"/>
      <c r="AN384" s="434"/>
      <c r="AO384" s="434"/>
      <c r="AP384" s="435"/>
      <c r="AQ384" s="433"/>
      <c r="AR384" s="434"/>
      <c r="AS384" s="434"/>
      <c r="AT384" s="435"/>
      <c r="AU384" s="433"/>
      <c r="AV384" s="434"/>
      <c r="AW384" s="434"/>
      <c r="AX384" s="435"/>
      <c r="AY384" s="431"/>
      <c r="AZ384" s="429"/>
      <c r="BA384" s="429"/>
      <c r="BB384" s="432"/>
      <c r="BC384" s="431"/>
      <c r="BD384" s="429"/>
      <c r="BE384" s="429"/>
      <c r="BF384" s="432"/>
      <c r="BG384" s="431"/>
      <c r="BH384" s="429"/>
      <c r="BI384" s="429"/>
      <c r="BJ384" s="436"/>
      <c r="BK384" s="181">
        <f t="shared" si="18"/>
        <v>0</v>
      </c>
      <c r="BL384" s="182">
        <f t="shared" si="19"/>
        <v>2</v>
      </c>
      <c r="BM384" s="26"/>
      <c r="BN384" s="200" t="s">
        <v>32</v>
      </c>
    </row>
    <row r="385" spans="1:66" x14ac:dyDescent="0.25">
      <c r="A385" s="36" t="s">
        <v>156</v>
      </c>
      <c r="B385" s="37" t="s">
        <v>157</v>
      </c>
      <c r="C385" s="29" t="s">
        <v>237</v>
      </c>
      <c r="D385" s="29" t="s">
        <v>169</v>
      </c>
      <c r="E385" s="30" t="s">
        <v>167</v>
      </c>
      <c r="F385" s="132" t="s">
        <v>117</v>
      </c>
      <c r="G385" s="133" t="s">
        <v>32</v>
      </c>
      <c r="H385" s="133" t="s">
        <v>112</v>
      </c>
      <c r="I385" s="28" t="s">
        <v>111</v>
      </c>
      <c r="J385" s="38" t="s">
        <v>131</v>
      </c>
      <c r="K385" s="27">
        <v>2</v>
      </c>
      <c r="L385" s="28">
        <v>2</v>
      </c>
      <c r="M385" s="31" t="s">
        <v>278</v>
      </c>
      <c r="N385" s="32" t="s">
        <v>32</v>
      </c>
      <c r="O385" s="428"/>
      <c r="P385" s="429"/>
      <c r="Q385" s="429"/>
      <c r="R385" s="430"/>
      <c r="S385" s="431"/>
      <c r="T385" s="429"/>
      <c r="U385" s="429"/>
      <c r="V385" s="432"/>
      <c r="W385" s="431"/>
      <c r="X385" s="429"/>
      <c r="Y385" s="429"/>
      <c r="Z385" s="432"/>
      <c r="AA385" s="431"/>
      <c r="AB385" s="429"/>
      <c r="AC385" s="429"/>
      <c r="AD385" s="432"/>
      <c r="AE385" s="433"/>
      <c r="AF385" s="434"/>
      <c r="AG385" s="434"/>
      <c r="AH385" s="435"/>
      <c r="AI385" s="433"/>
      <c r="AJ385" s="434"/>
      <c r="AK385" s="434"/>
      <c r="AL385" s="435"/>
      <c r="AM385" s="433"/>
      <c r="AN385" s="434"/>
      <c r="AO385" s="434"/>
      <c r="AP385" s="435"/>
      <c r="AQ385" s="433"/>
      <c r="AR385" s="434"/>
      <c r="AS385" s="434"/>
      <c r="AT385" s="435"/>
      <c r="AU385" s="433"/>
      <c r="AV385" s="434"/>
      <c r="AW385" s="434"/>
      <c r="AX385" s="435"/>
      <c r="AY385" s="431"/>
      <c r="AZ385" s="429">
        <v>1</v>
      </c>
      <c r="BA385" s="429"/>
      <c r="BB385" s="432"/>
      <c r="BC385" s="431"/>
      <c r="BD385" s="429"/>
      <c r="BE385" s="429"/>
      <c r="BF385" s="432"/>
      <c r="BG385" s="431"/>
      <c r="BH385" s="429"/>
      <c r="BI385" s="429"/>
      <c r="BJ385" s="436"/>
      <c r="BK385" s="181">
        <f t="shared" si="18"/>
        <v>1</v>
      </c>
      <c r="BL385" s="182">
        <f t="shared" si="19"/>
        <v>1</v>
      </c>
      <c r="BM385" s="26" t="s">
        <v>584</v>
      </c>
      <c r="BN385" s="200" t="s">
        <v>32</v>
      </c>
    </row>
    <row r="386" spans="1:66" x14ac:dyDescent="0.25">
      <c r="A386" s="36" t="s">
        <v>156</v>
      </c>
      <c r="B386" s="37" t="s">
        <v>157</v>
      </c>
      <c r="C386" s="29" t="s">
        <v>233</v>
      </c>
      <c r="D386" s="29" t="s">
        <v>169</v>
      </c>
      <c r="E386" s="30" t="s">
        <v>167</v>
      </c>
      <c r="F386" s="132" t="s">
        <v>105</v>
      </c>
      <c r="G386" s="133" t="s">
        <v>32</v>
      </c>
      <c r="H386" s="133" t="s">
        <v>110</v>
      </c>
      <c r="I386" s="28" t="s">
        <v>111</v>
      </c>
      <c r="J386" s="38" t="s">
        <v>136</v>
      </c>
      <c r="K386" s="27">
        <v>1</v>
      </c>
      <c r="L386" s="28">
        <v>1</v>
      </c>
      <c r="M386" s="31" t="s">
        <v>267</v>
      </c>
      <c r="N386" s="32" t="s">
        <v>32</v>
      </c>
      <c r="O386" s="428"/>
      <c r="P386" s="429"/>
      <c r="Q386" s="429"/>
      <c r="R386" s="430"/>
      <c r="S386" s="431"/>
      <c r="T386" s="429"/>
      <c r="U386" s="429"/>
      <c r="V386" s="432"/>
      <c r="W386" s="431"/>
      <c r="X386" s="429"/>
      <c r="Y386" s="429"/>
      <c r="Z386" s="432"/>
      <c r="AA386" s="431"/>
      <c r="AB386" s="429"/>
      <c r="AC386" s="429"/>
      <c r="AD386" s="432"/>
      <c r="AE386" s="433"/>
      <c r="AF386" s="434"/>
      <c r="AG386" s="434"/>
      <c r="AH386" s="435"/>
      <c r="AI386" s="433"/>
      <c r="AJ386" s="434"/>
      <c r="AK386" s="434"/>
      <c r="AL386" s="435"/>
      <c r="AM386" s="433"/>
      <c r="AN386" s="434"/>
      <c r="AO386" s="434"/>
      <c r="AP386" s="435"/>
      <c r="AQ386" s="433"/>
      <c r="AR386" s="434"/>
      <c r="AS386" s="434"/>
      <c r="AT386" s="435"/>
      <c r="AU386" s="433"/>
      <c r="AV386" s="434"/>
      <c r="AW386" s="434">
        <v>1</v>
      </c>
      <c r="AX386" s="435"/>
      <c r="AY386" s="431"/>
      <c r="AZ386" s="429"/>
      <c r="BA386" s="429"/>
      <c r="BB386" s="432"/>
      <c r="BC386" s="431"/>
      <c r="BD386" s="429"/>
      <c r="BE386" s="429"/>
      <c r="BF386" s="432"/>
      <c r="BG386" s="431"/>
      <c r="BH386" s="429"/>
      <c r="BI386" s="429"/>
      <c r="BJ386" s="436"/>
      <c r="BK386" s="181">
        <f t="shared" si="18"/>
        <v>1</v>
      </c>
      <c r="BL386" s="182">
        <f t="shared" si="19"/>
        <v>0</v>
      </c>
      <c r="BM386" s="26" t="s">
        <v>572</v>
      </c>
      <c r="BN386" s="200" t="s">
        <v>32</v>
      </c>
    </row>
    <row r="387" spans="1:66" x14ac:dyDescent="0.25">
      <c r="A387" s="36" t="s">
        <v>156</v>
      </c>
      <c r="B387" s="37" t="s">
        <v>157</v>
      </c>
      <c r="C387" s="29" t="s">
        <v>233</v>
      </c>
      <c r="D387" s="29" t="s">
        <v>169</v>
      </c>
      <c r="E387" s="30" t="s">
        <v>167</v>
      </c>
      <c r="F387" s="132" t="s">
        <v>105</v>
      </c>
      <c r="G387" s="133" t="s">
        <v>32</v>
      </c>
      <c r="H387" s="133" t="s">
        <v>110</v>
      </c>
      <c r="I387" s="28" t="s">
        <v>111</v>
      </c>
      <c r="J387" s="38" t="s">
        <v>109</v>
      </c>
      <c r="K387" s="27">
        <v>5</v>
      </c>
      <c r="L387" s="28">
        <v>5</v>
      </c>
      <c r="M387" s="31" t="s">
        <v>266</v>
      </c>
      <c r="N387" s="32" t="s">
        <v>32</v>
      </c>
      <c r="O387" s="428">
        <v>1</v>
      </c>
      <c r="P387" s="429"/>
      <c r="Q387" s="429"/>
      <c r="R387" s="430"/>
      <c r="S387" s="431"/>
      <c r="T387" s="429">
        <v>1</v>
      </c>
      <c r="U387" s="429"/>
      <c r="V387" s="432"/>
      <c r="W387" s="431"/>
      <c r="X387" s="429"/>
      <c r="Y387" s="429"/>
      <c r="Z387" s="432"/>
      <c r="AA387" s="431"/>
      <c r="AB387" s="429">
        <v>1</v>
      </c>
      <c r="AC387" s="429"/>
      <c r="AD387" s="432"/>
      <c r="AE387" s="433"/>
      <c r="AF387" s="434"/>
      <c r="AG387" s="434"/>
      <c r="AH387" s="435"/>
      <c r="AI387" s="433"/>
      <c r="AJ387" s="434"/>
      <c r="AK387" s="434"/>
      <c r="AL387" s="435"/>
      <c r="AM387" s="433"/>
      <c r="AN387" s="434"/>
      <c r="AO387" s="434"/>
      <c r="AP387" s="435"/>
      <c r="AQ387" s="433"/>
      <c r="AR387" s="434"/>
      <c r="AS387" s="434"/>
      <c r="AT387" s="435">
        <v>1</v>
      </c>
      <c r="AU387" s="433"/>
      <c r="AV387" s="434"/>
      <c r="AW387" s="434"/>
      <c r="AX387" s="435">
        <v>1</v>
      </c>
      <c r="AY387" s="431"/>
      <c r="AZ387" s="429"/>
      <c r="BA387" s="429"/>
      <c r="BB387" s="432"/>
      <c r="BC387" s="431"/>
      <c r="BD387" s="429"/>
      <c r="BE387" s="429"/>
      <c r="BF387" s="432"/>
      <c r="BG387" s="431"/>
      <c r="BH387" s="429"/>
      <c r="BI387" s="429"/>
      <c r="BJ387" s="436"/>
      <c r="BK387" s="181">
        <f t="shared" si="18"/>
        <v>5</v>
      </c>
      <c r="BL387" s="182">
        <f t="shared" si="19"/>
        <v>0</v>
      </c>
      <c r="BM387" s="26" t="s">
        <v>572</v>
      </c>
      <c r="BN387" s="200" t="s">
        <v>32</v>
      </c>
    </row>
    <row r="388" spans="1:66" x14ac:dyDescent="0.25">
      <c r="A388" s="36" t="s">
        <v>156</v>
      </c>
      <c r="B388" s="37" t="s">
        <v>157</v>
      </c>
      <c r="C388" s="29" t="s">
        <v>233</v>
      </c>
      <c r="D388" s="29" t="s">
        <v>169</v>
      </c>
      <c r="E388" s="30" t="s">
        <v>167</v>
      </c>
      <c r="F388" s="132" t="s">
        <v>105</v>
      </c>
      <c r="G388" s="133" t="s">
        <v>32</v>
      </c>
      <c r="H388" s="133" t="s">
        <v>110</v>
      </c>
      <c r="I388" s="28" t="s">
        <v>111</v>
      </c>
      <c r="J388" s="39" t="s">
        <v>260</v>
      </c>
      <c r="K388" s="27">
        <v>4</v>
      </c>
      <c r="L388" s="28">
        <v>4</v>
      </c>
      <c r="M388" s="31" t="s">
        <v>263</v>
      </c>
      <c r="N388" s="40" t="s">
        <v>261</v>
      </c>
      <c r="O388" s="428">
        <v>4</v>
      </c>
      <c r="P388" s="429"/>
      <c r="Q388" s="429"/>
      <c r="R388" s="430"/>
      <c r="S388" s="431"/>
      <c r="T388" s="429"/>
      <c r="U388" s="429"/>
      <c r="V388" s="432"/>
      <c r="W388" s="431"/>
      <c r="X388" s="429"/>
      <c r="Y388" s="429"/>
      <c r="Z388" s="432"/>
      <c r="AA388" s="431"/>
      <c r="AB388" s="429"/>
      <c r="AC388" s="429"/>
      <c r="AD388" s="432"/>
      <c r="AE388" s="433"/>
      <c r="AF388" s="434"/>
      <c r="AG388" s="434"/>
      <c r="AH388" s="435"/>
      <c r="AI388" s="433"/>
      <c r="AJ388" s="434"/>
      <c r="AK388" s="434"/>
      <c r="AL388" s="435"/>
      <c r="AM388" s="433"/>
      <c r="AN388" s="434"/>
      <c r="AO388" s="434"/>
      <c r="AP388" s="435"/>
      <c r="AQ388" s="433"/>
      <c r="AR388" s="434"/>
      <c r="AS388" s="434"/>
      <c r="AT388" s="435"/>
      <c r="AU388" s="433"/>
      <c r="AV388" s="434"/>
      <c r="AW388" s="434"/>
      <c r="AX388" s="435"/>
      <c r="AY388" s="431"/>
      <c r="AZ388" s="429"/>
      <c r="BA388" s="429"/>
      <c r="BB388" s="432"/>
      <c r="BC388" s="431"/>
      <c r="BD388" s="429"/>
      <c r="BE388" s="429"/>
      <c r="BF388" s="432"/>
      <c r="BG388" s="431"/>
      <c r="BH388" s="429"/>
      <c r="BI388" s="429"/>
      <c r="BJ388" s="436"/>
      <c r="BK388" s="181">
        <f t="shared" si="18"/>
        <v>4</v>
      </c>
      <c r="BL388" s="182">
        <f t="shared" si="19"/>
        <v>0</v>
      </c>
      <c r="BM388" s="26" t="s">
        <v>572</v>
      </c>
      <c r="BN388" s="200" t="s">
        <v>32</v>
      </c>
    </row>
    <row r="389" spans="1:66" x14ac:dyDescent="0.25">
      <c r="A389" s="36" t="s">
        <v>156</v>
      </c>
      <c r="B389" s="37" t="s">
        <v>157</v>
      </c>
      <c r="C389" s="29" t="s">
        <v>234</v>
      </c>
      <c r="D389" s="29" t="s">
        <v>169</v>
      </c>
      <c r="E389" s="30" t="s">
        <v>167</v>
      </c>
      <c r="F389" s="132" t="s">
        <v>106</v>
      </c>
      <c r="G389" s="133" t="s">
        <v>32</v>
      </c>
      <c r="H389" s="133" t="s">
        <v>110</v>
      </c>
      <c r="I389" s="28" t="s">
        <v>111</v>
      </c>
      <c r="J389" s="38" t="s">
        <v>136</v>
      </c>
      <c r="K389" s="27">
        <v>1</v>
      </c>
      <c r="L389" s="28">
        <v>1</v>
      </c>
      <c r="M389" s="31" t="s">
        <v>267</v>
      </c>
      <c r="N389" s="32" t="s">
        <v>32</v>
      </c>
      <c r="O389" s="428"/>
      <c r="P389" s="429"/>
      <c r="Q389" s="429"/>
      <c r="R389" s="430"/>
      <c r="S389" s="431"/>
      <c r="T389" s="429"/>
      <c r="U389" s="429"/>
      <c r="V389" s="432"/>
      <c r="W389" s="431"/>
      <c r="X389" s="429"/>
      <c r="Y389" s="429"/>
      <c r="Z389" s="432"/>
      <c r="AA389" s="431"/>
      <c r="AB389" s="429"/>
      <c r="AC389" s="429"/>
      <c r="AD389" s="432"/>
      <c r="AE389" s="433"/>
      <c r="AF389" s="434"/>
      <c r="AG389" s="434"/>
      <c r="AH389" s="435"/>
      <c r="AI389" s="433"/>
      <c r="AJ389" s="434"/>
      <c r="AK389" s="434"/>
      <c r="AL389" s="435"/>
      <c r="AM389" s="433"/>
      <c r="AN389" s="434"/>
      <c r="AO389" s="434"/>
      <c r="AP389" s="435"/>
      <c r="AQ389" s="433"/>
      <c r="AR389" s="434"/>
      <c r="AS389" s="434"/>
      <c r="AT389" s="435"/>
      <c r="AU389" s="433"/>
      <c r="AV389" s="434">
        <v>1</v>
      </c>
      <c r="AW389" s="434"/>
      <c r="AX389" s="435"/>
      <c r="AY389" s="431"/>
      <c r="AZ389" s="429"/>
      <c r="BA389" s="429"/>
      <c r="BB389" s="432"/>
      <c r="BC389" s="431"/>
      <c r="BD389" s="429"/>
      <c r="BE389" s="429"/>
      <c r="BF389" s="432"/>
      <c r="BG389" s="431"/>
      <c r="BH389" s="429"/>
      <c r="BI389" s="429"/>
      <c r="BJ389" s="436"/>
      <c r="BK389" s="181">
        <f t="shared" si="18"/>
        <v>1</v>
      </c>
      <c r="BL389" s="182">
        <f t="shared" si="19"/>
        <v>0</v>
      </c>
      <c r="BM389" s="26" t="s">
        <v>572</v>
      </c>
      <c r="BN389" s="200" t="s">
        <v>32</v>
      </c>
    </row>
    <row r="390" spans="1:66" x14ac:dyDescent="0.25">
      <c r="A390" s="36" t="s">
        <v>156</v>
      </c>
      <c r="B390" s="37" t="s">
        <v>157</v>
      </c>
      <c r="C390" s="29" t="s">
        <v>234</v>
      </c>
      <c r="D390" s="29" t="s">
        <v>169</v>
      </c>
      <c r="E390" s="30" t="s">
        <v>167</v>
      </c>
      <c r="F390" s="132" t="s">
        <v>106</v>
      </c>
      <c r="G390" s="133" t="s">
        <v>32</v>
      </c>
      <c r="H390" s="133" t="s">
        <v>110</v>
      </c>
      <c r="I390" s="28" t="s">
        <v>111</v>
      </c>
      <c r="J390" s="38" t="s">
        <v>109</v>
      </c>
      <c r="K390" s="27">
        <v>5</v>
      </c>
      <c r="L390" s="28">
        <v>6</v>
      </c>
      <c r="M390" s="31" t="s">
        <v>266</v>
      </c>
      <c r="N390" s="32" t="s">
        <v>32</v>
      </c>
      <c r="O390" s="428">
        <v>1</v>
      </c>
      <c r="P390" s="429"/>
      <c r="Q390" s="429"/>
      <c r="R390" s="430"/>
      <c r="S390" s="431"/>
      <c r="T390" s="429">
        <v>1</v>
      </c>
      <c r="U390" s="429"/>
      <c r="V390" s="432"/>
      <c r="W390" s="431"/>
      <c r="X390" s="429"/>
      <c r="Y390" s="429"/>
      <c r="Z390" s="432"/>
      <c r="AA390" s="431"/>
      <c r="AB390" s="429">
        <v>1</v>
      </c>
      <c r="AC390" s="429"/>
      <c r="AD390" s="432"/>
      <c r="AE390" s="433"/>
      <c r="AF390" s="434"/>
      <c r="AG390" s="434"/>
      <c r="AH390" s="435"/>
      <c r="AI390" s="433"/>
      <c r="AJ390" s="434"/>
      <c r="AK390" s="434"/>
      <c r="AL390" s="435"/>
      <c r="AM390" s="433"/>
      <c r="AN390" s="434"/>
      <c r="AO390" s="434"/>
      <c r="AP390" s="435"/>
      <c r="AQ390" s="433"/>
      <c r="AR390" s="434"/>
      <c r="AS390" s="434"/>
      <c r="AT390" s="435">
        <v>1</v>
      </c>
      <c r="AU390" s="433"/>
      <c r="AV390" s="434">
        <v>1</v>
      </c>
      <c r="AW390" s="434"/>
      <c r="AX390" s="435">
        <v>1</v>
      </c>
      <c r="AY390" s="431"/>
      <c r="AZ390" s="429"/>
      <c r="BA390" s="429"/>
      <c r="BB390" s="432"/>
      <c r="BC390" s="431"/>
      <c r="BD390" s="429"/>
      <c r="BE390" s="429"/>
      <c r="BF390" s="432"/>
      <c r="BG390" s="431"/>
      <c r="BH390" s="429"/>
      <c r="BI390" s="429"/>
      <c r="BJ390" s="436"/>
      <c r="BK390" s="181">
        <f t="shared" si="18"/>
        <v>6</v>
      </c>
      <c r="BL390" s="182">
        <f t="shared" si="19"/>
        <v>0</v>
      </c>
      <c r="BM390" s="26" t="s">
        <v>572</v>
      </c>
      <c r="BN390" s="200" t="s">
        <v>32</v>
      </c>
    </row>
    <row r="391" spans="1:66" x14ac:dyDescent="0.25">
      <c r="A391" s="36" t="s">
        <v>156</v>
      </c>
      <c r="B391" s="37" t="s">
        <v>157</v>
      </c>
      <c r="C391" s="29" t="s">
        <v>234</v>
      </c>
      <c r="D391" s="29" t="s">
        <v>169</v>
      </c>
      <c r="E391" s="30" t="s">
        <v>167</v>
      </c>
      <c r="F391" s="132" t="s">
        <v>106</v>
      </c>
      <c r="G391" s="133" t="s">
        <v>32</v>
      </c>
      <c r="H391" s="133" t="s">
        <v>110</v>
      </c>
      <c r="I391" s="28" t="s">
        <v>111</v>
      </c>
      <c r="J391" s="39" t="s">
        <v>260</v>
      </c>
      <c r="K391" s="27">
        <v>4</v>
      </c>
      <c r="L391" s="28">
        <v>4</v>
      </c>
      <c r="M391" s="31" t="s">
        <v>263</v>
      </c>
      <c r="N391" s="40" t="s">
        <v>261</v>
      </c>
      <c r="O391" s="428">
        <v>4</v>
      </c>
      <c r="P391" s="429"/>
      <c r="Q391" s="429"/>
      <c r="R391" s="430"/>
      <c r="S391" s="431"/>
      <c r="T391" s="429"/>
      <c r="U391" s="429"/>
      <c r="V391" s="432"/>
      <c r="W391" s="431"/>
      <c r="X391" s="429"/>
      <c r="Y391" s="429"/>
      <c r="Z391" s="432"/>
      <c r="AA391" s="431"/>
      <c r="AB391" s="429"/>
      <c r="AC391" s="429"/>
      <c r="AD391" s="432"/>
      <c r="AE391" s="433"/>
      <c r="AF391" s="434"/>
      <c r="AG391" s="434"/>
      <c r="AH391" s="435"/>
      <c r="AI391" s="433"/>
      <c r="AJ391" s="434"/>
      <c r="AK391" s="434"/>
      <c r="AL391" s="435"/>
      <c r="AM391" s="433"/>
      <c r="AN391" s="434"/>
      <c r="AO391" s="434"/>
      <c r="AP391" s="435"/>
      <c r="AQ391" s="433"/>
      <c r="AR391" s="434"/>
      <c r="AS391" s="434"/>
      <c r="AT391" s="435"/>
      <c r="AU391" s="433"/>
      <c r="AV391" s="434"/>
      <c r="AW391" s="434"/>
      <c r="AX391" s="435"/>
      <c r="AY391" s="431"/>
      <c r="AZ391" s="429"/>
      <c r="BA391" s="429"/>
      <c r="BB391" s="432"/>
      <c r="BC391" s="431"/>
      <c r="BD391" s="429"/>
      <c r="BE391" s="429"/>
      <c r="BF391" s="432"/>
      <c r="BG391" s="431"/>
      <c r="BH391" s="429"/>
      <c r="BI391" s="429"/>
      <c r="BJ391" s="436"/>
      <c r="BK391" s="181">
        <f t="shared" si="18"/>
        <v>4</v>
      </c>
      <c r="BL391" s="182">
        <f t="shared" si="19"/>
        <v>0</v>
      </c>
      <c r="BM391" s="26" t="s">
        <v>572</v>
      </c>
      <c r="BN391" s="200" t="s">
        <v>32</v>
      </c>
    </row>
    <row r="392" spans="1:66" x14ac:dyDescent="0.25">
      <c r="A392" s="36" t="s">
        <v>156</v>
      </c>
      <c r="B392" s="37" t="s">
        <v>157</v>
      </c>
      <c r="C392" s="29" t="s">
        <v>517</v>
      </c>
      <c r="D392" s="29" t="s">
        <v>169</v>
      </c>
      <c r="E392" s="30" t="s">
        <v>167</v>
      </c>
      <c r="F392" s="132" t="s">
        <v>518</v>
      </c>
      <c r="G392" s="133" t="s">
        <v>32</v>
      </c>
      <c r="H392" s="133" t="s">
        <v>110</v>
      </c>
      <c r="I392" s="28" t="s">
        <v>111</v>
      </c>
      <c r="J392" s="38" t="s">
        <v>109</v>
      </c>
      <c r="K392" s="27">
        <v>5</v>
      </c>
      <c r="L392" s="28">
        <v>5</v>
      </c>
      <c r="M392" s="31" t="s">
        <v>266</v>
      </c>
      <c r="N392" s="32" t="s">
        <v>32</v>
      </c>
      <c r="O392" s="428">
        <v>1</v>
      </c>
      <c r="P392" s="429"/>
      <c r="Q392" s="429"/>
      <c r="R392" s="430"/>
      <c r="S392" s="431">
        <v>1</v>
      </c>
      <c r="T392" s="429"/>
      <c r="U392" s="429"/>
      <c r="V392" s="432"/>
      <c r="W392" s="431"/>
      <c r="X392" s="429"/>
      <c r="Y392" s="429"/>
      <c r="Z392" s="432"/>
      <c r="AA392" s="431">
        <v>1</v>
      </c>
      <c r="AB392" s="429"/>
      <c r="AC392" s="429"/>
      <c r="AD392" s="432"/>
      <c r="AE392" s="433"/>
      <c r="AF392" s="434"/>
      <c r="AG392" s="434"/>
      <c r="AH392" s="435"/>
      <c r="AI392" s="433"/>
      <c r="AJ392" s="434">
        <v>1</v>
      </c>
      <c r="AK392" s="434"/>
      <c r="AL392" s="435">
        <v>1</v>
      </c>
      <c r="AM392" s="433"/>
      <c r="AN392" s="434"/>
      <c r="AO392" s="434"/>
      <c r="AP392" s="435"/>
      <c r="AQ392" s="433"/>
      <c r="AR392" s="434"/>
      <c r="AS392" s="434"/>
      <c r="AT392" s="435"/>
      <c r="AU392" s="433"/>
      <c r="AV392" s="434"/>
      <c r="AW392" s="434"/>
      <c r="AX392" s="435"/>
      <c r="AY392" s="431"/>
      <c r="AZ392" s="429"/>
      <c r="BA392" s="429"/>
      <c r="BB392" s="432"/>
      <c r="BC392" s="431"/>
      <c r="BD392" s="429"/>
      <c r="BE392" s="429"/>
      <c r="BF392" s="432"/>
      <c r="BG392" s="431"/>
      <c r="BH392" s="429"/>
      <c r="BI392" s="429"/>
      <c r="BJ392" s="436"/>
      <c r="BK392" s="181">
        <f t="shared" si="18"/>
        <v>5</v>
      </c>
      <c r="BL392" s="182">
        <f t="shared" si="19"/>
        <v>0</v>
      </c>
      <c r="BM392" s="26"/>
      <c r="BN392" s="200" t="s">
        <v>32</v>
      </c>
    </row>
    <row r="393" spans="1:66" x14ac:dyDescent="0.25">
      <c r="A393" s="36" t="s">
        <v>156</v>
      </c>
      <c r="B393" s="37" t="s">
        <v>157</v>
      </c>
      <c r="C393" s="29" t="s">
        <v>517</v>
      </c>
      <c r="D393" s="29" t="s">
        <v>169</v>
      </c>
      <c r="E393" s="30" t="s">
        <v>167</v>
      </c>
      <c r="F393" s="132" t="s">
        <v>518</v>
      </c>
      <c r="G393" s="133" t="s">
        <v>32</v>
      </c>
      <c r="H393" s="133" t="s">
        <v>110</v>
      </c>
      <c r="I393" s="28" t="s">
        <v>111</v>
      </c>
      <c r="J393" s="39" t="s">
        <v>260</v>
      </c>
      <c r="K393" s="27">
        <v>4</v>
      </c>
      <c r="L393" s="28">
        <v>4</v>
      </c>
      <c r="M393" s="31" t="s">
        <v>263</v>
      </c>
      <c r="N393" s="40" t="s">
        <v>261</v>
      </c>
      <c r="O393" s="428">
        <v>4</v>
      </c>
      <c r="P393" s="429"/>
      <c r="Q393" s="429"/>
      <c r="R393" s="430"/>
      <c r="S393" s="431"/>
      <c r="T393" s="429"/>
      <c r="U393" s="429"/>
      <c r="V393" s="432"/>
      <c r="W393" s="431"/>
      <c r="X393" s="429"/>
      <c r="Y393" s="429"/>
      <c r="Z393" s="432"/>
      <c r="AA393" s="431"/>
      <c r="AB393" s="429"/>
      <c r="AC393" s="429"/>
      <c r="AD393" s="432"/>
      <c r="AE393" s="433"/>
      <c r="AF393" s="434"/>
      <c r="AG393" s="434"/>
      <c r="AH393" s="435"/>
      <c r="AI393" s="433"/>
      <c r="AJ393" s="434"/>
      <c r="AK393" s="434"/>
      <c r="AL393" s="435"/>
      <c r="AM393" s="433"/>
      <c r="AN393" s="434"/>
      <c r="AO393" s="434"/>
      <c r="AP393" s="435"/>
      <c r="AQ393" s="433"/>
      <c r="AR393" s="434"/>
      <c r="AS393" s="434"/>
      <c r="AT393" s="435"/>
      <c r="AU393" s="433"/>
      <c r="AV393" s="434"/>
      <c r="AW393" s="434"/>
      <c r="AX393" s="435"/>
      <c r="AY393" s="431"/>
      <c r="AZ393" s="429"/>
      <c r="BA393" s="429"/>
      <c r="BB393" s="432"/>
      <c r="BC393" s="431"/>
      <c r="BD393" s="429"/>
      <c r="BE393" s="429"/>
      <c r="BF393" s="432"/>
      <c r="BG393" s="431"/>
      <c r="BH393" s="429"/>
      <c r="BI393" s="429"/>
      <c r="BJ393" s="436"/>
      <c r="BK393" s="181">
        <f t="shared" si="18"/>
        <v>4</v>
      </c>
      <c r="BL393" s="182">
        <f t="shared" si="19"/>
        <v>0</v>
      </c>
      <c r="BM393" s="26"/>
      <c r="BN393" s="200" t="s">
        <v>32</v>
      </c>
    </row>
    <row r="394" spans="1:66" x14ac:dyDescent="0.25">
      <c r="A394" s="36" t="s">
        <v>156</v>
      </c>
      <c r="B394" s="37" t="s">
        <v>157</v>
      </c>
      <c r="C394" s="29" t="s">
        <v>557</v>
      </c>
      <c r="D394" s="29" t="s">
        <v>169</v>
      </c>
      <c r="E394" s="30" t="s">
        <v>167</v>
      </c>
      <c r="F394" s="132" t="s">
        <v>556</v>
      </c>
      <c r="G394" s="437" t="s">
        <v>32</v>
      </c>
      <c r="H394" s="133" t="s">
        <v>112</v>
      </c>
      <c r="I394" s="28" t="s">
        <v>111</v>
      </c>
      <c r="J394" s="39" t="s">
        <v>109</v>
      </c>
      <c r="K394" s="27">
        <v>0</v>
      </c>
      <c r="L394" s="28">
        <v>4</v>
      </c>
      <c r="M394" s="31" t="s">
        <v>558</v>
      </c>
      <c r="N394" s="40" t="s">
        <v>32</v>
      </c>
      <c r="O394" s="428"/>
      <c r="P394" s="429"/>
      <c r="Q394" s="429"/>
      <c r="R394" s="430"/>
      <c r="S394" s="431"/>
      <c r="T394" s="429"/>
      <c r="U394" s="429"/>
      <c r="V394" s="432"/>
      <c r="W394" s="431"/>
      <c r="X394" s="429"/>
      <c r="Y394" s="429"/>
      <c r="Z394" s="432"/>
      <c r="AA394" s="431"/>
      <c r="AB394" s="429"/>
      <c r="AC394" s="429"/>
      <c r="AD394" s="432"/>
      <c r="AE394" s="433"/>
      <c r="AF394" s="434"/>
      <c r="AG394" s="434"/>
      <c r="AH394" s="435"/>
      <c r="AI394" s="433"/>
      <c r="AJ394" s="434">
        <v>1</v>
      </c>
      <c r="AK394" s="434"/>
      <c r="AL394" s="435">
        <v>1</v>
      </c>
      <c r="AM394" s="433"/>
      <c r="AN394" s="434"/>
      <c r="AO394" s="434"/>
      <c r="AP394" s="435"/>
      <c r="AQ394" s="433"/>
      <c r="AR394" s="434"/>
      <c r="AS394" s="434"/>
      <c r="AT394" s="435"/>
      <c r="AU394" s="433"/>
      <c r="AV394" s="434"/>
      <c r="AW394" s="434"/>
      <c r="AX394" s="435"/>
      <c r="AY394" s="431"/>
      <c r="AZ394" s="429"/>
      <c r="BA394" s="429">
        <v>1</v>
      </c>
      <c r="BB394" s="432"/>
      <c r="BC394" s="431"/>
      <c r="BD394" s="429"/>
      <c r="BE394" s="429">
        <v>1</v>
      </c>
      <c r="BF394" s="432"/>
      <c r="BG394" s="431"/>
      <c r="BH394" s="429"/>
      <c r="BI394" s="429"/>
      <c r="BJ394" s="436"/>
      <c r="BK394" s="181">
        <f t="shared" si="18"/>
        <v>4</v>
      </c>
      <c r="BL394" s="182">
        <f t="shared" si="19"/>
        <v>0</v>
      </c>
      <c r="BM394" s="26" t="s">
        <v>559</v>
      </c>
      <c r="BN394" s="200"/>
    </row>
    <row r="395" spans="1:66" x14ac:dyDescent="0.25">
      <c r="A395" s="36" t="s">
        <v>156</v>
      </c>
      <c r="B395" s="37" t="s">
        <v>157</v>
      </c>
      <c r="C395" s="29" t="s">
        <v>557</v>
      </c>
      <c r="D395" s="29" t="s">
        <v>169</v>
      </c>
      <c r="E395" s="30" t="s">
        <v>167</v>
      </c>
      <c r="F395" s="132" t="s">
        <v>556</v>
      </c>
      <c r="G395" s="437" t="s">
        <v>32</v>
      </c>
      <c r="H395" s="133" t="s">
        <v>112</v>
      </c>
      <c r="I395" s="28" t="s">
        <v>111</v>
      </c>
      <c r="J395" s="39" t="s">
        <v>260</v>
      </c>
      <c r="K395" s="27">
        <v>0</v>
      </c>
      <c r="L395" s="28">
        <v>6</v>
      </c>
      <c r="M395" s="31" t="s">
        <v>264</v>
      </c>
      <c r="N395" s="40" t="s">
        <v>32</v>
      </c>
      <c r="O395" s="428"/>
      <c r="P395" s="429"/>
      <c r="Q395" s="429"/>
      <c r="R395" s="430"/>
      <c r="S395" s="431"/>
      <c r="T395" s="429"/>
      <c r="U395" s="429"/>
      <c r="V395" s="432"/>
      <c r="W395" s="431"/>
      <c r="X395" s="429"/>
      <c r="Y395" s="429"/>
      <c r="Z395" s="432"/>
      <c r="AA395" s="431"/>
      <c r="AB395" s="429"/>
      <c r="AC395" s="429"/>
      <c r="AD395" s="432"/>
      <c r="AE395" s="433"/>
      <c r="AF395" s="434"/>
      <c r="AG395" s="434"/>
      <c r="AH395" s="435"/>
      <c r="AI395" s="433"/>
      <c r="AJ395" s="434"/>
      <c r="AK395" s="434"/>
      <c r="AL395" s="435"/>
      <c r="AM395" s="433"/>
      <c r="AN395" s="434"/>
      <c r="AO395" s="434"/>
      <c r="AP395" s="435"/>
      <c r="AQ395" s="433"/>
      <c r="AR395" s="434"/>
      <c r="AS395" s="434"/>
      <c r="AT395" s="435"/>
      <c r="AU395" s="433"/>
      <c r="AV395" s="434"/>
      <c r="AW395" s="434"/>
      <c r="AX395" s="435"/>
      <c r="AY395" s="431"/>
      <c r="AZ395" s="429"/>
      <c r="BA395" s="429"/>
      <c r="BB395" s="432"/>
      <c r="BC395" s="431"/>
      <c r="BD395" s="429"/>
      <c r="BE395" s="429">
        <v>6</v>
      </c>
      <c r="BF395" s="432"/>
      <c r="BG395" s="431"/>
      <c r="BH395" s="429"/>
      <c r="BI395" s="429"/>
      <c r="BJ395" s="436"/>
      <c r="BK395" s="181">
        <f t="shared" si="18"/>
        <v>6</v>
      </c>
      <c r="BL395" s="182">
        <f t="shared" si="19"/>
        <v>0</v>
      </c>
      <c r="BM395" s="26" t="s">
        <v>559</v>
      </c>
      <c r="BN395" s="200"/>
    </row>
    <row r="396" spans="1:66" x14ac:dyDescent="0.25">
      <c r="A396" s="36" t="s">
        <v>156</v>
      </c>
      <c r="B396" s="37" t="s">
        <v>157</v>
      </c>
      <c r="C396" s="29" t="s">
        <v>170</v>
      </c>
      <c r="D396" s="29" t="s">
        <v>169</v>
      </c>
      <c r="E396" s="30" t="s">
        <v>167</v>
      </c>
      <c r="F396" s="132" t="s">
        <v>36</v>
      </c>
      <c r="G396" s="133" t="s">
        <v>32</v>
      </c>
      <c r="H396" s="133" t="s">
        <v>110</v>
      </c>
      <c r="I396" s="28" t="s">
        <v>111</v>
      </c>
      <c r="J396" s="38" t="s">
        <v>136</v>
      </c>
      <c r="K396" s="27">
        <v>1</v>
      </c>
      <c r="L396" s="28">
        <v>1</v>
      </c>
      <c r="M396" s="31" t="s">
        <v>267</v>
      </c>
      <c r="N396" s="32" t="s">
        <v>32</v>
      </c>
      <c r="O396" s="428"/>
      <c r="P396" s="429"/>
      <c r="Q396" s="429"/>
      <c r="R396" s="430"/>
      <c r="S396" s="431"/>
      <c r="T396" s="429"/>
      <c r="U396" s="429"/>
      <c r="V396" s="432"/>
      <c r="W396" s="431"/>
      <c r="X396" s="429"/>
      <c r="Y396" s="429"/>
      <c r="Z396" s="432"/>
      <c r="AA396" s="431"/>
      <c r="AB396" s="429"/>
      <c r="AC396" s="429"/>
      <c r="AD396" s="432"/>
      <c r="AE396" s="433"/>
      <c r="AF396" s="434"/>
      <c r="AG396" s="434"/>
      <c r="AH396" s="435"/>
      <c r="AI396" s="433"/>
      <c r="AJ396" s="434"/>
      <c r="AK396" s="434"/>
      <c r="AL396" s="435"/>
      <c r="AM396" s="433"/>
      <c r="AN396" s="434"/>
      <c r="AO396" s="434"/>
      <c r="AP396" s="435"/>
      <c r="AQ396" s="433"/>
      <c r="AR396" s="434"/>
      <c r="AS396" s="434"/>
      <c r="AT396" s="435"/>
      <c r="AU396" s="433"/>
      <c r="AV396" s="434"/>
      <c r="AW396" s="434"/>
      <c r="AX396" s="435"/>
      <c r="AY396" s="431"/>
      <c r="AZ396" s="429"/>
      <c r="BA396" s="429"/>
      <c r="BB396" s="432"/>
      <c r="BC396" s="431"/>
      <c r="BD396" s="429"/>
      <c r="BE396" s="429"/>
      <c r="BF396" s="432"/>
      <c r="BG396" s="431"/>
      <c r="BH396" s="429"/>
      <c r="BI396" s="429"/>
      <c r="BJ396" s="436"/>
      <c r="BK396" s="181">
        <f t="shared" ref="BK396:BK462" si="20">SUM(O396:BJ396)</f>
        <v>0</v>
      </c>
      <c r="BL396" s="182">
        <f t="shared" ref="BL396:BL462" si="21">(L396-BK396)</f>
        <v>1</v>
      </c>
      <c r="BM396" s="26" t="s">
        <v>572</v>
      </c>
      <c r="BN396" s="200" t="s">
        <v>32</v>
      </c>
    </row>
    <row r="397" spans="1:66" x14ac:dyDescent="0.25">
      <c r="A397" s="36" t="s">
        <v>156</v>
      </c>
      <c r="B397" s="37" t="s">
        <v>157</v>
      </c>
      <c r="C397" s="29" t="s">
        <v>170</v>
      </c>
      <c r="D397" s="29" t="s">
        <v>169</v>
      </c>
      <c r="E397" s="30" t="s">
        <v>167</v>
      </c>
      <c r="F397" s="132" t="s">
        <v>36</v>
      </c>
      <c r="G397" s="133" t="s">
        <v>32</v>
      </c>
      <c r="H397" s="133" t="s">
        <v>110</v>
      </c>
      <c r="I397" s="28" t="s">
        <v>111</v>
      </c>
      <c r="J397" s="38" t="s">
        <v>109</v>
      </c>
      <c r="K397" s="27">
        <v>5</v>
      </c>
      <c r="L397" s="28">
        <v>5</v>
      </c>
      <c r="M397" s="31" t="s">
        <v>266</v>
      </c>
      <c r="N397" s="32" t="s">
        <v>32</v>
      </c>
      <c r="O397" s="428"/>
      <c r="P397" s="429"/>
      <c r="Q397" s="429"/>
      <c r="R397" s="430">
        <v>1</v>
      </c>
      <c r="S397" s="431"/>
      <c r="T397" s="429">
        <v>1</v>
      </c>
      <c r="U397" s="429"/>
      <c r="V397" s="432"/>
      <c r="W397" s="431"/>
      <c r="X397" s="429"/>
      <c r="Y397" s="429"/>
      <c r="Z397" s="432"/>
      <c r="AA397" s="431"/>
      <c r="AB397" s="429">
        <v>1</v>
      </c>
      <c r="AC397" s="429"/>
      <c r="AD397" s="432"/>
      <c r="AE397" s="433"/>
      <c r="AF397" s="434"/>
      <c r="AG397" s="434"/>
      <c r="AH397" s="435"/>
      <c r="AI397" s="433"/>
      <c r="AJ397" s="434"/>
      <c r="AK397" s="434"/>
      <c r="AL397" s="435"/>
      <c r="AM397" s="433"/>
      <c r="AN397" s="434"/>
      <c r="AO397" s="434"/>
      <c r="AP397" s="435"/>
      <c r="AQ397" s="433"/>
      <c r="AR397" s="434"/>
      <c r="AS397" s="434"/>
      <c r="AT397" s="435"/>
      <c r="AU397" s="433">
        <v>1</v>
      </c>
      <c r="AV397" s="434"/>
      <c r="AW397" s="434"/>
      <c r="AX397" s="435">
        <v>1</v>
      </c>
      <c r="AY397" s="431"/>
      <c r="AZ397" s="429"/>
      <c r="BA397" s="429"/>
      <c r="BB397" s="432"/>
      <c r="BC397" s="431"/>
      <c r="BD397" s="429"/>
      <c r="BE397" s="429"/>
      <c r="BF397" s="432"/>
      <c r="BG397" s="431"/>
      <c r="BH397" s="429"/>
      <c r="BI397" s="429"/>
      <c r="BJ397" s="436"/>
      <c r="BK397" s="181">
        <f t="shared" si="20"/>
        <v>5</v>
      </c>
      <c r="BL397" s="182">
        <f t="shared" si="21"/>
        <v>0</v>
      </c>
      <c r="BM397" s="26" t="s">
        <v>572</v>
      </c>
      <c r="BN397" s="200" t="s">
        <v>32</v>
      </c>
    </row>
    <row r="398" spans="1:66" x14ac:dyDescent="0.25">
      <c r="A398" s="36" t="s">
        <v>156</v>
      </c>
      <c r="B398" s="37" t="s">
        <v>157</v>
      </c>
      <c r="C398" s="29" t="s">
        <v>170</v>
      </c>
      <c r="D398" s="29" t="s">
        <v>169</v>
      </c>
      <c r="E398" s="30" t="s">
        <v>167</v>
      </c>
      <c r="F398" s="132" t="s">
        <v>36</v>
      </c>
      <c r="G398" s="133" t="s">
        <v>32</v>
      </c>
      <c r="H398" s="133" t="s">
        <v>110</v>
      </c>
      <c r="I398" s="28" t="s">
        <v>111</v>
      </c>
      <c r="J398" s="39" t="s">
        <v>260</v>
      </c>
      <c r="K398" s="27">
        <v>4</v>
      </c>
      <c r="L398" s="28">
        <v>4</v>
      </c>
      <c r="M398" s="31" t="s">
        <v>263</v>
      </c>
      <c r="N398" s="40" t="s">
        <v>261</v>
      </c>
      <c r="O398" s="428" t="s">
        <v>280</v>
      </c>
      <c r="P398" s="429"/>
      <c r="Q398" s="429"/>
      <c r="R398" s="430"/>
      <c r="S398" s="431"/>
      <c r="T398" s="429"/>
      <c r="U398" s="429"/>
      <c r="V398" s="432"/>
      <c r="W398" s="431"/>
      <c r="X398" s="429"/>
      <c r="Y398" s="429"/>
      <c r="Z398" s="432"/>
      <c r="AA398" s="431"/>
      <c r="AB398" s="429"/>
      <c r="AC398" s="429"/>
      <c r="AD398" s="432"/>
      <c r="AE398" s="433"/>
      <c r="AF398" s="434"/>
      <c r="AG398" s="434"/>
      <c r="AH398" s="435"/>
      <c r="AI398" s="433"/>
      <c r="AJ398" s="434"/>
      <c r="AK398" s="434"/>
      <c r="AL398" s="435"/>
      <c r="AM398" s="433"/>
      <c r="AN398" s="434"/>
      <c r="AO398" s="434"/>
      <c r="AP398" s="435"/>
      <c r="AQ398" s="433"/>
      <c r="AR398" s="434"/>
      <c r="AS398" s="434"/>
      <c r="AT398" s="435"/>
      <c r="AU398" s="433"/>
      <c r="AV398" s="434"/>
      <c r="AW398" s="434"/>
      <c r="AX398" s="435"/>
      <c r="AY398" s="431"/>
      <c r="AZ398" s="429"/>
      <c r="BA398" s="429"/>
      <c r="BB398" s="432"/>
      <c r="BC398" s="431"/>
      <c r="BD398" s="429"/>
      <c r="BE398" s="429"/>
      <c r="BF398" s="432"/>
      <c r="BG398" s="431"/>
      <c r="BH398" s="429"/>
      <c r="BI398" s="429"/>
      <c r="BJ398" s="436"/>
      <c r="BK398" s="181">
        <f t="shared" si="20"/>
        <v>0</v>
      </c>
      <c r="BL398" s="182">
        <f t="shared" si="21"/>
        <v>4</v>
      </c>
      <c r="BM398" s="26" t="s">
        <v>572</v>
      </c>
      <c r="BN398" s="200" t="s">
        <v>32</v>
      </c>
    </row>
    <row r="399" spans="1:66" x14ac:dyDescent="0.25">
      <c r="A399" s="36" t="s">
        <v>156</v>
      </c>
      <c r="B399" s="37" t="s">
        <v>157</v>
      </c>
      <c r="C399" s="29" t="s">
        <v>171</v>
      </c>
      <c r="D399" s="29" t="s">
        <v>169</v>
      </c>
      <c r="E399" s="30" t="s">
        <v>167</v>
      </c>
      <c r="F399" s="132" t="s">
        <v>37</v>
      </c>
      <c r="G399" s="133" t="s">
        <v>32</v>
      </c>
      <c r="H399" s="133" t="s">
        <v>112</v>
      </c>
      <c r="I399" s="28" t="s">
        <v>111</v>
      </c>
      <c r="J399" s="38" t="s">
        <v>140</v>
      </c>
      <c r="K399" s="27">
        <v>5</v>
      </c>
      <c r="L399" s="28">
        <v>5</v>
      </c>
      <c r="M399" s="31" t="s">
        <v>268</v>
      </c>
      <c r="N399" s="32" t="s">
        <v>32</v>
      </c>
      <c r="O399" s="428"/>
      <c r="P399" s="429"/>
      <c r="Q399" s="429"/>
      <c r="R399" s="430"/>
      <c r="S399" s="431">
        <v>1</v>
      </c>
      <c r="T399" s="429"/>
      <c r="U399" s="429"/>
      <c r="V399" s="432"/>
      <c r="W399" s="431"/>
      <c r="X399" s="429"/>
      <c r="Y399" s="429"/>
      <c r="Z399" s="432"/>
      <c r="AA399" s="431">
        <v>1</v>
      </c>
      <c r="AB399" s="429"/>
      <c r="AC399" s="429"/>
      <c r="AD399" s="432"/>
      <c r="AE399" s="433">
        <v>1</v>
      </c>
      <c r="AF399" s="434"/>
      <c r="AG399" s="434"/>
      <c r="AH399" s="435"/>
      <c r="AI399" s="433"/>
      <c r="AJ399" s="434">
        <v>1</v>
      </c>
      <c r="AK399" s="434"/>
      <c r="AL399" s="435">
        <v>1</v>
      </c>
      <c r="AM399" s="433"/>
      <c r="AN399" s="434"/>
      <c r="AO399" s="434"/>
      <c r="AP399" s="435"/>
      <c r="AQ399" s="433"/>
      <c r="AR399" s="434"/>
      <c r="AS399" s="434"/>
      <c r="AT399" s="435"/>
      <c r="AU399" s="433"/>
      <c r="AV399" s="434"/>
      <c r="AW399" s="434"/>
      <c r="AX399" s="435"/>
      <c r="AY399" s="431"/>
      <c r="AZ399" s="429"/>
      <c r="BA399" s="429"/>
      <c r="BB399" s="432"/>
      <c r="BC399" s="431"/>
      <c r="BD399" s="429"/>
      <c r="BE399" s="429"/>
      <c r="BF399" s="432"/>
      <c r="BG399" s="431"/>
      <c r="BH399" s="429"/>
      <c r="BI399" s="429"/>
      <c r="BJ399" s="436"/>
      <c r="BK399" s="181">
        <f t="shared" si="20"/>
        <v>5</v>
      </c>
      <c r="BL399" s="182">
        <f t="shared" si="21"/>
        <v>0</v>
      </c>
      <c r="BM399" s="26"/>
      <c r="BN399" s="200" t="s">
        <v>32</v>
      </c>
    </row>
    <row r="400" spans="1:66" x14ac:dyDescent="0.25">
      <c r="A400" s="36" t="s">
        <v>156</v>
      </c>
      <c r="B400" s="37" t="s">
        <v>157</v>
      </c>
      <c r="C400" s="29" t="s">
        <v>171</v>
      </c>
      <c r="D400" s="29" t="s">
        <v>169</v>
      </c>
      <c r="E400" s="30" t="s">
        <v>167</v>
      </c>
      <c r="F400" s="132" t="s">
        <v>37</v>
      </c>
      <c r="G400" s="133" t="s">
        <v>32</v>
      </c>
      <c r="H400" s="133" t="s">
        <v>112</v>
      </c>
      <c r="I400" s="28" t="s">
        <v>111</v>
      </c>
      <c r="J400" s="38" t="s">
        <v>135</v>
      </c>
      <c r="K400" s="27">
        <v>2</v>
      </c>
      <c r="L400" s="28">
        <v>2</v>
      </c>
      <c r="M400" s="31" t="s">
        <v>278</v>
      </c>
      <c r="N400" s="32" t="s">
        <v>32</v>
      </c>
      <c r="O400" s="428"/>
      <c r="P400" s="429"/>
      <c r="Q400" s="429"/>
      <c r="R400" s="430"/>
      <c r="S400" s="431">
        <v>1</v>
      </c>
      <c r="T400" s="429"/>
      <c r="U400" s="429"/>
      <c r="V400" s="432"/>
      <c r="W400" s="431"/>
      <c r="X400" s="429"/>
      <c r="Y400" s="429"/>
      <c r="Z400" s="432"/>
      <c r="AA400" s="431"/>
      <c r="AB400" s="429"/>
      <c r="AC400" s="429"/>
      <c r="AD400" s="432"/>
      <c r="AE400" s="433">
        <v>1</v>
      </c>
      <c r="AF400" s="434"/>
      <c r="AG400" s="434"/>
      <c r="AH400" s="435"/>
      <c r="AI400" s="433"/>
      <c r="AJ400" s="434"/>
      <c r="AK400" s="434"/>
      <c r="AL400" s="435"/>
      <c r="AM400" s="433"/>
      <c r="AN400" s="434"/>
      <c r="AO400" s="434"/>
      <c r="AP400" s="435"/>
      <c r="AQ400" s="433"/>
      <c r="AR400" s="434"/>
      <c r="AS400" s="434"/>
      <c r="AT400" s="435"/>
      <c r="AU400" s="433"/>
      <c r="AV400" s="434"/>
      <c r="AW400" s="434"/>
      <c r="AX400" s="435"/>
      <c r="AY400" s="431"/>
      <c r="AZ400" s="429"/>
      <c r="BA400" s="429"/>
      <c r="BB400" s="432"/>
      <c r="BC400" s="431"/>
      <c r="BD400" s="429"/>
      <c r="BE400" s="429"/>
      <c r="BF400" s="432"/>
      <c r="BG400" s="431"/>
      <c r="BH400" s="429"/>
      <c r="BI400" s="429"/>
      <c r="BJ400" s="436"/>
      <c r="BK400" s="181">
        <f t="shared" si="20"/>
        <v>2</v>
      </c>
      <c r="BL400" s="182">
        <f t="shared" si="21"/>
        <v>0</v>
      </c>
      <c r="BM400" s="26"/>
      <c r="BN400" s="200" t="s">
        <v>32</v>
      </c>
    </row>
    <row r="401" spans="1:66" x14ac:dyDescent="0.25">
      <c r="A401" s="36" t="s">
        <v>156</v>
      </c>
      <c r="B401" s="37" t="s">
        <v>157</v>
      </c>
      <c r="C401" s="29" t="s">
        <v>171</v>
      </c>
      <c r="D401" s="29" t="s">
        <v>169</v>
      </c>
      <c r="E401" s="30" t="s">
        <v>167</v>
      </c>
      <c r="F401" s="132" t="s">
        <v>37</v>
      </c>
      <c r="G401" s="133" t="s">
        <v>32</v>
      </c>
      <c r="H401" s="133" t="s">
        <v>112</v>
      </c>
      <c r="I401" s="28" t="s">
        <v>111</v>
      </c>
      <c r="J401" s="38" t="s">
        <v>134</v>
      </c>
      <c r="K401" s="27">
        <v>2</v>
      </c>
      <c r="L401" s="28">
        <v>2</v>
      </c>
      <c r="M401" s="31" t="s">
        <v>278</v>
      </c>
      <c r="N401" s="32" t="s">
        <v>32</v>
      </c>
      <c r="O401" s="428"/>
      <c r="P401" s="429"/>
      <c r="Q401" s="429"/>
      <c r="R401" s="430"/>
      <c r="S401" s="431">
        <v>1</v>
      </c>
      <c r="T401" s="429"/>
      <c r="U401" s="429"/>
      <c r="V401" s="432"/>
      <c r="W401" s="431"/>
      <c r="X401" s="429"/>
      <c r="Y401" s="429"/>
      <c r="Z401" s="432"/>
      <c r="AA401" s="431"/>
      <c r="AB401" s="429"/>
      <c r="AC401" s="429"/>
      <c r="AD401" s="432"/>
      <c r="AE401" s="433">
        <v>1</v>
      </c>
      <c r="AF401" s="434"/>
      <c r="AG401" s="434"/>
      <c r="AH401" s="435"/>
      <c r="AI401" s="433"/>
      <c r="AJ401" s="434"/>
      <c r="AK401" s="434"/>
      <c r="AL401" s="435"/>
      <c r="AM401" s="433"/>
      <c r="AN401" s="434"/>
      <c r="AO401" s="434"/>
      <c r="AP401" s="435"/>
      <c r="AQ401" s="433"/>
      <c r="AR401" s="434"/>
      <c r="AS401" s="434"/>
      <c r="AT401" s="435"/>
      <c r="AU401" s="433"/>
      <c r="AV401" s="434"/>
      <c r="AW401" s="434"/>
      <c r="AX401" s="435"/>
      <c r="AY401" s="431"/>
      <c r="AZ401" s="429"/>
      <c r="BA401" s="429"/>
      <c r="BB401" s="432"/>
      <c r="BC401" s="431"/>
      <c r="BD401" s="429"/>
      <c r="BE401" s="429"/>
      <c r="BF401" s="432"/>
      <c r="BG401" s="431"/>
      <c r="BH401" s="429"/>
      <c r="BI401" s="429"/>
      <c r="BJ401" s="436"/>
      <c r="BK401" s="181">
        <f t="shared" si="20"/>
        <v>2</v>
      </c>
      <c r="BL401" s="182">
        <f t="shared" si="21"/>
        <v>0</v>
      </c>
      <c r="BM401" s="26"/>
      <c r="BN401" s="200" t="s">
        <v>32</v>
      </c>
    </row>
    <row r="402" spans="1:66" x14ac:dyDescent="0.25">
      <c r="A402" s="36" t="s">
        <v>156</v>
      </c>
      <c r="B402" s="37" t="s">
        <v>157</v>
      </c>
      <c r="C402" s="29" t="s">
        <v>171</v>
      </c>
      <c r="D402" s="29" t="s">
        <v>169</v>
      </c>
      <c r="E402" s="30" t="s">
        <v>167</v>
      </c>
      <c r="F402" s="132" t="s">
        <v>37</v>
      </c>
      <c r="G402" s="133" t="s">
        <v>32</v>
      </c>
      <c r="H402" s="133" t="s">
        <v>112</v>
      </c>
      <c r="I402" s="28" t="s">
        <v>111</v>
      </c>
      <c r="J402" s="38" t="s">
        <v>109</v>
      </c>
      <c r="K402" s="27">
        <v>5</v>
      </c>
      <c r="L402" s="28">
        <v>6</v>
      </c>
      <c r="M402" s="31" t="s">
        <v>266</v>
      </c>
      <c r="N402" s="32" t="s">
        <v>32</v>
      </c>
      <c r="O402" s="428"/>
      <c r="P402" s="429"/>
      <c r="Q402" s="429"/>
      <c r="R402" s="430"/>
      <c r="S402" s="431">
        <v>2</v>
      </c>
      <c r="T402" s="429"/>
      <c r="U402" s="429"/>
      <c r="V402" s="432"/>
      <c r="W402" s="431"/>
      <c r="X402" s="429"/>
      <c r="Y402" s="429"/>
      <c r="Z402" s="432"/>
      <c r="AA402" s="431">
        <v>1</v>
      </c>
      <c r="AB402" s="429"/>
      <c r="AC402" s="429"/>
      <c r="AD402" s="432"/>
      <c r="AE402" s="433">
        <v>1</v>
      </c>
      <c r="AF402" s="434"/>
      <c r="AG402" s="434"/>
      <c r="AH402" s="435"/>
      <c r="AI402" s="433"/>
      <c r="AJ402" s="434">
        <v>1</v>
      </c>
      <c r="AK402" s="434"/>
      <c r="AL402" s="435">
        <v>1</v>
      </c>
      <c r="AM402" s="433"/>
      <c r="AN402" s="434"/>
      <c r="AO402" s="434"/>
      <c r="AP402" s="435"/>
      <c r="AQ402" s="433"/>
      <c r="AR402" s="434"/>
      <c r="AS402" s="434"/>
      <c r="AT402" s="435"/>
      <c r="AU402" s="433"/>
      <c r="AV402" s="434"/>
      <c r="AW402" s="434"/>
      <c r="AX402" s="435"/>
      <c r="AY402" s="431"/>
      <c r="AZ402" s="429"/>
      <c r="BA402" s="429"/>
      <c r="BB402" s="432"/>
      <c r="BC402" s="431"/>
      <c r="BD402" s="429"/>
      <c r="BE402" s="429"/>
      <c r="BF402" s="432"/>
      <c r="BG402" s="431"/>
      <c r="BH402" s="429"/>
      <c r="BI402" s="429"/>
      <c r="BJ402" s="436"/>
      <c r="BK402" s="181">
        <f t="shared" si="20"/>
        <v>6</v>
      </c>
      <c r="BL402" s="182">
        <f t="shared" si="21"/>
        <v>0</v>
      </c>
      <c r="BM402" s="26"/>
      <c r="BN402" s="200" t="s">
        <v>32</v>
      </c>
    </row>
    <row r="403" spans="1:66" x14ac:dyDescent="0.25">
      <c r="A403" s="36" t="s">
        <v>156</v>
      </c>
      <c r="B403" s="37" t="s">
        <v>157</v>
      </c>
      <c r="C403" s="29" t="s">
        <v>171</v>
      </c>
      <c r="D403" s="29" t="s">
        <v>169</v>
      </c>
      <c r="E403" s="30" t="s">
        <v>167</v>
      </c>
      <c r="F403" s="132" t="s">
        <v>37</v>
      </c>
      <c r="G403" s="133" t="s">
        <v>32</v>
      </c>
      <c r="H403" s="133" t="s">
        <v>112</v>
      </c>
      <c r="I403" s="28" t="s">
        <v>111</v>
      </c>
      <c r="J403" s="39" t="s">
        <v>260</v>
      </c>
      <c r="K403" s="27">
        <v>6</v>
      </c>
      <c r="L403" s="28">
        <v>6</v>
      </c>
      <c r="M403" s="31" t="s">
        <v>264</v>
      </c>
      <c r="N403" s="40" t="s">
        <v>262</v>
      </c>
      <c r="O403" s="428" t="s">
        <v>280</v>
      </c>
      <c r="P403" s="429"/>
      <c r="Q403" s="429"/>
      <c r="R403" s="430"/>
      <c r="S403" s="431">
        <v>6</v>
      </c>
      <c r="T403" s="429"/>
      <c r="U403" s="429"/>
      <c r="V403" s="432"/>
      <c r="W403" s="431"/>
      <c r="X403" s="429"/>
      <c r="Y403" s="429"/>
      <c r="Z403" s="432"/>
      <c r="AA403" s="431"/>
      <c r="AB403" s="429"/>
      <c r="AC403" s="429"/>
      <c r="AD403" s="432"/>
      <c r="AE403" s="433"/>
      <c r="AF403" s="434"/>
      <c r="AG403" s="434"/>
      <c r="AH403" s="435"/>
      <c r="AI403" s="433"/>
      <c r="AJ403" s="434"/>
      <c r="AK403" s="434"/>
      <c r="AL403" s="435"/>
      <c r="AM403" s="433"/>
      <c r="AN403" s="434"/>
      <c r="AO403" s="434"/>
      <c r="AP403" s="435"/>
      <c r="AQ403" s="433"/>
      <c r="AR403" s="434"/>
      <c r="AS403" s="434"/>
      <c r="AT403" s="435"/>
      <c r="AU403" s="433"/>
      <c r="AV403" s="434"/>
      <c r="AW403" s="434"/>
      <c r="AX403" s="435"/>
      <c r="AY403" s="431"/>
      <c r="AZ403" s="429"/>
      <c r="BA403" s="429"/>
      <c r="BB403" s="432"/>
      <c r="BC403" s="431"/>
      <c r="BD403" s="429"/>
      <c r="BE403" s="429"/>
      <c r="BF403" s="432"/>
      <c r="BG403" s="431"/>
      <c r="BH403" s="429"/>
      <c r="BI403" s="429"/>
      <c r="BJ403" s="436"/>
      <c r="BK403" s="181">
        <f t="shared" si="20"/>
        <v>6</v>
      </c>
      <c r="BL403" s="182">
        <f t="shared" si="21"/>
        <v>0</v>
      </c>
      <c r="BM403" s="26"/>
      <c r="BN403" s="200" t="s">
        <v>32</v>
      </c>
    </row>
    <row r="404" spans="1:66" x14ac:dyDescent="0.25">
      <c r="A404" s="36" t="s">
        <v>156</v>
      </c>
      <c r="B404" s="37" t="s">
        <v>157</v>
      </c>
      <c r="C404" s="29" t="s">
        <v>171</v>
      </c>
      <c r="D404" s="29" t="s">
        <v>169</v>
      </c>
      <c r="E404" s="30" t="s">
        <v>167</v>
      </c>
      <c r="F404" s="132" t="s">
        <v>37</v>
      </c>
      <c r="G404" s="133" t="s">
        <v>32</v>
      </c>
      <c r="H404" s="133" t="s">
        <v>112</v>
      </c>
      <c r="I404" s="28" t="s">
        <v>111</v>
      </c>
      <c r="J404" s="38" t="s">
        <v>133</v>
      </c>
      <c r="K404" s="27">
        <v>2</v>
      </c>
      <c r="L404" s="28">
        <v>2</v>
      </c>
      <c r="M404" s="31" t="s">
        <v>278</v>
      </c>
      <c r="N404" s="32" t="s">
        <v>32</v>
      </c>
      <c r="O404" s="428"/>
      <c r="P404" s="429"/>
      <c r="Q404" s="429"/>
      <c r="R404" s="430"/>
      <c r="S404" s="431">
        <v>1</v>
      </c>
      <c r="T404" s="429"/>
      <c r="U404" s="429"/>
      <c r="V404" s="432"/>
      <c r="W404" s="431"/>
      <c r="X404" s="429"/>
      <c r="Y404" s="429"/>
      <c r="Z404" s="432"/>
      <c r="AA404" s="431"/>
      <c r="AB404" s="429"/>
      <c r="AC404" s="429"/>
      <c r="AD404" s="432"/>
      <c r="AE404" s="433">
        <v>1</v>
      </c>
      <c r="AF404" s="434"/>
      <c r="AG404" s="434"/>
      <c r="AH404" s="435"/>
      <c r="AI404" s="433"/>
      <c r="AJ404" s="434"/>
      <c r="AK404" s="434"/>
      <c r="AL404" s="435"/>
      <c r="AM404" s="433"/>
      <c r="AN404" s="434"/>
      <c r="AO404" s="434"/>
      <c r="AP404" s="435"/>
      <c r="AQ404" s="433"/>
      <c r="AR404" s="434"/>
      <c r="AS404" s="434"/>
      <c r="AT404" s="435"/>
      <c r="AU404" s="433"/>
      <c r="AV404" s="434"/>
      <c r="AW404" s="434"/>
      <c r="AX404" s="435"/>
      <c r="AY404" s="431"/>
      <c r="AZ404" s="429"/>
      <c r="BA404" s="429"/>
      <c r="BB404" s="432"/>
      <c r="BC404" s="431"/>
      <c r="BD404" s="429"/>
      <c r="BE404" s="429"/>
      <c r="BF404" s="432"/>
      <c r="BG404" s="431"/>
      <c r="BH404" s="429"/>
      <c r="BI404" s="429"/>
      <c r="BJ404" s="436"/>
      <c r="BK404" s="181">
        <f t="shared" si="20"/>
        <v>2</v>
      </c>
      <c r="BL404" s="182">
        <f t="shared" si="21"/>
        <v>0</v>
      </c>
      <c r="BM404" s="26"/>
      <c r="BN404" s="200" t="s">
        <v>32</v>
      </c>
    </row>
    <row r="405" spans="1:66" x14ac:dyDescent="0.25">
      <c r="A405" s="36" t="s">
        <v>156</v>
      </c>
      <c r="B405" s="37" t="s">
        <v>157</v>
      </c>
      <c r="C405" s="29" t="s">
        <v>172</v>
      </c>
      <c r="D405" s="29" t="s">
        <v>169</v>
      </c>
      <c r="E405" s="30" t="s">
        <v>167</v>
      </c>
      <c r="F405" s="132" t="s">
        <v>38</v>
      </c>
      <c r="G405" s="133" t="s">
        <v>32</v>
      </c>
      <c r="H405" s="133" t="s">
        <v>110</v>
      </c>
      <c r="I405" s="28" t="s">
        <v>111</v>
      </c>
      <c r="J405" s="38" t="s">
        <v>136</v>
      </c>
      <c r="K405" s="27">
        <v>1</v>
      </c>
      <c r="L405" s="28">
        <v>1</v>
      </c>
      <c r="M405" s="31" t="s">
        <v>267</v>
      </c>
      <c r="N405" s="32" t="s">
        <v>32</v>
      </c>
      <c r="O405" s="428"/>
      <c r="P405" s="429"/>
      <c r="Q405" s="429"/>
      <c r="R405" s="430"/>
      <c r="S405" s="431"/>
      <c r="T405" s="429"/>
      <c r="U405" s="429"/>
      <c r="V405" s="432"/>
      <c r="W405" s="431"/>
      <c r="X405" s="429"/>
      <c r="Y405" s="429"/>
      <c r="Z405" s="432"/>
      <c r="AA405" s="431"/>
      <c r="AB405" s="429"/>
      <c r="AC405" s="429"/>
      <c r="AD405" s="432"/>
      <c r="AE405" s="433"/>
      <c r="AF405" s="434"/>
      <c r="AG405" s="434"/>
      <c r="AH405" s="435"/>
      <c r="AI405" s="433"/>
      <c r="AJ405" s="434"/>
      <c r="AK405" s="434"/>
      <c r="AL405" s="435"/>
      <c r="AM405" s="433"/>
      <c r="AN405" s="434"/>
      <c r="AO405" s="434"/>
      <c r="AP405" s="435"/>
      <c r="AQ405" s="433"/>
      <c r="AR405" s="434"/>
      <c r="AS405" s="434"/>
      <c r="AT405" s="435"/>
      <c r="AU405" s="433"/>
      <c r="AV405" s="434"/>
      <c r="AW405" s="434"/>
      <c r="AX405" s="435">
        <v>1</v>
      </c>
      <c r="AY405" s="431"/>
      <c r="AZ405" s="429"/>
      <c r="BA405" s="429"/>
      <c r="BB405" s="432"/>
      <c r="BC405" s="431"/>
      <c r="BD405" s="429"/>
      <c r="BE405" s="429"/>
      <c r="BF405" s="432"/>
      <c r="BG405" s="431"/>
      <c r="BH405" s="429"/>
      <c r="BI405" s="429"/>
      <c r="BJ405" s="436"/>
      <c r="BK405" s="181">
        <f t="shared" si="20"/>
        <v>1</v>
      </c>
      <c r="BL405" s="182">
        <f t="shared" si="21"/>
        <v>0</v>
      </c>
      <c r="BM405" s="26" t="s">
        <v>590</v>
      </c>
      <c r="BN405" s="200" t="s">
        <v>32</v>
      </c>
    </row>
    <row r="406" spans="1:66" x14ac:dyDescent="0.25">
      <c r="A406" s="36" t="s">
        <v>156</v>
      </c>
      <c r="B406" s="37" t="s">
        <v>157</v>
      </c>
      <c r="C406" s="29" t="s">
        <v>172</v>
      </c>
      <c r="D406" s="29" t="s">
        <v>169</v>
      </c>
      <c r="E406" s="30" t="s">
        <v>167</v>
      </c>
      <c r="F406" s="132" t="s">
        <v>38</v>
      </c>
      <c r="G406" s="133" t="s">
        <v>32</v>
      </c>
      <c r="H406" s="133" t="s">
        <v>110</v>
      </c>
      <c r="I406" s="28" t="s">
        <v>111</v>
      </c>
      <c r="J406" s="38" t="s">
        <v>109</v>
      </c>
      <c r="K406" s="27">
        <v>1</v>
      </c>
      <c r="L406" s="28">
        <v>0</v>
      </c>
      <c r="M406" s="31" t="s">
        <v>529</v>
      </c>
      <c r="N406" s="32" t="s">
        <v>32</v>
      </c>
      <c r="O406" s="428"/>
      <c r="P406" s="429"/>
      <c r="Q406" s="429"/>
      <c r="R406" s="430"/>
      <c r="S406" s="431"/>
      <c r="T406" s="429"/>
      <c r="U406" s="429"/>
      <c r="V406" s="432"/>
      <c r="W406" s="431"/>
      <c r="X406" s="429"/>
      <c r="Y406" s="429"/>
      <c r="Z406" s="432"/>
      <c r="AA406" s="431"/>
      <c r="AB406" s="429"/>
      <c r="AC406" s="429"/>
      <c r="AD406" s="432"/>
      <c r="AE406" s="433"/>
      <c r="AF406" s="434"/>
      <c r="AG406" s="434"/>
      <c r="AH406" s="435"/>
      <c r="AI406" s="433"/>
      <c r="AJ406" s="434"/>
      <c r="AK406" s="434"/>
      <c r="AL406" s="435"/>
      <c r="AM406" s="433"/>
      <c r="AN406" s="434"/>
      <c r="AO406" s="434"/>
      <c r="AP406" s="435"/>
      <c r="AQ406" s="433"/>
      <c r="AR406" s="434"/>
      <c r="AS406" s="434"/>
      <c r="AT406" s="435"/>
      <c r="AU406" s="433"/>
      <c r="AV406" s="434"/>
      <c r="AW406" s="434"/>
      <c r="AX406" s="435"/>
      <c r="AY406" s="431"/>
      <c r="AZ406" s="429"/>
      <c r="BA406" s="429"/>
      <c r="BB406" s="432"/>
      <c r="BC406" s="431"/>
      <c r="BD406" s="429"/>
      <c r="BE406" s="429"/>
      <c r="BF406" s="432"/>
      <c r="BG406" s="431"/>
      <c r="BH406" s="429"/>
      <c r="BI406" s="429"/>
      <c r="BJ406" s="436"/>
      <c r="BK406" s="181">
        <f t="shared" si="20"/>
        <v>0</v>
      </c>
      <c r="BL406" s="182">
        <f t="shared" si="21"/>
        <v>0</v>
      </c>
      <c r="BM406" s="26" t="s">
        <v>591</v>
      </c>
      <c r="BN406" s="200" t="s">
        <v>32</v>
      </c>
    </row>
    <row r="407" spans="1:66" x14ac:dyDescent="0.25">
      <c r="A407" s="36" t="s">
        <v>156</v>
      </c>
      <c r="B407" s="37" t="s">
        <v>157</v>
      </c>
      <c r="C407" s="29" t="s">
        <v>172</v>
      </c>
      <c r="D407" s="29" t="s">
        <v>169</v>
      </c>
      <c r="E407" s="30" t="s">
        <v>167</v>
      </c>
      <c r="F407" s="132" t="s">
        <v>38</v>
      </c>
      <c r="G407" s="133" t="s">
        <v>32</v>
      </c>
      <c r="H407" s="133" t="s">
        <v>110</v>
      </c>
      <c r="I407" s="28" t="s">
        <v>111</v>
      </c>
      <c r="J407" s="39" t="s">
        <v>260</v>
      </c>
      <c r="K407" s="27">
        <v>4</v>
      </c>
      <c r="L407" s="28">
        <v>0</v>
      </c>
      <c r="M407" s="31" t="s">
        <v>529</v>
      </c>
      <c r="N407" s="40" t="s">
        <v>261</v>
      </c>
      <c r="O407" s="428" t="s">
        <v>280</v>
      </c>
      <c r="P407" s="429"/>
      <c r="Q407" s="429"/>
      <c r="R407" s="430"/>
      <c r="S407" s="431"/>
      <c r="T407" s="429"/>
      <c r="U407" s="429"/>
      <c r="V407" s="432"/>
      <c r="W407" s="431"/>
      <c r="X407" s="429"/>
      <c r="Y407" s="429"/>
      <c r="Z407" s="432"/>
      <c r="AA407" s="431"/>
      <c r="AB407" s="429"/>
      <c r="AC407" s="429"/>
      <c r="AD407" s="432"/>
      <c r="AE407" s="433"/>
      <c r="AF407" s="434"/>
      <c r="AG407" s="434"/>
      <c r="AH407" s="435"/>
      <c r="AI407" s="433"/>
      <c r="AJ407" s="434"/>
      <c r="AK407" s="434"/>
      <c r="AL407" s="435"/>
      <c r="AM407" s="433"/>
      <c r="AN407" s="434"/>
      <c r="AO407" s="434"/>
      <c r="AP407" s="435"/>
      <c r="AQ407" s="433"/>
      <c r="AR407" s="434"/>
      <c r="AS407" s="434"/>
      <c r="AT407" s="435"/>
      <c r="AU407" s="433"/>
      <c r="AV407" s="434"/>
      <c r="AW407" s="434"/>
      <c r="AX407" s="435"/>
      <c r="AY407" s="431"/>
      <c r="AZ407" s="429"/>
      <c r="BA407" s="429"/>
      <c r="BB407" s="432"/>
      <c r="BC407" s="431"/>
      <c r="BD407" s="429"/>
      <c r="BE407" s="429"/>
      <c r="BF407" s="432"/>
      <c r="BG407" s="431"/>
      <c r="BH407" s="429"/>
      <c r="BI407" s="429"/>
      <c r="BJ407" s="436"/>
      <c r="BK407" s="181">
        <f t="shared" si="20"/>
        <v>0</v>
      </c>
      <c r="BL407" s="182">
        <f t="shared" si="21"/>
        <v>0</v>
      </c>
      <c r="BM407" s="26" t="s">
        <v>591</v>
      </c>
      <c r="BN407" s="200" t="s">
        <v>32</v>
      </c>
    </row>
    <row r="408" spans="1:66" x14ac:dyDescent="0.25">
      <c r="A408" s="36" t="s">
        <v>156</v>
      </c>
      <c r="B408" s="37" t="s">
        <v>533</v>
      </c>
      <c r="C408" s="29" t="s">
        <v>534</v>
      </c>
      <c r="D408" s="29" t="s">
        <v>535</v>
      </c>
      <c r="E408" s="30" t="s">
        <v>167</v>
      </c>
      <c r="F408" s="132" t="s">
        <v>536</v>
      </c>
      <c r="G408" s="437" t="s">
        <v>32</v>
      </c>
      <c r="H408" s="133" t="s">
        <v>112</v>
      </c>
      <c r="I408" s="28" t="s">
        <v>111</v>
      </c>
      <c r="J408" s="39" t="s">
        <v>140</v>
      </c>
      <c r="K408" s="27">
        <v>0</v>
      </c>
      <c r="L408" s="28">
        <v>5</v>
      </c>
      <c r="M408" s="31" t="s">
        <v>537</v>
      </c>
      <c r="N408" s="40" t="s">
        <v>538</v>
      </c>
      <c r="O408" s="428"/>
      <c r="P408" s="429"/>
      <c r="Q408" s="429"/>
      <c r="R408" s="430"/>
      <c r="S408" s="431"/>
      <c r="T408" s="429"/>
      <c r="U408" s="429"/>
      <c r="V408" s="432"/>
      <c r="W408" s="431"/>
      <c r="X408" s="429"/>
      <c r="Y408" s="429"/>
      <c r="Z408" s="432"/>
      <c r="AA408" s="431" t="s">
        <v>550</v>
      </c>
      <c r="AB408" s="429"/>
      <c r="AC408" s="429"/>
      <c r="AD408" s="432"/>
      <c r="AE408" s="433"/>
      <c r="AF408" s="434"/>
      <c r="AG408" s="434" t="s">
        <v>550</v>
      </c>
      <c r="AH408" s="435"/>
      <c r="AI408" s="433" t="s">
        <v>550</v>
      </c>
      <c r="AJ408" s="434"/>
      <c r="AK408" s="434"/>
      <c r="AL408" s="435"/>
      <c r="AM408" s="433" t="s">
        <v>550</v>
      </c>
      <c r="AN408" s="434"/>
      <c r="AO408" s="434"/>
      <c r="AP408" s="435"/>
      <c r="AQ408" s="433" t="s">
        <v>550</v>
      </c>
      <c r="AR408" s="434"/>
      <c r="AS408" s="434"/>
      <c r="AT408" s="435"/>
      <c r="AU408" s="433" t="s">
        <v>550</v>
      </c>
      <c r="AV408" s="434"/>
      <c r="AW408" s="434"/>
      <c r="AX408" s="435"/>
      <c r="AY408" s="431">
        <v>1</v>
      </c>
      <c r="AZ408" s="429"/>
      <c r="BA408" s="429">
        <v>1</v>
      </c>
      <c r="BB408" s="432"/>
      <c r="BC408" s="431"/>
      <c r="BD408" s="429"/>
      <c r="BE408" s="429">
        <v>1</v>
      </c>
      <c r="BF408" s="432"/>
      <c r="BG408" s="431">
        <v>1</v>
      </c>
      <c r="BH408" s="429"/>
      <c r="BI408" s="429">
        <v>1</v>
      </c>
      <c r="BJ408" s="436"/>
      <c r="BK408" s="181">
        <f t="shared" si="20"/>
        <v>5</v>
      </c>
      <c r="BL408" s="182">
        <f t="shared" si="21"/>
        <v>0</v>
      </c>
      <c r="BM408" s="26" t="s">
        <v>576</v>
      </c>
      <c r="BN408" s="200" t="s">
        <v>32</v>
      </c>
    </row>
    <row r="409" spans="1:66" x14ac:dyDescent="0.25">
      <c r="A409" s="36" t="s">
        <v>156</v>
      </c>
      <c r="B409" s="37" t="s">
        <v>533</v>
      </c>
      <c r="C409" s="29" t="s">
        <v>534</v>
      </c>
      <c r="D409" s="29" t="s">
        <v>535</v>
      </c>
      <c r="E409" s="30" t="s">
        <v>167</v>
      </c>
      <c r="F409" s="132" t="s">
        <v>536</v>
      </c>
      <c r="G409" s="437" t="s">
        <v>32</v>
      </c>
      <c r="H409" s="133" t="s">
        <v>112</v>
      </c>
      <c r="I409" s="28" t="s">
        <v>111</v>
      </c>
      <c r="J409" s="39" t="s">
        <v>148</v>
      </c>
      <c r="K409" s="27">
        <v>0</v>
      </c>
      <c r="L409" s="28">
        <v>1</v>
      </c>
      <c r="M409" s="31" t="s">
        <v>529</v>
      </c>
      <c r="N409" s="40" t="s">
        <v>32</v>
      </c>
      <c r="O409" s="428"/>
      <c r="P409" s="429"/>
      <c r="Q409" s="429"/>
      <c r="R409" s="430"/>
      <c r="S409" s="431"/>
      <c r="T409" s="429"/>
      <c r="U409" s="429"/>
      <c r="V409" s="432"/>
      <c r="W409" s="431"/>
      <c r="X409" s="429"/>
      <c r="Y409" s="429"/>
      <c r="Z409" s="432"/>
      <c r="AA409" s="431"/>
      <c r="AB409" s="429"/>
      <c r="AC409" s="429"/>
      <c r="AD409" s="432"/>
      <c r="AE409" s="433"/>
      <c r="AF409" s="434"/>
      <c r="AG409" s="434"/>
      <c r="AH409" s="435"/>
      <c r="AI409" s="433"/>
      <c r="AJ409" s="434"/>
      <c r="AK409" s="434"/>
      <c r="AL409" s="435"/>
      <c r="AM409" s="433"/>
      <c r="AN409" s="434"/>
      <c r="AO409" s="434"/>
      <c r="AP409" s="435"/>
      <c r="AQ409" s="433"/>
      <c r="AR409" s="434"/>
      <c r="AS409" s="434"/>
      <c r="AT409" s="435"/>
      <c r="AU409" s="433"/>
      <c r="AV409" s="434"/>
      <c r="AW409" s="434"/>
      <c r="AX409" s="435"/>
      <c r="AY409" s="431"/>
      <c r="AZ409" s="429"/>
      <c r="BA409" s="429"/>
      <c r="BB409" s="432"/>
      <c r="BC409" s="431">
        <v>1</v>
      </c>
      <c r="BD409" s="429"/>
      <c r="BE409" s="429"/>
      <c r="BF409" s="432"/>
      <c r="BG409" s="431"/>
      <c r="BH409" s="429"/>
      <c r="BI409" s="429"/>
      <c r="BJ409" s="436"/>
      <c r="BK409" s="181">
        <f t="shared" ref="BK409" si="22">SUM(O409:BJ409)</f>
        <v>1</v>
      </c>
      <c r="BL409" s="182">
        <f t="shared" ref="BL409" si="23">(L409-BK409)</f>
        <v>0</v>
      </c>
      <c r="BM409" s="26"/>
      <c r="BN409" s="200"/>
    </row>
    <row r="410" spans="1:66" x14ac:dyDescent="0.25">
      <c r="A410" s="36" t="s">
        <v>156</v>
      </c>
      <c r="B410" s="37" t="s">
        <v>533</v>
      </c>
      <c r="C410" s="29" t="s">
        <v>534</v>
      </c>
      <c r="D410" s="29" t="s">
        <v>535</v>
      </c>
      <c r="E410" s="30" t="s">
        <v>167</v>
      </c>
      <c r="F410" s="132" t="s">
        <v>536</v>
      </c>
      <c r="G410" s="437" t="s">
        <v>32</v>
      </c>
      <c r="H410" s="133" t="s">
        <v>112</v>
      </c>
      <c r="I410" s="28" t="s">
        <v>111</v>
      </c>
      <c r="J410" s="39" t="s">
        <v>109</v>
      </c>
      <c r="K410" s="27">
        <v>0</v>
      </c>
      <c r="L410" s="28">
        <v>10</v>
      </c>
      <c r="M410" s="31" t="s">
        <v>537</v>
      </c>
      <c r="N410" s="40" t="s">
        <v>538</v>
      </c>
      <c r="O410" s="428"/>
      <c r="P410" s="429"/>
      <c r="Q410" s="429"/>
      <c r="R410" s="430"/>
      <c r="S410" s="431"/>
      <c r="T410" s="429"/>
      <c r="U410" s="429"/>
      <c r="V410" s="432"/>
      <c r="W410" s="431"/>
      <c r="X410" s="429"/>
      <c r="Y410" s="429"/>
      <c r="Z410" s="432"/>
      <c r="AA410" s="431">
        <v>1</v>
      </c>
      <c r="AB410" s="429"/>
      <c r="AC410" s="429"/>
      <c r="AD410" s="432"/>
      <c r="AE410" s="433"/>
      <c r="AF410" s="434"/>
      <c r="AG410" s="434">
        <v>1</v>
      </c>
      <c r="AH410" s="435"/>
      <c r="AI410" s="433">
        <v>1</v>
      </c>
      <c r="AJ410" s="434"/>
      <c r="AK410" s="434"/>
      <c r="AL410" s="435"/>
      <c r="AM410" s="433">
        <v>1</v>
      </c>
      <c r="AN410" s="434"/>
      <c r="AO410" s="434"/>
      <c r="AP410" s="435"/>
      <c r="AQ410" s="433">
        <v>1</v>
      </c>
      <c r="AR410" s="434"/>
      <c r="AS410" s="434"/>
      <c r="AT410" s="435"/>
      <c r="AU410" s="433">
        <v>1</v>
      </c>
      <c r="AV410" s="434"/>
      <c r="AW410" s="434"/>
      <c r="AX410" s="435"/>
      <c r="AY410" s="431">
        <v>1</v>
      </c>
      <c r="AZ410" s="429"/>
      <c r="BA410" s="429"/>
      <c r="BB410" s="432"/>
      <c r="BC410" s="431" t="s">
        <v>592</v>
      </c>
      <c r="BD410" s="429"/>
      <c r="BE410" s="429">
        <v>1</v>
      </c>
      <c r="BF410" s="432"/>
      <c r="BG410" s="431">
        <v>1</v>
      </c>
      <c r="BH410" s="429"/>
      <c r="BI410" s="429">
        <v>1</v>
      </c>
      <c r="BJ410" s="436"/>
      <c r="BK410" s="181">
        <f t="shared" si="20"/>
        <v>10</v>
      </c>
      <c r="BL410" s="182">
        <f t="shared" si="21"/>
        <v>0</v>
      </c>
      <c r="BM410" s="26"/>
      <c r="BN410" s="200" t="s">
        <v>32</v>
      </c>
    </row>
    <row r="411" spans="1:66" x14ac:dyDescent="0.25">
      <c r="A411" s="36" t="s">
        <v>156</v>
      </c>
      <c r="B411" s="37" t="s">
        <v>533</v>
      </c>
      <c r="C411" s="29" t="s">
        <v>534</v>
      </c>
      <c r="D411" s="29" t="s">
        <v>535</v>
      </c>
      <c r="E411" s="30" t="s">
        <v>167</v>
      </c>
      <c r="F411" s="132" t="s">
        <v>536</v>
      </c>
      <c r="G411" s="437" t="s">
        <v>32</v>
      </c>
      <c r="H411" s="133" t="s">
        <v>112</v>
      </c>
      <c r="I411" s="28" t="s">
        <v>111</v>
      </c>
      <c r="J411" s="39" t="s">
        <v>260</v>
      </c>
      <c r="K411" s="27">
        <v>0</v>
      </c>
      <c r="L411" s="28">
        <v>6</v>
      </c>
      <c r="M411" s="31" t="s">
        <v>264</v>
      </c>
      <c r="N411" s="40" t="s">
        <v>538</v>
      </c>
      <c r="O411" s="428"/>
      <c r="P411" s="429"/>
      <c r="Q411" s="429"/>
      <c r="R411" s="430"/>
      <c r="S411" s="431"/>
      <c r="T411" s="429"/>
      <c r="U411" s="429"/>
      <c r="V411" s="432"/>
      <c r="W411" s="431"/>
      <c r="X411" s="429"/>
      <c r="Y411" s="429"/>
      <c r="Z411" s="432"/>
      <c r="AA411" s="431"/>
      <c r="AB411" s="429"/>
      <c r="AC411" s="429"/>
      <c r="AD411" s="432"/>
      <c r="AE411" s="433"/>
      <c r="AF411" s="434"/>
      <c r="AG411" s="434"/>
      <c r="AH411" s="435"/>
      <c r="AI411" s="433"/>
      <c r="AJ411" s="434"/>
      <c r="AK411" s="434"/>
      <c r="AL411" s="435"/>
      <c r="AM411" s="433"/>
      <c r="AN411" s="434"/>
      <c r="AO411" s="434"/>
      <c r="AP411" s="435"/>
      <c r="AQ411" s="433"/>
      <c r="AR411" s="434"/>
      <c r="AS411" s="434"/>
      <c r="AT411" s="435"/>
      <c r="AU411" s="433">
        <v>6</v>
      </c>
      <c r="AV411" s="434"/>
      <c r="AW411" s="434"/>
      <c r="AX411" s="435"/>
      <c r="AY411" s="431"/>
      <c r="AZ411" s="429"/>
      <c r="BA411" s="429"/>
      <c r="BB411" s="432"/>
      <c r="BC411" s="431"/>
      <c r="BD411" s="429"/>
      <c r="BE411" s="429"/>
      <c r="BF411" s="432"/>
      <c r="BG411" s="431"/>
      <c r="BH411" s="429"/>
      <c r="BI411" s="429"/>
      <c r="BJ411" s="436"/>
      <c r="BK411" s="181">
        <f t="shared" si="20"/>
        <v>6</v>
      </c>
      <c r="BL411" s="182">
        <f t="shared" si="21"/>
        <v>0</v>
      </c>
      <c r="BM411" s="26"/>
      <c r="BN411" s="200" t="s">
        <v>32</v>
      </c>
    </row>
    <row r="412" spans="1:66" x14ac:dyDescent="0.25">
      <c r="A412" s="36" t="s">
        <v>156</v>
      </c>
      <c r="B412" s="37" t="s">
        <v>533</v>
      </c>
      <c r="C412" s="29" t="s">
        <v>539</v>
      </c>
      <c r="D412" s="29" t="s">
        <v>535</v>
      </c>
      <c r="E412" s="30" t="s">
        <v>167</v>
      </c>
      <c r="F412" s="132" t="s">
        <v>540</v>
      </c>
      <c r="G412" s="437" t="s">
        <v>32</v>
      </c>
      <c r="H412" s="133" t="s">
        <v>112</v>
      </c>
      <c r="I412" s="28" t="s">
        <v>111</v>
      </c>
      <c r="J412" s="39" t="s">
        <v>140</v>
      </c>
      <c r="K412" s="27">
        <v>0</v>
      </c>
      <c r="L412" s="28">
        <v>5</v>
      </c>
      <c r="M412" s="31" t="s">
        <v>537</v>
      </c>
      <c r="N412" s="40" t="s">
        <v>541</v>
      </c>
      <c r="O412" s="428"/>
      <c r="P412" s="429"/>
      <c r="Q412" s="429"/>
      <c r="R412" s="430"/>
      <c r="S412" s="431"/>
      <c r="T412" s="429"/>
      <c r="U412" s="429"/>
      <c r="V412" s="432"/>
      <c r="W412" s="431"/>
      <c r="X412" s="429"/>
      <c r="Y412" s="429"/>
      <c r="Z412" s="432"/>
      <c r="AA412" s="431" t="s">
        <v>550</v>
      </c>
      <c r="AB412" s="429"/>
      <c r="AC412" s="429"/>
      <c r="AD412" s="432"/>
      <c r="AE412" s="433"/>
      <c r="AF412" s="434"/>
      <c r="AG412" s="434" t="s">
        <v>550</v>
      </c>
      <c r="AH412" s="435"/>
      <c r="AI412" s="433" t="s">
        <v>550</v>
      </c>
      <c r="AJ412" s="434"/>
      <c r="AK412" s="434"/>
      <c r="AL412" s="435"/>
      <c r="AM412" s="433" t="s">
        <v>550</v>
      </c>
      <c r="AN412" s="434"/>
      <c r="AO412" s="434"/>
      <c r="AP412" s="435"/>
      <c r="AQ412" s="433" t="s">
        <v>550</v>
      </c>
      <c r="AR412" s="434"/>
      <c r="AS412" s="434"/>
      <c r="AT412" s="435"/>
      <c r="AU412" s="433" t="s">
        <v>550</v>
      </c>
      <c r="AV412" s="434"/>
      <c r="AW412" s="434"/>
      <c r="AX412" s="435"/>
      <c r="AY412" s="431">
        <v>1</v>
      </c>
      <c r="AZ412" s="429"/>
      <c r="BA412" s="429">
        <v>1</v>
      </c>
      <c r="BB412" s="432"/>
      <c r="BC412" s="431"/>
      <c r="BD412" s="429"/>
      <c r="BE412" s="429">
        <v>1</v>
      </c>
      <c r="BF412" s="432"/>
      <c r="BG412" s="431">
        <v>1</v>
      </c>
      <c r="BH412" s="429"/>
      <c r="BI412" s="429">
        <v>1</v>
      </c>
      <c r="BJ412" s="436"/>
      <c r="BK412" s="181">
        <f t="shared" si="20"/>
        <v>5</v>
      </c>
      <c r="BL412" s="182">
        <f t="shared" si="21"/>
        <v>0</v>
      </c>
      <c r="BM412" s="26" t="s">
        <v>576</v>
      </c>
      <c r="BN412" s="200" t="s">
        <v>32</v>
      </c>
    </row>
    <row r="413" spans="1:66" x14ac:dyDescent="0.25">
      <c r="A413" s="36" t="s">
        <v>156</v>
      </c>
      <c r="B413" s="37" t="s">
        <v>533</v>
      </c>
      <c r="C413" s="29" t="s">
        <v>539</v>
      </c>
      <c r="D413" s="29" t="s">
        <v>535</v>
      </c>
      <c r="E413" s="30" t="s">
        <v>167</v>
      </c>
      <c r="F413" s="132" t="s">
        <v>540</v>
      </c>
      <c r="G413" s="437" t="s">
        <v>32</v>
      </c>
      <c r="H413" s="133" t="s">
        <v>112</v>
      </c>
      <c r="I413" s="28" t="s">
        <v>111</v>
      </c>
      <c r="J413" s="39" t="s">
        <v>148</v>
      </c>
      <c r="K413" s="27">
        <v>0</v>
      </c>
      <c r="L413" s="28">
        <v>1</v>
      </c>
      <c r="M413" s="31" t="s">
        <v>529</v>
      </c>
      <c r="N413" s="40" t="s">
        <v>32</v>
      </c>
      <c r="O413" s="428"/>
      <c r="P413" s="429"/>
      <c r="Q413" s="429"/>
      <c r="R413" s="430"/>
      <c r="S413" s="431"/>
      <c r="T413" s="429"/>
      <c r="U413" s="429"/>
      <c r="V413" s="432"/>
      <c r="W413" s="431"/>
      <c r="X413" s="429"/>
      <c r="Y413" s="429"/>
      <c r="Z413" s="432"/>
      <c r="AA413" s="431"/>
      <c r="AB413" s="429"/>
      <c r="AC413" s="429"/>
      <c r="AD413" s="432"/>
      <c r="AE413" s="433"/>
      <c r="AF413" s="434"/>
      <c r="AG413" s="434"/>
      <c r="AH413" s="435"/>
      <c r="AI413" s="433"/>
      <c r="AJ413" s="434"/>
      <c r="AK413" s="434"/>
      <c r="AL413" s="435"/>
      <c r="AM413" s="433"/>
      <c r="AN413" s="434"/>
      <c r="AO413" s="434"/>
      <c r="AP413" s="435"/>
      <c r="AQ413" s="433"/>
      <c r="AR413" s="434"/>
      <c r="AS413" s="434"/>
      <c r="AT413" s="435"/>
      <c r="AU413" s="433"/>
      <c r="AV413" s="434"/>
      <c r="AW413" s="434"/>
      <c r="AX413" s="435"/>
      <c r="AY413" s="431"/>
      <c r="AZ413" s="429"/>
      <c r="BA413" s="429"/>
      <c r="BB413" s="432"/>
      <c r="BC413" s="431">
        <v>1</v>
      </c>
      <c r="BD413" s="429"/>
      <c r="BE413" s="429"/>
      <c r="BF413" s="432"/>
      <c r="BG413" s="431"/>
      <c r="BH413" s="429"/>
      <c r="BI413" s="429"/>
      <c r="BJ413" s="436"/>
      <c r="BK413" s="181">
        <f t="shared" ref="BK413" si="24">SUM(O413:BJ413)</f>
        <v>1</v>
      </c>
      <c r="BL413" s="182">
        <f t="shared" ref="BL413" si="25">(L413-BK413)</f>
        <v>0</v>
      </c>
      <c r="BM413" s="26"/>
      <c r="BN413" s="200"/>
    </row>
    <row r="414" spans="1:66" x14ac:dyDescent="0.25">
      <c r="A414" s="36" t="s">
        <v>156</v>
      </c>
      <c r="B414" s="37" t="s">
        <v>533</v>
      </c>
      <c r="C414" s="29" t="s">
        <v>539</v>
      </c>
      <c r="D414" s="29" t="s">
        <v>535</v>
      </c>
      <c r="E414" s="30" t="s">
        <v>167</v>
      </c>
      <c r="F414" s="132" t="s">
        <v>540</v>
      </c>
      <c r="G414" s="437" t="s">
        <v>32</v>
      </c>
      <c r="H414" s="133" t="s">
        <v>112</v>
      </c>
      <c r="I414" s="28" t="s">
        <v>111</v>
      </c>
      <c r="J414" s="39" t="s">
        <v>109</v>
      </c>
      <c r="K414" s="27">
        <v>0</v>
      </c>
      <c r="L414" s="28">
        <v>10</v>
      </c>
      <c r="M414" s="31" t="s">
        <v>537</v>
      </c>
      <c r="N414" s="40" t="s">
        <v>541</v>
      </c>
      <c r="O414" s="428"/>
      <c r="P414" s="429"/>
      <c r="Q414" s="429"/>
      <c r="R414" s="430"/>
      <c r="S414" s="431"/>
      <c r="T414" s="429"/>
      <c r="U414" s="429"/>
      <c r="V414" s="432"/>
      <c r="W414" s="431"/>
      <c r="X414" s="429"/>
      <c r="Y414" s="429"/>
      <c r="Z414" s="432"/>
      <c r="AA414" s="431">
        <v>1</v>
      </c>
      <c r="AB414" s="429"/>
      <c r="AC414" s="429"/>
      <c r="AD414" s="432"/>
      <c r="AE414" s="433"/>
      <c r="AF414" s="434"/>
      <c r="AG414" s="434">
        <v>1</v>
      </c>
      <c r="AH414" s="435"/>
      <c r="AI414" s="433">
        <v>1</v>
      </c>
      <c r="AJ414" s="434"/>
      <c r="AK414" s="434"/>
      <c r="AL414" s="435"/>
      <c r="AM414" s="433">
        <v>1</v>
      </c>
      <c r="AN414" s="434"/>
      <c r="AO414" s="434"/>
      <c r="AP414" s="435"/>
      <c r="AQ414" s="433">
        <v>1</v>
      </c>
      <c r="AR414" s="434"/>
      <c r="AS414" s="434"/>
      <c r="AT414" s="435"/>
      <c r="AU414" s="433">
        <v>1</v>
      </c>
      <c r="AV414" s="434"/>
      <c r="AW414" s="434"/>
      <c r="AX414" s="435"/>
      <c r="AY414" s="431">
        <v>1</v>
      </c>
      <c r="AZ414" s="429"/>
      <c r="BA414" s="429"/>
      <c r="BB414" s="432"/>
      <c r="BC414" s="431" t="s">
        <v>592</v>
      </c>
      <c r="BD414" s="429"/>
      <c r="BE414" s="429">
        <v>1</v>
      </c>
      <c r="BF414" s="432"/>
      <c r="BG414" s="431">
        <v>1</v>
      </c>
      <c r="BH414" s="429"/>
      <c r="BI414" s="429">
        <v>1</v>
      </c>
      <c r="BJ414" s="436"/>
      <c r="BK414" s="181">
        <f t="shared" si="20"/>
        <v>10</v>
      </c>
      <c r="BL414" s="182">
        <f t="shared" si="21"/>
        <v>0</v>
      </c>
      <c r="BM414" s="26"/>
      <c r="BN414" s="200" t="s">
        <v>32</v>
      </c>
    </row>
    <row r="415" spans="1:66" x14ac:dyDescent="0.25">
      <c r="A415" s="36" t="s">
        <v>156</v>
      </c>
      <c r="B415" s="37" t="s">
        <v>533</v>
      </c>
      <c r="C415" s="29" t="s">
        <v>539</v>
      </c>
      <c r="D415" s="29" t="s">
        <v>535</v>
      </c>
      <c r="E415" s="30" t="s">
        <v>167</v>
      </c>
      <c r="F415" s="132" t="s">
        <v>540</v>
      </c>
      <c r="G415" s="437" t="s">
        <v>32</v>
      </c>
      <c r="H415" s="133" t="s">
        <v>112</v>
      </c>
      <c r="I415" s="28" t="s">
        <v>111</v>
      </c>
      <c r="J415" s="39" t="s">
        <v>260</v>
      </c>
      <c r="K415" s="27">
        <v>0</v>
      </c>
      <c r="L415" s="28">
        <v>6</v>
      </c>
      <c r="M415" s="31" t="s">
        <v>264</v>
      </c>
      <c r="N415" s="40" t="s">
        <v>541</v>
      </c>
      <c r="O415" s="428"/>
      <c r="P415" s="429"/>
      <c r="Q415" s="429"/>
      <c r="R415" s="430"/>
      <c r="S415" s="431"/>
      <c r="T415" s="429"/>
      <c r="U415" s="429"/>
      <c r="V415" s="432"/>
      <c r="W415" s="431"/>
      <c r="X415" s="429"/>
      <c r="Y415" s="429"/>
      <c r="Z415" s="432"/>
      <c r="AA415" s="431"/>
      <c r="AB415" s="429"/>
      <c r="AC415" s="429"/>
      <c r="AD415" s="432"/>
      <c r="AE415" s="433"/>
      <c r="AF415" s="434"/>
      <c r="AG415" s="434"/>
      <c r="AH415" s="435"/>
      <c r="AI415" s="433"/>
      <c r="AJ415" s="434"/>
      <c r="AK415" s="434"/>
      <c r="AL415" s="435"/>
      <c r="AM415" s="433"/>
      <c r="AN415" s="434"/>
      <c r="AO415" s="434"/>
      <c r="AP415" s="435"/>
      <c r="AQ415" s="433"/>
      <c r="AR415" s="434"/>
      <c r="AS415" s="434"/>
      <c r="AT415" s="435"/>
      <c r="AU415" s="433">
        <v>6</v>
      </c>
      <c r="AV415" s="434"/>
      <c r="AW415" s="434"/>
      <c r="AX415" s="435"/>
      <c r="AY415" s="431"/>
      <c r="AZ415" s="429"/>
      <c r="BA415" s="429"/>
      <c r="BB415" s="432"/>
      <c r="BC415" s="431"/>
      <c r="BD415" s="429"/>
      <c r="BE415" s="429"/>
      <c r="BF415" s="432"/>
      <c r="BG415" s="431"/>
      <c r="BH415" s="429"/>
      <c r="BI415" s="429"/>
      <c r="BJ415" s="436"/>
      <c r="BK415" s="181">
        <f t="shared" si="20"/>
        <v>6</v>
      </c>
      <c r="BL415" s="182">
        <f t="shared" si="21"/>
        <v>0</v>
      </c>
      <c r="BM415" s="26"/>
      <c r="BN415" s="200" t="s">
        <v>32</v>
      </c>
    </row>
    <row r="416" spans="1:66" x14ac:dyDescent="0.25">
      <c r="A416" s="36" t="s">
        <v>156</v>
      </c>
      <c r="B416" s="37" t="s">
        <v>533</v>
      </c>
      <c r="C416" s="29" t="s">
        <v>542</v>
      </c>
      <c r="D416" s="29" t="s">
        <v>535</v>
      </c>
      <c r="E416" s="30" t="s">
        <v>167</v>
      </c>
      <c r="F416" s="132" t="s">
        <v>543</v>
      </c>
      <c r="G416" s="437" t="s">
        <v>32</v>
      </c>
      <c r="H416" s="133" t="s">
        <v>112</v>
      </c>
      <c r="I416" s="28" t="s">
        <v>111</v>
      </c>
      <c r="J416" s="39" t="s">
        <v>140</v>
      </c>
      <c r="K416" s="27">
        <v>0</v>
      </c>
      <c r="L416" s="28">
        <v>5</v>
      </c>
      <c r="M416" s="31" t="s">
        <v>537</v>
      </c>
      <c r="N416" s="40" t="s">
        <v>544</v>
      </c>
      <c r="O416" s="428"/>
      <c r="P416" s="429"/>
      <c r="Q416" s="429"/>
      <c r="R416" s="430"/>
      <c r="S416" s="431"/>
      <c r="T416" s="429"/>
      <c r="U416" s="429"/>
      <c r="V416" s="432"/>
      <c r="W416" s="431"/>
      <c r="X416" s="429"/>
      <c r="Y416" s="429"/>
      <c r="Z416" s="432"/>
      <c r="AA416" s="431" t="s">
        <v>550</v>
      </c>
      <c r="AB416" s="429"/>
      <c r="AC416" s="429"/>
      <c r="AD416" s="432"/>
      <c r="AE416" s="433"/>
      <c r="AF416" s="434"/>
      <c r="AG416" s="434" t="s">
        <v>550</v>
      </c>
      <c r="AH416" s="435"/>
      <c r="AI416" s="433" t="s">
        <v>550</v>
      </c>
      <c r="AJ416" s="434"/>
      <c r="AK416" s="434"/>
      <c r="AL416" s="435"/>
      <c r="AM416" s="433" t="s">
        <v>550</v>
      </c>
      <c r="AN416" s="434"/>
      <c r="AO416" s="434"/>
      <c r="AP416" s="435"/>
      <c r="AQ416" s="433" t="s">
        <v>550</v>
      </c>
      <c r="AR416" s="434"/>
      <c r="AS416" s="434"/>
      <c r="AT416" s="435"/>
      <c r="AU416" s="433" t="s">
        <v>550</v>
      </c>
      <c r="AV416" s="434"/>
      <c r="AW416" s="434"/>
      <c r="AX416" s="435"/>
      <c r="AY416" s="431">
        <v>1</v>
      </c>
      <c r="AZ416" s="429"/>
      <c r="BA416" s="429">
        <v>1</v>
      </c>
      <c r="BB416" s="432"/>
      <c r="BC416" s="431"/>
      <c r="BD416" s="429"/>
      <c r="BE416" s="429">
        <v>1</v>
      </c>
      <c r="BF416" s="432"/>
      <c r="BG416" s="431">
        <v>1</v>
      </c>
      <c r="BH416" s="429"/>
      <c r="BI416" s="429">
        <v>1</v>
      </c>
      <c r="BJ416" s="436"/>
      <c r="BK416" s="181">
        <f t="shared" si="20"/>
        <v>5</v>
      </c>
      <c r="BL416" s="182">
        <f t="shared" si="21"/>
        <v>0</v>
      </c>
      <c r="BM416" s="26" t="s">
        <v>576</v>
      </c>
      <c r="BN416" s="200" t="s">
        <v>32</v>
      </c>
    </row>
    <row r="417" spans="1:66" x14ac:dyDescent="0.25">
      <c r="A417" s="36" t="s">
        <v>156</v>
      </c>
      <c r="B417" s="37" t="s">
        <v>533</v>
      </c>
      <c r="C417" s="29" t="s">
        <v>542</v>
      </c>
      <c r="D417" s="29" t="s">
        <v>535</v>
      </c>
      <c r="E417" s="30" t="s">
        <v>167</v>
      </c>
      <c r="F417" s="132" t="s">
        <v>543</v>
      </c>
      <c r="G417" s="437" t="s">
        <v>32</v>
      </c>
      <c r="H417" s="133" t="s">
        <v>112</v>
      </c>
      <c r="I417" s="28" t="s">
        <v>111</v>
      </c>
      <c r="J417" s="39" t="s">
        <v>148</v>
      </c>
      <c r="K417" s="27">
        <v>0</v>
      </c>
      <c r="L417" s="28">
        <v>1</v>
      </c>
      <c r="M417" s="31" t="s">
        <v>529</v>
      </c>
      <c r="N417" s="40" t="s">
        <v>32</v>
      </c>
      <c r="O417" s="428"/>
      <c r="P417" s="429"/>
      <c r="Q417" s="429"/>
      <c r="R417" s="430"/>
      <c r="S417" s="431"/>
      <c r="T417" s="429"/>
      <c r="U417" s="429"/>
      <c r="V417" s="432"/>
      <c r="W417" s="431"/>
      <c r="X417" s="429"/>
      <c r="Y417" s="429"/>
      <c r="Z417" s="432"/>
      <c r="AA417" s="431"/>
      <c r="AB417" s="429"/>
      <c r="AC417" s="429"/>
      <c r="AD417" s="432"/>
      <c r="AE417" s="433"/>
      <c r="AF417" s="434"/>
      <c r="AG417" s="434"/>
      <c r="AH417" s="435"/>
      <c r="AI417" s="433"/>
      <c r="AJ417" s="434"/>
      <c r="AK417" s="434"/>
      <c r="AL417" s="435"/>
      <c r="AM417" s="433"/>
      <c r="AN417" s="434"/>
      <c r="AO417" s="434"/>
      <c r="AP417" s="435"/>
      <c r="AQ417" s="433"/>
      <c r="AR417" s="434"/>
      <c r="AS417" s="434"/>
      <c r="AT417" s="435"/>
      <c r="AU417" s="433"/>
      <c r="AV417" s="434"/>
      <c r="AW417" s="434"/>
      <c r="AX417" s="435"/>
      <c r="AY417" s="431"/>
      <c r="AZ417" s="429"/>
      <c r="BA417" s="429"/>
      <c r="BB417" s="432"/>
      <c r="BC417" s="431">
        <v>1</v>
      </c>
      <c r="BD417" s="429"/>
      <c r="BE417" s="429"/>
      <c r="BF417" s="432"/>
      <c r="BG417" s="431"/>
      <c r="BH417" s="429"/>
      <c r="BI417" s="429"/>
      <c r="BJ417" s="436"/>
      <c r="BK417" s="181">
        <f t="shared" ref="BK417" si="26">SUM(O417:BJ417)</f>
        <v>1</v>
      </c>
      <c r="BL417" s="182">
        <f t="shared" ref="BL417" si="27">(L417-BK417)</f>
        <v>0</v>
      </c>
      <c r="BM417" s="26"/>
      <c r="BN417" s="200"/>
    </row>
    <row r="418" spans="1:66" x14ac:dyDescent="0.25">
      <c r="A418" s="36" t="s">
        <v>156</v>
      </c>
      <c r="B418" s="37" t="s">
        <v>533</v>
      </c>
      <c r="C418" s="29" t="s">
        <v>542</v>
      </c>
      <c r="D418" s="29" t="s">
        <v>535</v>
      </c>
      <c r="E418" s="30" t="s">
        <v>167</v>
      </c>
      <c r="F418" s="132" t="s">
        <v>543</v>
      </c>
      <c r="G418" s="437" t="s">
        <v>32</v>
      </c>
      <c r="H418" s="133" t="s">
        <v>112</v>
      </c>
      <c r="I418" s="28" t="s">
        <v>111</v>
      </c>
      <c r="J418" s="39" t="s">
        <v>109</v>
      </c>
      <c r="K418" s="27">
        <v>0</v>
      </c>
      <c r="L418" s="28">
        <v>10</v>
      </c>
      <c r="M418" s="31" t="s">
        <v>537</v>
      </c>
      <c r="N418" s="40" t="s">
        <v>544</v>
      </c>
      <c r="O418" s="428"/>
      <c r="P418" s="429"/>
      <c r="Q418" s="429"/>
      <c r="R418" s="430"/>
      <c r="S418" s="431"/>
      <c r="T418" s="429"/>
      <c r="U418" s="429"/>
      <c r="V418" s="432"/>
      <c r="W418" s="431"/>
      <c r="X418" s="429"/>
      <c r="Y418" s="429"/>
      <c r="Z418" s="432"/>
      <c r="AA418" s="431">
        <v>1</v>
      </c>
      <c r="AB418" s="429"/>
      <c r="AC418" s="429"/>
      <c r="AD418" s="432"/>
      <c r="AE418" s="433"/>
      <c r="AF418" s="434"/>
      <c r="AG418" s="434">
        <v>1</v>
      </c>
      <c r="AH418" s="435"/>
      <c r="AI418" s="433">
        <v>1</v>
      </c>
      <c r="AJ418" s="434"/>
      <c r="AK418" s="434"/>
      <c r="AL418" s="435"/>
      <c r="AM418" s="433">
        <v>1</v>
      </c>
      <c r="AN418" s="434"/>
      <c r="AO418" s="434"/>
      <c r="AP418" s="435"/>
      <c r="AQ418" s="433">
        <v>1</v>
      </c>
      <c r="AR418" s="434"/>
      <c r="AS418" s="434"/>
      <c r="AT418" s="435"/>
      <c r="AU418" s="433">
        <v>1</v>
      </c>
      <c r="AV418" s="434"/>
      <c r="AW418" s="434"/>
      <c r="AX418" s="435"/>
      <c r="AY418" s="431">
        <v>1</v>
      </c>
      <c r="AZ418" s="429"/>
      <c r="BA418" s="429"/>
      <c r="BB418" s="432"/>
      <c r="BC418" s="431" t="s">
        <v>592</v>
      </c>
      <c r="BD418" s="429"/>
      <c r="BE418" s="429">
        <v>1</v>
      </c>
      <c r="BF418" s="432"/>
      <c r="BG418" s="431">
        <v>1</v>
      </c>
      <c r="BH418" s="429"/>
      <c r="BI418" s="429">
        <v>1</v>
      </c>
      <c r="BJ418" s="436"/>
      <c r="BK418" s="181">
        <f t="shared" si="20"/>
        <v>10</v>
      </c>
      <c r="BL418" s="182">
        <f t="shared" si="21"/>
        <v>0</v>
      </c>
      <c r="BM418" s="26"/>
      <c r="BN418" s="200" t="s">
        <v>32</v>
      </c>
    </row>
    <row r="419" spans="1:66" x14ac:dyDescent="0.25">
      <c r="A419" s="36" t="s">
        <v>156</v>
      </c>
      <c r="B419" s="37" t="s">
        <v>533</v>
      </c>
      <c r="C419" s="29" t="s">
        <v>542</v>
      </c>
      <c r="D419" s="29" t="s">
        <v>535</v>
      </c>
      <c r="E419" s="30" t="s">
        <v>167</v>
      </c>
      <c r="F419" s="132" t="s">
        <v>543</v>
      </c>
      <c r="G419" s="437" t="s">
        <v>32</v>
      </c>
      <c r="H419" s="133" t="s">
        <v>112</v>
      </c>
      <c r="I419" s="28" t="s">
        <v>111</v>
      </c>
      <c r="J419" s="39" t="s">
        <v>260</v>
      </c>
      <c r="K419" s="27">
        <v>0</v>
      </c>
      <c r="L419" s="28">
        <v>6</v>
      </c>
      <c r="M419" s="31" t="s">
        <v>264</v>
      </c>
      <c r="N419" s="40" t="s">
        <v>544</v>
      </c>
      <c r="O419" s="428"/>
      <c r="P419" s="429"/>
      <c r="Q419" s="429"/>
      <c r="R419" s="430"/>
      <c r="S419" s="431"/>
      <c r="T419" s="429"/>
      <c r="U419" s="429"/>
      <c r="V419" s="432"/>
      <c r="W419" s="431"/>
      <c r="X419" s="429"/>
      <c r="Y419" s="429"/>
      <c r="Z419" s="432"/>
      <c r="AA419" s="431"/>
      <c r="AB419" s="429"/>
      <c r="AC419" s="429"/>
      <c r="AD419" s="432"/>
      <c r="AE419" s="433"/>
      <c r="AF419" s="434"/>
      <c r="AG419" s="434"/>
      <c r="AH419" s="435"/>
      <c r="AI419" s="433"/>
      <c r="AJ419" s="434"/>
      <c r="AK419" s="434"/>
      <c r="AL419" s="435"/>
      <c r="AM419" s="433"/>
      <c r="AN419" s="434"/>
      <c r="AO419" s="434"/>
      <c r="AP419" s="435"/>
      <c r="AQ419" s="433"/>
      <c r="AR419" s="434"/>
      <c r="AS419" s="434"/>
      <c r="AT419" s="435"/>
      <c r="AU419" s="433">
        <v>6</v>
      </c>
      <c r="AV419" s="434"/>
      <c r="AW419" s="434"/>
      <c r="AX419" s="435"/>
      <c r="AY419" s="431"/>
      <c r="AZ419" s="429"/>
      <c r="BA419" s="429"/>
      <c r="BB419" s="432"/>
      <c r="BC419" s="431"/>
      <c r="BD419" s="429"/>
      <c r="BE419" s="429"/>
      <c r="BF419" s="432"/>
      <c r="BG419" s="431"/>
      <c r="BH419" s="429"/>
      <c r="BI419" s="429"/>
      <c r="BJ419" s="436"/>
      <c r="BK419" s="181">
        <f t="shared" si="20"/>
        <v>6</v>
      </c>
      <c r="BL419" s="182">
        <f t="shared" si="21"/>
        <v>0</v>
      </c>
      <c r="BM419" s="26"/>
      <c r="BN419" s="200" t="s">
        <v>32</v>
      </c>
    </row>
    <row r="420" spans="1:66" x14ac:dyDescent="0.25">
      <c r="A420" s="36" t="s">
        <v>161</v>
      </c>
      <c r="B420" s="37" t="s">
        <v>217</v>
      </c>
      <c r="C420" s="29" t="s">
        <v>218</v>
      </c>
      <c r="D420" s="29" t="s">
        <v>219</v>
      </c>
      <c r="E420" s="30" t="s">
        <v>167</v>
      </c>
      <c r="F420" s="132" t="s">
        <v>78</v>
      </c>
      <c r="G420" s="133" t="s">
        <v>92</v>
      </c>
      <c r="H420" s="133" t="s">
        <v>30</v>
      </c>
      <c r="I420" s="28" t="s">
        <v>31</v>
      </c>
      <c r="J420" s="38" t="s">
        <v>140</v>
      </c>
      <c r="K420" s="27">
        <v>0</v>
      </c>
      <c r="L420" s="28">
        <v>1</v>
      </c>
      <c r="M420" s="31" t="s">
        <v>549</v>
      </c>
      <c r="N420" s="32" t="s">
        <v>32</v>
      </c>
      <c r="O420" s="428"/>
      <c r="P420" s="429"/>
      <c r="Q420" s="429"/>
      <c r="R420" s="430"/>
      <c r="S420" s="431"/>
      <c r="T420" s="429"/>
      <c r="U420" s="429"/>
      <c r="V420" s="432"/>
      <c r="W420" s="431">
        <v>1</v>
      </c>
      <c r="X420" s="429"/>
      <c r="Y420" s="429"/>
      <c r="Z420" s="432"/>
      <c r="AA420" s="431"/>
      <c r="AB420" s="429"/>
      <c r="AC420" s="429"/>
      <c r="AD420" s="432"/>
      <c r="AE420" s="433"/>
      <c r="AF420" s="434"/>
      <c r="AG420" s="434"/>
      <c r="AH420" s="435"/>
      <c r="AI420" s="433"/>
      <c r="AJ420" s="434"/>
      <c r="AK420" s="434"/>
      <c r="AL420" s="435"/>
      <c r="AM420" s="433"/>
      <c r="AN420" s="434"/>
      <c r="AO420" s="434"/>
      <c r="AP420" s="435"/>
      <c r="AQ420" s="433"/>
      <c r="AR420" s="434"/>
      <c r="AS420" s="434"/>
      <c r="AT420" s="435"/>
      <c r="AU420" s="433"/>
      <c r="AV420" s="434"/>
      <c r="AW420" s="434"/>
      <c r="AX420" s="435"/>
      <c r="AY420" s="431"/>
      <c r="AZ420" s="429"/>
      <c r="BA420" s="429"/>
      <c r="BB420" s="432"/>
      <c r="BC420" s="431"/>
      <c r="BD420" s="429"/>
      <c r="BE420" s="429"/>
      <c r="BF420" s="432"/>
      <c r="BG420" s="431"/>
      <c r="BH420" s="429"/>
      <c r="BI420" s="429"/>
      <c r="BJ420" s="436"/>
      <c r="BK420" s="181">
        <f t="shared" si="20"/>
        <v>1</v>
      </c>
      <c r="BL420" s="182">
        <f t="shared" si="21"/>
        <v>0</v>
      </c>
      <c r="BM420" s="26"/>
      <c r="BN420" s="200"/>
    </row>
    <row r="421" spans="1:66" x14ac:dyDescent="0.25">
      <c r="A421" s="36" t="s">
        <v>161</v>
      </c>
      <c r="B421" s="37" t="s">
        <v>217</v>
      </c>
      <c r="C421" s="29" t="s">
        <v>218</v>
      </c>
      <c r="D421" s="29" t="s">
        <v>219</v>
      </c>
      <c r="E421" s="30" t="s">
        <v>167</v>
      </c>
      <c r="F421" s="132" t="s">
        <v>78</v>
      </c>
      <c r="G421" s="133" t="s">
        <v>92</v>
      </c>
      <c r="H421" s="133" t="s">
        <v>30</v>
      </c>
      <c r="I421" s="28" t="s">
        <v>31</v>
      </c>
      <c r="J421" s="38" t="s">
        <v>147</v>
      </c>
      <c r="K421" s="27">
        <v>5</v>
      </c>
      <c r="L421" s="28">
        <v>4</v>
      </c>
      <c r="M421" s="31" t="s">
        <v>268</v>
      </c>
      <c r="N421" s="32" t="s">
        <v>32</v>
      </c>
      <c r="O421" s="428"/>
      <c r="P421" s="429"/>
      <c r="Q421" s="429"/>
      <c r="R421" s="430"/>
      <c r="S421" s="431"/>
      <c r="T421" s="429"/>
      <c r="U421" s="429"/>
      <c r="V421" s="432"/>
      <c r="W421" s="431" t="s">
        <v>530</v>
      </c>
      <c r="X421" s="429"/>
      <c r="Y421" s="429"/>
      <c r="Z421" s="432">
        <v>1</v>
      </c>
      <c r="AA421" s="431"/>
      <c r="AB421" s="429"/>
      <c r="AC421" s="429"/>
      <c r="AD421" s="432"/>
      <c r="AE421" s="433"/>
      <c r="AF421" s="434"/>
      <c r="AG421" s="434"/>
      <c r="AH421" s="435">
        <v>1</v>
      </c>
      <c r="AI421" s="433"/>
      <c r="AJ421" s="434"/>
      <c r="AK421" s="434"/>
      <c r="AL421" s="435"/>
      <c r="AM421" s="433"/>
      <c r="AN421" s="434"/>
      <c r="AO421" s="434"/>
      <c r="AP421" s="435"/>
      <c r="AQ421" s="433">
        <v>1</v>
      </c>
      <c r="AR421" s="434"/>
      <c r="AS421" s="434"/>
      <c r="AT421" s="435"/>
      <c r="AU421" s="433"/>
      <c r="AV421" s="434"/>
      <c r="AW421" s="434"/>
      <c r="AX421" s="435"/>
      <c r="AY421" s="431"/>
      <c r="AZ421" s="429"/>
      <c r="BA421" s="429">
        <v>1</v>
      </c>
      <c r="BB421" s="432"/>
      <c r="BC421" s="431"/>
      <c r="BD421" s="429"/>
      <c r="BE421" s="429"/>
      <c r="BF421" s="432"/>
      <c r="BG421" s="431"/>
      <c r="BH421" s="429"/>
      <c r="BI421" s="429"/>
      <c r="BJ421" s="436"/>
      <c r="BK421" s="181">
        <f t="shared" si="20"/>
        <v>4</v>
      </c>
      <c r="BL421" s="182">
        <f t="shared" si="21"/>
        <v>0</v>
      </c>
      <c r="BM421" s="26"/>
      <c r="BN421" s="200" t="s">
        <v>32</v>
      </c>
    </row>
    <row r="422" spans="1:66" x14ac:dyDescent="0.25">
      <c r="A422" s="36" t="s">
        <v>161</v>
      </c>
      <c r="B422" s="37" t="s">
        <v>217</v>
      </c>
      <c r="C422" s="29" t="s">
        <v>218</v>
      </c>
      <c r="D422" s="29" t="s">
        <v>219</v>
      </c>
      <c r="E422" s="30" t="s">
        <v>167</v>
      </c>
      <c r="F422" s="132" t="s">
        <v>78</v>
      </c>
      <c r="G422" s="133" t="s">
        <v>92</v>
      </c>
      <c r="H422" s="133" t="s">
        <v>30</v>
      </c>
      <c r="I422" s="28" t="s">
        <v>31</v>
      </c>
      <c r="J422" s="38" t="s">
        <v>148</v>
      </c>
      <c r="K422" s="27">
        <v>5</v>
      </c>
      <c r="L422" s="28">
        <v>5</v>
      </c>
      <c r="M422" s="31" t="s">
        <v>268</v>
      </c>
      <c r="N422" s="32" t="s">
        <v>32</v>
      </c>
      <c r="O422" s="428"/>
      <c r="P422" s="429"/>
      <c r="Q422" s="429"/>
      <c r="R422" s="430"/>
      <c r="S422" s="431"/>
      <c r="T422" s="429"/>
      <c r="U422" s="429"/>
      <c r="V422" s="432"/>
      <c r="W422" s="431">
        <v>1</v>
      </c>
      <c r="X422" s="429"/>
      <c r="Y422" s="429"/>
      <c r="Z422" s="432">
        <v>1</v>
      </c>
      <c r="AA422" s="431"/>
      <c r="AB422" s="429"/>
      <c r="AC422" s="429"/>
      <c r="AD422" s="432"/>
      <c r="AE422" s="433"/>
      <c r="AF422" s="434"/>
      <c r="AG422" s="434"/>
      <c r="AH422" s="435">
        <v>1</v>
      </c>
      <c r="AI422" s="433"/>
      <c r="AJ422" s="434"/>
      <c r="AK422" s="434"/>
      <c r="AL422" s="435"/>
      <c r="AM422" s="433"/>
      <c r="AN422" s="434"/>
      <c r="AO422" s="434"/>
      <c r="AP422" s="435"/>
      <c r="AQ422" s="433">
        <v>1</v>
      </c>
      <c r="AR422" s="434"/>
      <c r="AS422" s="434"/>
      <c r="AT422" s="435"/>
      <c r="AU422" s="433"/>
      <c r="AV422" s="434"/>
      <c r="AW422" s="434"/>
      <c r="AX422" s="435"/>
      <c r="AY422" s="431"/>
      <c r="AZ422" s="429"/>
      <c r="BA422" s="429">
        <v>1</v>
      </c>
      <c r="BB422" s="432"/>
      <c r="BC422" s="431"/>
      <c r="BD422" s="429"/>
      <c r="BE422" s="429"/>
      <c r="BF422" s="432"/>
      <c r="BG422" s="431"/>
      <c r="BH422" s="429"/>
      <c r="BI422" s="429"/>
      <c r="BJ422" s="436"/>
      <c r="BK422" s="181">
        <f t="shared" si="20"/>
        <v>5</v>
      </c>
      <c r="BL422" s="182">
        <f t="shared" si="21"/>
        <v>0</v>
      </c>
      <c r="BM422" s="26"/>
      <c r="BN422" s="200" t="s">
        <v>32</v>
      </c>
    </row>
    <row r="423" spans="1:66" x14ac:dyDescent="0.25">
      <c r="A423" s="36" t="s">
        <v>161</v>
      </c>
      <c r="B423" s="37" t="s">
        <v>217</v>
      </c>
      <c r="C423" s="29" t="s">
        <v>218</v>
      </c>
      <c r="D423" s="29" t="s">
        <v>219</v>
      </c>
      <c r="E423" s="30" t="s">
        <v>167</v>
      </c>
      <c r="F423" s="132" t="s">
        <v>78</v>
      </c>
      <c r="G423" s="133" t="s">
        <v>92</v>
      </c>
      <c r="H423" s="133" t="s">
        <v>30</v>
      </c>
      <c r="I423" s="28" t="s">
        <v>31</v>
      </c>
      <c r="J423" s="38" t="s">
        <v>109</v>
      </c>
      <c r="K423" s="27">
        <v>5</v>
      </c>
      <c r="L423" s="28">
        <v>5</v>
      </c>
      <c r="M423" s="31" t="s">
        <v>266</v>
      </c>
      <c r="N423" s="32" t="s">
        <v>32</v>
      </c>
      <c r="O423" s="428"/>
      <c r="P423" s="429"/>
      <c r="Q423" s="429"/>
      <c r="R423" s="430"/>
      <c r="S423" s="431"/>
      <c r="T423" s="429"/>
      <c r="U423" s="429"/>
      <c r="V423" s="432"/>
      <c r="W423" s="431">
        <v>1</v>
      </c>
      <c r="X423" s="429"/>
      <c r="Y423" s="429"/>
      <c r="Z423" s="432">
        <v>1</v>
      </c>
      <c r="AA423" s="431"/>
      <c r="AB423" s="429"/>
      <c r="AC423" s="429"/>
      <c r="AD423" s="432"/>
      <c r="AE423" s="433"/>
      <c r="AF423" s="434"/>
      <c r="AG423" s="434"/>
      <c r="AH423" s="435">
        <v>1</v>
      </c>
      <c r="AI423" s="433"/>
      <c r="AJ423" s="434"/>
      <c r="AK423" s="434"/>
      <c r="AL423" s="435"/>
      <c r="AM423" s="433"/>
      <c r="AN423" s="434"/>
      <c r="AO423" s="434"/>
      <c r="AP423" s="435"/>
      <c r="AQ423" s="433">
        <v>1</v>
      </c>
      <c r="AR423" s="434"/>
      <c r="AS423" s="434"/>
      <c r="AT423" s="435"/>
      <c r="AU423" s="433"/>
      <c r="AV423" s="434"/>
      <c r="AW423" s="434"/>
      <c r="AX423" s="435"/>
      <c r="AY423" s="431"/>
      <c r="AZ423" s="429"/>
      <c r="BA423" s="429">
        <v>1</v>
      </c>
      <c r="BB423" s="432"/>
      <c r="BC423" s="431"/>
      <c r="BD423" s="429"/>
      <c r="BE423" s="429"/>
      <c r="BF423" s="432"/>
      <c r="BG423" s="431"/>
      <c r="BH423" s="429"/>
      <c r="BI423" s="429"/>
      <c r="BJ423" s="436"/>
      <c r="BK423" s="181">
        <f t="shared" si="20"/>
        <v>5</v>
      </c>
      <c r="BL423" s="182">
        <f t="shared" si="21"/>
        <v>0</v>
      </c>
      <c r="BM423" s="26"/>
      <c r="BN423" s="200" t="s">
        <v>32</v>
      </c>
    </row>
    <row r="424" spans="1:66" x14ac:dyDescent="0.25">
      <c r="A424" s="36" t="s">
        <v>161</v>
      </c>
      <c r="B424" s="37" t="s">
        <v>217</v>
      </c>
      <c r="C424" s="29" t="s">
        <v>218</v>
      </c>
      <c r="D424" s="29" t="s">
        <v>219</v>
      </c>
      <c r="E424" s="30" t="s">
        <v>167</v>
      </c>
      <c r="F424" s="132" t="s">
        <v>78</v>
      </c>
      <c r="G424" s="133" t="s">
        <v>92</v>
      </c>
      <c r="H424" s="133" t="s">
        <v>30</v>
      </c>
      <c r="I424" s="28" t="s">
        <v>31</v>
      </c>
      <c r="J424" s="39" t="s">
        <v>260</v>
      </c>
      <c r="K424" s="27">
        <v>4</v>
      </c>
      <c r="L424" s="28">
        <v>4</v>
      </c>
      <c r="M424" s="31" t="s">
        <v>263</v>
      </c>
      <c r="N424" s="40" t="s">
        <v>261</v>
      </c>
      <c r="O424" s="428" t="s">
        <v>280</v>
      </c>
      <c r="P424" s="429"/>
      <c r="Q424" s="429"/>
      <c r="R424" s="430"/>
      <c r="S424" s="431"/>
      <c r="T424" s="429"/>
      <c r="U424" s="429"/>
      <c r="V424" s="432"/>
      <c r="W424" s="431"/>
      <c r="X424" s="429"/>
      <c r="Y424" s="429"/>
      <c r="Z424" s="432"/>
      <c r="AA424" s="431"/>
      <c r="AB424" s="429"/>
      <c r="AC424" s="429"/>
      <c r="AD424" s="432"/>
      <c r="AE424" s="433"/>
      <c r="AF424" s="434"/>
      <c r="AG424" s="434"/>
      <c r="AH424" s="435"/>
      <c r="AI424" s="433"/>
      <c r="AJ424" s="434"/>
      <c r="AK424" s="434"/>
      <c r="AL424" s="435"/>
      <c r="AM424" s="433"/>
      <c r="AN424" s="434"/>
      <c r="AO424" s="434"/>
      <c r="AP424" s="435"/>
      <c r="AQ424" s="433"/>
      <c r="AR424" s="434"/>
      <c r="AS424" s="434"/>
      <c r="AT424" s="435"/>
      <c r="AU424" s="433"/>
      <c r="AV424" s="434"/>
      <c r="AW424" s="434"/>
      <c r="AX424" s="435"/>
      <c r="AY424" s="431"/>
      <c r="AZ424" s="429"/>
      <c r="BA424" s="429"/>
      <c r="BB424" s="432"/>
      <c r="BC424" s="431"/>
      <c r="BD424" s="429"/>
      <c r="BE424" s="429"/>
      <c r="BF424" s="432"/>
      <c r="BG424" s="431"/>
      <c r="BH424" s="429"/>
      <c r="BI424" s="429"/>
      <c r="BJ424" s="436"/>
      <c r="BK424" s="181">
        <f t="shared" si="20"/>
        <v>0</v>
      </c>
      <c r="BL424" s="182">
        <f t="shared" si="21"/>
        <v>4</v>
      </c>
      <c r="BM424" s="26"/>
      <c r="BN424" s="200" t="s">
        <v>32</v>
      </c>
    </row>
    <row r="425" spans="1:66" x14ac:dyDescent="0.25">
      <c r="A425" s="36" t="s">
        <v>161</v>
      </c>
      <c r="B425" s="37" t="s">
        <v>217</v>
      </c>
      <c r="C425" s="29" t="s">
        <v>218</v>
      </c>
      <c r="D425" s="29" t="s">
        <v>219</v>
      </c>
      <c r="E425" s="30" t="s">
        <v>167</v>
      </c>
      <c r="F425" s="132" t="s">
        <v>78</v>
      </c>
      <c r="G425" s="133" t="s">
        <v>93</v>
      </c>
      <c r="H425" s="133" t="s">
        <v>30</v>
      </c>
      <c r="I425" s="28" t="s">
        <v>31</v>
      </c>
      <c r="J425" s="38" t="s">
        <v>140</v>
      </c>
      <c r="K425" s="27">
        <v>0</v>
      </c>
      <c r="L425" s="28">
        <v>1</v>
      </c>
      <c r="M425" s="31" t="s">
        <v>549</v>
      </c>
      <c r="N425" s="32" t="s">
        <v>32</v>
      </c>
      <c r="O425" s="428"/>
      <c r="P425" s="429"/>
      <c r="Q425" s="429"/>
      <c r="R425" s="430"/>
      <c r="S425" s="431"/>
      <c r="T425" s="429"/>
      <c r="U425" s="429"/>
      <c r="V425" s="432"/>
      <c r="W425" s="431">
        <v>1</v>
      </c>
      <c r="X425" s="429"/>
      <c r="Y425" s="429"/>
      <c r="Z425" s="432"/>
      <c r="AA425" s="431"/>
      <c r="AB425" s="429"/>
      <c r="AC425" s="429"/>
      <c r="AD425" s="432"/>
      <c r="AE425" s="433"/>
      <c r="AF425" s="434"/>
      <c r="AG425" s="434"/>
      <c r="AH425" s="435"/>
      <c r="AI425" s="433"/>
      <c r="AJ425" s="434"/>
      <c r="AK425" s="434"/>
      <c r="AL425" s="435"/>
      <c r="AM425" s="433"/>
      <c r="AN425" s="434"/>
      <c r="AO425" s="434"/>
      <c r="AP425" s="435"/>
      <c r="AQ425" s="433"/>
      <c r="AR425" s="434"/>
      <c r="AS425" s="434"/>
      <c r="AT425" s="435"/>
      <c r="AU425" s="433"/>
      <c r="AV425" s="434"/>
      <c r="AW425" s="434"/>
      <c r="AX425" s="435"/>
      <c r="AY425" s="431"/>
      <c r="AZ425" s="429"/>
      <c r="BA425" s="429"/>
      <c r="BB425" s="432"/>
      <c r="BC425" s="431"/>
      <c r="BD425" s="429"/>
      <c r="BE425" s="429"/>
      <c r="BF425" s="432"/>
      <c r="BG425" s="431"/>
      <c r="BH425" s="429"/>
      <c r="BI425" s="429"/>
      <c r="BJ425" s="436"/>
      <c r="BK425" s="181">
        <f t="shared" si="20"/>
        <v>1</v>
      </c>
      <c r="BL425" s="182">
        <f t="shared" si="21"/>
        <v>0</v>
      </c>
      <c r="BM425" s="26"/>
      <c r="BN425" s="200"/>
    </row>
    <row r="426" spans="1:66" x14ac:dyDescent="0.25">
      <c r="A426" s="36" t="s">
        <v>161</v>
      </c>
      <c r="B426" s="37" t="s">
        <v>217</v>
      </c>
      <c r="C426" s="29" t="s">
        <v>218</v>
      </c>
      <c r="D426" s="29" t="s">
        <v>219</v>
      </c>
      <c r="E426" s="30" t="s">
        <v>167</v>
      </c>
      <c r="F426" s="132" t="s">
        <v>78</v>
      </c>
      <c r="G426" s="133" t="s">
        <v>93</v>
      </c>
      <c r="H426" s="133" t="s">
        <v>30</v>
      </c>
      <c r="I426" s="28" t="s">
        <v>31</v>
      </c>
      <c r="J426" s="38" t="s">
        <v>147</v>
      </c>
      <c r="K426" s="27">
        <v>5</v>
      </c>
      <c r="L426" s="28">
        <v>4</v>
      </c>
      <c r="M426" s="31" t="s">
        <v>268</v>
      </c>
      <c r="N426" s="32" t="s">
        <v>32</v>
      </c>
      <c r="O426" s="428"/>
      <c r="P426" s="429"/>
      <c r="Q426" s="429"/>
      <c r="R426" s="430"/>
      <c r="S426" s="431"/>
      <c r="T426" s="429"/>
      <c r="U426" s="429"/>
      <c r="V426" s="432"/>
      <c r="W426" s="431"/>
      <c r="X426" s="429"/>
      <c r="Y426" s="429"/>
      <c r="Z426" s="432">
        <v>1</v>
      </c>
      <c r="AA426" s="431"/>
      <c r="AB426" s="429"/>
      <c r="AC426" s="429"/>
      <c r="AD426" s="432"/>
      <c r="AE426" s="433"/>
      <c r="AF426" s="434"/>
      <c r="AG426" s="434"/>
      <c r="AH426" s="435">
        <v>1</v>
      </c>
      <c r="AI426" s="433"/>
      <c r="AJ426" s="434"/>
      <c r="AK426" s="434"/>
      <c r="AL426" s="435"/>
      <c r="AM426" s="433"/>
      <c r="AN426" s="434"/>
      <c r="AO426" s="434"/>
      <c r="AP426" s="435"/>
      <c r="AQ426" s="433"/>
      <c r="AR426" s="434">
        <v>1</v>
      </c>
      <c r="AS426" s="434"/>
      <c r="AT426" s="435"/>
      <c r="AU426" s="433"/>
      <c r="AV426" s="434"/>
      <c r="AW426" s="434"/>
      <c r="AX426" s="435"/>
      <c r="AY426" s="431"/>
      <c r="AZ426" s="429"/>
      <c r="BA426" s="429">
        <v>1</v>
      </c>
      <c r="BB426" s="432"/>
      <c r="BC426" s="431"/>
      <c r="BD426" s="429"/>
      <c r="BE426" s="429"/>
      <c r="BF426" s="432"/>
      <c r="BG426" s="431"/>
      <c r="BH426" s="429"/>
      <c r="BI426" s="429"/>
      <c r="BJ426" s="436"/>
      <c r="BK426" s="181">
        <f t="shared" si="20"/>
        <v>4</v>
      </c>
      <c r="BL426" s="182">
        <f t="shared" si="21"/>
        <v>0</v>
      </c>
      <c r="BM426" s="26"/>
      <c r="BN426" s="200" t="s">
        <v>32</v>
      </c>
    </row>
    <row r="427" spans="1:66" x14ac:dyDescent="0.25">
      <c r="A427" s="36" t="s">
        <v>161</v>
      </c>
      <c r="B427" s="37" t="s">
        <v>217</v>
      </c>
      <c r="C427" s="29" t="s">
        <v>218</v>
      </c>
      <c r="D427" s="29" t="s">
        <v>219</v>
      </c>
      <c r="E427" s="30" t="s">
        <v>167</v>
      </c>
      <c r="F427" s="132" t="s">
        <v>78</v>
      </c>
      <c r="G427" s="133" t="s">
        <v>93</v>
      </c>
      <c r="H427" s="133" t="s">
        <v>30</v>
      </c>
      <c r="I427" s="28" t="s">
        <v>31</v>
      </c>
      <c r="J427" s="38" t="s">
        <v>148</v>
      </c>
      <c r="K427" s="27">
        <v>5</v>
      </c>
      <c r="L427" s="28">
        <v>4</v>
      </c>
      <c r="M427" s="31" t="s">
        <v>268</v>
      </c>
      <c r="N427" s="32" t="s">
        <v>32</v>
      </c>
      <c r="O427" s="428"/>
      <c r="P427" s="429"/>
      <c r="Q427" s="429"/>
      <c r="R427" s="430"/>
      <c r="S427" s="431"/>
      <c r="T427" s="429"/>
      <c r="U427" s="429"/>
      <c r="V427" s="432"/>
      <c r="W427" s="431">
        <v>1</v>
      </c>
      <c r="X427" s="429"/>
      <c r="Y427" s="429"/>
      <c r="Z427" s="432">
        <v>1</v>
      </c>
      <c r="AA427" s="431"/>
      <c r="AB427" s="429"/>
      <c r="AC427" s="429"/>
      <c r="AD427" s="432"/>
      <c r="AE427" s="433"/>
      <c r="AF427" s="434"/>
      <c r="AG427" s="434"/>
      <c r="AH427" s="435">
        <v>1</v>
      </c>
      <c r="AI427" s="433"/>
      <c r="AJ427" s="434"/>
      <c r="AK427" s="434"/>
      <c r="AL427" s="435"/>
      <c r="AM427" s="433"/>
      <c r="AN427" s="434"/>
      <c r="AO427" s="434"/>
      <c r="AP427" s="435"/>
      <c r="AQ427" s="433"/>
      <c r="AR427" s="434" t="s">
        <v>530</v>
      </c>
      <c r="AS427" s="434"/>
      <c r="AT427" s="435"/>
      <c r="AU427" s="433"/>
      <c r="AV427" s="434"/>
      <c r="AW427" s="434"/>
      <c r="AX427" s="435"/>
      <c r="AY427" s="431"/>
      <c r="AZ427" s="429"/>
      <c r="BA427" s="429">
        <v>1</v>
      </c>
      <c r="BB427" s="432"/>
      <c r="BC427" s="431"/>
      <c r="BD427" s="429"/>
      <c r="BE427" s="429"/>
      <c r="BF427" s="432"/>
      <c r="BG427" s="431"/>
      <c r="BH427" s="429"/>
      <c r="BI427" s="429"/>
      <c r="BJ427" s="436"/>
      <c r="BK427" s="181">
        <f t="shared" si="20"/>
        <v>4</v>
      </c>
      <c r="BL427" s="182">
        <f t="shared" si="21"/>
        <v>0</v>
      </c>
      <c r="BM427" s="26" t="s">
        <v>581</v>
      </c>
      <c r="BN427" s="200" t="s">
        <v>32</v>
      </c>
    </row>
    <row r="428" spans="1:66" x14ac:dyDescent="0.25">
      <c r="A428" s="36" t="s">
        <v>161</v>
      </c>
      <c r="B428" s="37" t="s">
        <v>217</v>
      </c>
      <c r="C428" s="29" t="s">
        <v>218</v>
      </c>
      <c r="D428" s="29" t="s">
        <v>219</v>
      </c>
      <c r="E428" s="30" t="s">
        <v>167</v>
      </c>
      <c r="F428" s="132" t="s">
        <v>78</v>
      </c>
      <c r="G428" s="133" t="s">
        <v>93</v>
      </c>
      <c r="H428" s="133" t="s">
        <v>30</v>
      </c>
      <c r="I428" s="28" t="s">
        <v>31</v>
      </c>
      <c r="J428" s="38" t="s">
        <v>109</v>
      </c>
      <c r="K428" s="27">
        <v>5</v>
      </c>
      <c r="L428" s="28">
        <v>5</v>
      </c>
      <c r="M428" s="31" t="s">
        <v>266</v>
      </c>
      <c r="N428" s="32" t="s">
        <v>32</v>
      </c>
      <c r="O428" s="428"/>
      <c r="P428" s="429"/>
      <c r="Q428" s="429"/>
      <c r="R428" s="430"/>
      <c r="S428" s="431"/>
      <c r="T428" s="429"/>
      <c r="U428" s="429"/>
      <c r="V428" s="432"/>
      <c r="W428" s="431">
        <v>1</v>
      </c>
      <c r="X428" s="429"/>
      <c r="Y428" s="429"/>
      <c r="Z428" s="432">
        <v>1</v>
      </c>
      <c r="AA428" s="431"/>
      <c r="AB428" s="429"/>
      <c r="AC428" s="429"/>
      <c r="AD428" s="432"/>
      <c r="AE428" s="433"/>
      <c r="AF428" s="434"/>
      <c r="AG428" s="434"/>
      <c r="AH428" s="435">
        <v>1</v>
      </c>
      <c r="AI428" s="433"/>
      <c r="AJ428" s="434"/>
      <c r="AK428" s="434"/>
      <c r="AL428" s="435"/>
      <c r="AM428" s="433"/>
      <c r="AN428" s="434"/>
      <c r="AO428" s="434"/>
      <c r="AP428" s="435"/>
      <c r="AQ428" s="433"/>
      <c r="AR428" s="434">
        <v>1</v>
      </c>
      <c r="AS428" s="434"/>
      <c r="AT428" s="435"/>
      <c r="AU428" s="433"/>
      <c r="AV428" s="434"/>
      <c r="AW428" s="434"/>
      <c r="AX428" s="435"/>
      <c r="AY428" s="431"/>
      <c r="AZ428" s="429"/>
      <c r="BA428" s="429">
        <v>1</v>
      </c>
      <c r="BB428" s="432"/>
      <c r="BC428" s="431"/>
      <c r="BD428" s="429"/>
      <c r="BE428" s="429"/>
      <c r="BF428" s="432"/>
      <c r="BG428" s="431"/>
      <c r="BH428" s="429"/>
      <c r="BI428" s="429"/>
      <c r="BJ428" s="436"/>
      <c r="BK428" s="181">
        <f t="shared" si="20"/>
        <v>5</v>
      </c>
      <c r="BL428" s="182">
        <f t="shared" si="21"/>
        <v>0</v>
      </c>
      <c r="BM428" s="26"/>
      <c r="BN428" s="200" t="s">
        <v>32</v>
      </c>
    </row>
    <row r="429" spans="1:66" x14ac:dyDescent="0.25">
      <c r="A429" s="36" t="s">
        <v>161</v>
      </c>
      <c r="B429" s="37" t="s">
        <v>217</v>
      </c>
      <c r="C429" s="29" t="s">
        <v>218</v>
      </c>
      <c r="D429" s="29" t="s">
        <v>219</v>
      </c>
      <c r="E429" s="30" t="s">
        <v>167</v>
      </c>
      <c r="F429" s="132" t="s">
        <v>78</v>
      </c>
      <c r="G429" s="133" t="s">
        <v>93</v>
      </c>
      <c r="H429" s="133" t="s">
        <v>30</v>
      </c>
      <c r="I429" s="28" t="s">
        <v>31</v>
      </c>
      <c r="J429" s="39" t="s">
        <v>260</v>
      </c>
      <c r="K429" s="27">
        <v>4</v>
      </c>
      <c r="L429" s="28">
        <v>4</v>
      </c>
      <c r="M429" s="31" t="s">
        <v>263</v>
      </c>
      <c r="N429" s="40" t="s">
        <v>261</v>
      </c>
      <c r="O429" s="428" t="s">
        <v>280</v>
      </c>
      <c r="P429" s="429"/>
      <c r="Q429" s="429"/>
      <c r="R429" s="430"/>
      <c r="S429" s="431"/>
      <c r="T429" s="429"/>
      <c r="U429" s="429"/>
      <c r="V429" s="432"/>
      <c r="W429" s="431"/>
      <c r="X429" s="429"/>
      <c r="Y429" s="429"/>
      <c r="Z429" s="432"/>
      <c r="AA429" s="431"/>
      <c r="AB429" s="429"/>
      <c r="AC429" s="429"/>
      <c r="AD429" s="432"/>
      <c r="AE429" s="433"/>
      <c r="AF429" s="434"/>
      <c r="AG429" s="434"/>
      <c r="AH429" s="435"/>
      <c r="AI429" s="433"/>
      <c r="AJ429" s="434"/>
      <c r="AK429" s="434"/>
      <c r="AL429" s="435"/>
      <c r="AM429" s="433"/>
      <c r="AN429" s="434"/>
      <c r="AO429" s="434"/>
      <c r="AP429" s="435"/>
      <c r="AQ429" s="433"/>
      <c r="AR429" s="434"/>
      <c r="AS429" s="434"/>
      <c r="AT429" s="435"/>
      <c r="AU429" s="433"/>
      <c r="AV429" s="434"/>
      <c r="AW429" s="434"/>
      <c r="AX429" s="435"/>
      <c r="AY429" s="431"/>
      <c r="AZ429" s="429"/>
      <c r="BA429" s="429"/>
      <c r="BB429" s="432"/>
      <c r="BC429" s="431"/>
      <c r="BD429" s="429"/>
      <c r="BE429" s="429"/>
      <c r="BF429" s="432"/>
      <c r="BG429" s="431"/>
      <c r="BH429" s="429"/>
      <c r="BI429" s="429"/>
      <c r="BJ429" s="436"/>
      <c r="BK429" s="181">
        <f t="shared" si="20"/>
        <v>0</v>
      </c>
      <c r="BL429" s="182">
        <f t="shared" si="21"/>
        <v>4</v>
      </c>
      <c r="BM429" s="26"/>
      <c r="BN429" s="200" t="s">
        <v>32</v>
      </c>
    </row>
    <row r="430" spans="1:66" x14ac:dyDescent="0.25">
      <c r="A430" s="36" t="s">
        <v>161</v>
      </c>
      <c r="B430" s="37" t="s">
        <v>217</v>
      </c>
      <c r="C430" s="29" t="s">
        <v>218</v>
      </c>
      <c r="D430" s="29" t="s">
        <v>219</v>
      </c>
      <c r="E430" s="30" t="s">
        <v>167</v>
      </c>
      <c r="F430" s="132" t="s">
        <v>78</v>
      </c>
      <c r="G430" s="133" t="s">
        <v>91</v>
      </c>
      <c r="H430" s="133" t="s">
        <v>30</v>
      </c>
      <c r="I430" s="28" t="s">
        <v>31</v>
      </c>
      <c r="J430" s="38" t="s">
        <v>140</v>
      </c>
      <c r="K430" s="27">
        <v>0</v>
      </c>
      <c r="L430" s="28">
        <v>1</v>
      </c>
      <c r="M430" s="31" t="s">
        <v>549</v>
      </c>
      <c r="N430" s="32" t="s">
        <v>32</v>
      </c>
      <c r="O430" s="428"/>
      <c r="P430" s="429"/>
      <c r="Q430" s="429"/>
      <c r="R430" s="430"/>
      <c r="S430" s="431"/>
      <c r="T430" s="429"/>
      <c r="U430" s="429"/>
      <c r="V430" s="432"/>
      <c r="W430" s="431">
        <v>1</v>
      </c>
      <c r="X430" s="429"/>
      <c r="Y430" s="429"/>
      <c r="Z430" s="432"/>
      <c r="AA430" s="431"/>
      <c r="AB430" s="429"/>
      <c r="AC430" s="429"/>
      <c r="AD430" s="432"/>
      <c r="AE430" s="433"/>
      <c r="AF430" s="434"/>
      <c r="AG430" s="434"/>
      <c r="AH430" s="435"/>
      <c r="AI430" s="433"/>
      <c r="AJ430" s="434"/>
      <c r="AK430" s="434"/>
      <c r="AL430" s="435"/>
      <c r="AM430" s="433"/>
      <c r="AN430" s="434"/>
      <c r="AO430" s="434"/>
      <c r="AP430" s="435"/>
      <c r="AQ430" s="433"/>
      <c r="AR430" s="434"/>
      <c r="AS430" s="434"/>
      <c r="AT430" s="435"/>
      <c r="AU430" s="433"/>
      <c r="AV430" s="434"/>
      <c r="AW430" s="434"/>
      <c r="AX430" s="435"/>
      <c r="AY430" s="431"/>
      <c r="AZ430" s="429"/>
      <c r="BA430" s="429"/>
      <c r="BB430" s="432"/>
      <c r="BC430" s="431"/>
      <c r="BD430" s="429"/>
      <c r="BE430" s="429"/>
      <c r="BF430" s="432"/>
      <c r="BG430" s="431"/>
      <c r="BH430" s="429"/>
      <c r="BI430" s="429"/>
      <c r="BJ430" s="436"/>
      <c r="BK430" s="181">
        <f t="shared" si="20"/>
        <v>1</v>
      </c>
      <c r="BL430" s="182">
        <f t="shared" si="21"/>
        <v>0</v>
      </c>
      <c r="BM430" s="26"/>
      <c r="BN430" s="200"/>
    </row>
    <row r="431" spans="1:66" x14ac:dyDescent="0.25">
      <c r="A431" s="36" t="s">
        <v>161</v>
      </c>
      <c r="B431" s="37" t="s">
        <v>217</v>
      </c>
      <c r="C431" s="29" t="s">
        <v>218</v>
      </c>
      <c r="D431" s="29" t="s">
        <v>219</v>
      </c>
      <c r="E431" s="30" t="s">
        <v>167</v>
      </c>
      <c r="F431" s="132" t="s">
        <v>78</v>
      </c>
      <c r="G431" s="133" t="s">
        <v>91</v>
      </c>
      <c r="H431" s="133" t="s">
        <v>30</v>
      </c>
      <c r="I431" s="28" t="s">
        <v>31</v>
      </c>
      <c r="J431" s="38" t="s">
        <v>147</v>
      </c>
      <c r="K431" s="27">
        <v>5</v>
      </c>
      <c r="L431" s="28">
        <v>4</v>
      </c>
      <c r="M431" s="31" t="s">
        <v>268</v>
      </c>
      <c r="N431" s="32" t="s">
        <v>32</v>
      </c>
      <c r="O431" s="428"/>
      <c r="P431" s="429"/>
      <c r="Q431" s="429"/>
      <c r="R431" s="430"/>
      <c r="S431" s="431"/>
      <c r="T431" s="429"/>
      <c r="U431" s="429"/>
      <c r="V431" s="432"/>
      <c r="W431" s="431"/>
      <c r="X431" s="429"/>
      <c r="Y431" s="429"/>
      <c r="Z431" s="432">
        <v>1</v>
      </c>
      <c r="AA431" s="431"/>
      <c r="AB431" s="429"/>
      <c r="AC431" s="429"/>
      <c r="AD431" s="432"/>
      <c r="AE431" s="433"/>
      <c r="AF431" s="434"/>
      <c r="AG431" s="434"/>
      <c r="AH431" s="435">
        <v>1</v>
      </c>
      <c r="AI431" s="433"/>
      <c r="AJ431" s="434"/>
      <c r="AK431" s="434"/>
      <c r="AL431" s="435"/>
      <c r="AM431" s="433"/>
      <c r="AN431" s="434"/>
      <c r="AO431" s="434"/>
      <c r="AP431" s="435"/>
      <c r="AQ431" s="433"/>
      <c r="AR431" s="434">
        <v>1</v>
      </c>
      <c r="AS431" s="434"/>
      <c r="AT431" s="435"/>
      <c r="AU431" s="433"/>
      <c r="AV431" s="434"/>
      <c r="AW431" s="434"/>
      <c r="AX431" s="435"/>
      <c r="AY431" s="431"/>
      <c r="AZ431" s="429"/>
      <c r="BA431" s="429">
        <v>1</v>
      </c>
      <c r="BB431" s="432"/>
      <c r="BC431" s="431"/>
      <c r="BD431" s="429"/>
      <c r="BE431" s="429"/>
      <c r="BF431" s="432"/>
      <c r="BG431" s="431"/>
      <c r="BH431" s="429"/>
      <c r="BI431" s="429"/>
      <c r="BJ431" s="436"/>
      <c r="BK431" s="181">
        <f t="shared" si="20"/>
        <v>4</v>
      </c>
      <c r="BL431" s="182">
        <f t="shared" si="21"/>
        <v>0</v>
      </c>
      <c r="BM431" s="26"/>
      <c r="BN431" s="200" t="s">
        <v>32</v>
      </c>
    </row>
    <row r="432" spans="1:66" x14ac:dyDescent="0.25">
      <c r="A432" s="36" t="s">
        <v>161</v>
      </c>
      <c r="B432" s="37" t="s">
        <v>217</v>
      </c>
      <c r="C432" s="29" t="s">
        <v>218</v>
      </c>
      <c r="D432" s="29" t="s">
        <v>219</v>
      </c>
      <c r="E432" s="30" t="s">
        <v>167</v>
      </c>
      <c r="F432" s="132" t="s">
        <v>78</v>
      </c>
      <c r="G432" s="133" t="s">
        <v>91</v>
      </c>
      <c r="H432" s="133" t="s">
        <v>30</v>
      </c>
      <c r="I432" s="28" t="s">
        <v>31</v>
      </c>
      <c r="J432" s="38" t="s">
        <v>148</v>
      </c>
      <c r="K432" s="27">
        <v>5</v>
      </c>
      <c r="L432" s="28">
        <v>5</v>
      </c>
      <c r="M432" s="31" t="s">
        <v>268</v>
      </c>
      <c r="N432" s="32" t="s">
        <v>32</v>
      </c>
      <c r="O432" s="428"/>
      <c r="P432" s="429"/>
      <c r="Q432" s="429"/>
      <c r="R432" s="430"/>
      <c r="S432" s="431"/>
      <c r="T432" s="429"/>
      <c r="U432" s="429"/>
      <c r="V432" s="432"/>
      <c r="W432" s="431">
        <v>1</v>
      </c>
      <c r="X432" s="429"/>
      <c r="Y432" s="429"/>
      <c r="Z432" s="432">
        <v>1</v>
      </c>
      <c r="AA432" s="431"/>
      <c r="AB432" s="429"/>
      <c r="AC432" s="429"/>
      <c r="AD432" s="432"/>
      <c r="AE432" s="433"/>
      <c r="AF432" s="434"/>
      <c r="AG432" s="434"/>
      <c r="AH432" s="435">
        <v>1</v>
      </c>
      <c r="AI432" s="433"/>
      <c r="AJ432" s="434"/>
      <c r="AK432" s="434"/>
      <c r="AL432" s="435"/>
      <c r="AM432" s="433"/>
      <c r="AN432" s="434"/>
      <c r="AO432" s="434"/>
      <c r="AP432" s="435"/>
      <c r="AQ432" s="433"/>
      <c r="AR432" s="434">
        <v>1</v>
      </c>
      <c r="AS432" s="434"/>
      <c r="AT432" s="435"/>
      <c r="AU432" s="433"/>
      <c r="AV432" s="434"/>
      <c r="AW432" s="434"/>
      <c r="AX432" s="435"/>
      <c r="AY432" s="431"/>
      <c r="AZ432" s="429"/>
      <c r="BA432" s="429">
        <v>1</v>
      </c>
      <c r="BB432" s="432"/>
      <c r="BC432" s="431"/>
      <c r="BD432" s="429"/>
      <c r="BE432" s="429"/>
      <c r="BF432" s="432"/>
      <c r="BG432" s="431"/>
      <c r="BH432" s="429"/>
      <c r="BI432" s="429"/>
      <c r="BJ432" s="436"/>
      <c r="BK432" s="181">
        <f t="shared" si="20"/>
        <v>5</v>
      </c>
      <c r="BL432" s="182">
        <f t="shared" si="21"/>
        <v>0</v>
      </c>
      <c r="BM432" s="26"/>
      <c r="BN432" s="200" t="s">
        <v>32</v>
      </c>
    </row>
    <row r="433" spans="1:66" x14ac:dyDescent="0.25">
      <c r="A433" s="36" t="s">
        <v>161</v>
      </c>
      <c r="B433" s="37" t="s">
        <v>217</v>
      </c>
      <c r="C433" s="29" t="s">
        <v>218</v>
      </c>
      <c r="D433" s="29" t="s">
        <v>219</v>
      </c>
      <c r="E433" s="30" t="s">
        <v>167</v>
      </c>
      <c r="F433" s="132" t="s">
        <v>78</v>
      </c>
      <c r="G433" s="133" t="s">
        <v>91</v>
      </c>
      <c r="H433" s="133" t="s">
        <v>30</v>
      </c>
      <c r="I433" s="28" t="s">
        <v>31</v>
      </c>
      <c r="J433" s="38" t="s">
        <v>109</v>
      </c>
      <c r="K433" s="27">
        <v>5</v>
      </c>
      <c r="L433" s="28">
        <v>5</v>
      </c>
      <c r="M433" s="31" t="s">
        <v>266</v>
      </c>
      <c r="N433" s="32" t="s">
        <v>32</v>
      </c>
      <c r="O433" s="428"/>
      <c r="P433" s="429"/>
      <c r="Q433" s="429"/>
      <c r="R433" s="430"/>
      <c r="S433" s="431"/>
      <c r="T433" s="429"/>
      <c r="U433" s="429"/>
      <c r="V433" s="432"/>
      <c r="W433" s="431">
        <v>1</v>
      </c>
      <c r="X433" s="429"/>
      <c r="Y433" s="429"/>
      <c r="Z433" s="432">
        <v>1</v>
      </c>
      <c r="AA433" s="431"/>
      <c r="AB433" s="429"/>
      <c r="AC433" s="429"/>
      <c r="AD433" s="432"/>
      <c r="AE433" s="433"/>
      <c r="AF433" s="434"/>
      <c r="AG433" s="434"/>
      <c r="AH433" s="435">
        <v>1</v>
      </c>
      <c r="AI433" s="433"/>
      <c r="AJ433" s="434"/>
      <c r="AK433" s="434"/>
      <c r="AL433" s="435"/>
      <c r="AM433" s="433"/>
      <c r="AN433" s="434"/>
      <c r="AO433" s="434"/>
      <c r="AP433" s="435"/>
      <c r="AQ433" s="433"/>
      <c r="AR433" s="434">
        <v>1</v>
      </c>
      <c r="AS433" s="434"/>
      <c r="AT433" s="435"/>
      <c r="AU433" s="433"/>
      <c r="AV433" s="434"/>
      <c r="AW433" s="434"/>
      <c r="AX433" s="435"/>
      <c r="AY433" s="431"/>
      <c r="AZ433" s="429"/>
      <c r="BA433" s="429">
        <v>1</v>
      </c>
      <c r="BB433" s="432"/>
      <c r="BC433" s="431"/>
      <c r="BD433" s="429"/>
      <c r="BE433" s="429"/>
      <c r="BF433" s="432"/>
      <c r="BG433" s="431"/>
      <c r="BH433" s="429"/>
      <c r="BI433" s="429"/>
      <c r="BJ433" s="436"/>
      <c r="BK433" s="181">
        <f t="shared" si="20"/>
        <v>5</v>
      </c>
      <c r="BL433" s="182">
        <f t="shared" si="21"/>
        <v>0</v>
      </c>
      <c r="BM433" s="26"/>
      <c r="BN433" s="200" t="s">
        <v>32</v>
      </c>
    </row>
    <row r="434" spans="1:66" x14ac:dyDescent="0.25">
      <c r="A434" s="36" t="s">
        <v>161</v>
      </c>
      <c r="B434" s="37" t="s">
        <v>217</v>
      </c>
      <c r="C434" s="29" t="s">
        <v>218</v>
      </c>
      <c r="D434" s="29" t="s">
        <v>219</v>
      </c>
      <c r="E434" s="30" t="s">
        <v>167</v>
      </c>
      <c r="F434" s="132" t="s">
        <v>78</v>
      </c>
      <c r="G434" s="133" t="s">
        <v>91</v>
      </c>
      <c r="H434" s="133" t="s">
        <v>30</v>
      </c>
      <c r="I434" s="28" t="s">
        <v>31</v>
      </c>
      <c r="J434" s="39" t="s">
        <v>260</v>
      </c>
      <c r="K434" s="27">
        <v>4</v>
      </c>
      <c r="L434" s="28">
        <v>4</v>
      </c>
      <c r="M434" s="31" t="s">
        <v>263</v>
      </c>
      <c r="N434" s="40" t="s">
        <v>261</v>
      </c>
      <c r="O434" s="428" t="s">
        <v>280</v>
      </c>
      <c r="P434" s="429"/>
      <c r="Q434" s="429"/>
      <c r="R434" s="430"/>
      <c r="S434" s="431"/>
      <c r="T434" s="429"/>
      <c r="U434" s="429"/>
      <c r="V434" s="432"/>
      <c r="W434" s="431"/>
      <c r="X434" s="429"/>
      <c r="Y434" s="429"/>
      <c r="Z434" s="432"/>
      <c r="AA434" s="431"/>
      <c r="AB434" s="429"/>
      <c r="AC434" s="429"/>
      <c r="AD434" s="432"/>
      <c r="AE434" s="433"/>
      <c r="AF434" s="434"/>
      <c r="AG434" s="434"/>
      <c r="AH434" s="435"/>
      <c r="AI434" s="433"/>
      <c r="AJ434" s="434"/>
      <c r="AK434" s="434"/>
      <c r="AL434" s="435"/>
      <c r="AM434" s="433"/>
      <c r="AN434" s="434"/>
      <c r="AO434" s="434"/>
      <c r="AP434" s="435"/>
      <c r="AQ434" s="433"/>
      <c r="AR434" s="434"/>
      <c r="AS434" s="434"/>
      <c r="AT434" s="435"/>
      <c r="AU434" s="433"/>
      <c r="AV434" s="434"/>
      <c r="AW434" s="434"/>
      <c r="AX434" s="435"/>
      <c r="AY434" s="431"/>
      <c r="AZ434" s="429"/>
      <c r="BA434" s="429"/>
      <c r="BB434" s="432"/>
      <c r="BC434" s="431"/>
      <c r="BD434" s="429"/>
      <c r="BE434" s="429"/>
      <c r="BF434" s="432"/>
      <c r="BG434" s="431"/>
      <c r="BH434" s="429"/>
      <c r="BI434" s="429"/>
      <c r="BJ434" s="436"/>
      <c r="BK434" s="181">
        <f t="shared" si="20"/>
        <v>0</v>
      </c>
      <c r="BL434" s="182">
        <f t="shared" si="21"/>
        <v>4</v>
      </c>
      <c r="BM434" s="26"/>
      <c r="BN434" s="200" t="s">
        <v>32</v>
      </c>
    </row>
    <row r="435" spans="1:66" x14ac:dyDescent="0.25">
      <c r="A435" s="36" t="s">
        <v>161</v>
      </c>
      <c r="B435" s="37" t="s">
        <v>217</v>
      </c>
      <c r="C435" s="29" t="s">
        <v>220</v>
      </c>
      <c r="D435" s="29" t="s">
        <v>219</v>
      </c>
      <c r="E435" s="30" t="s">
        <v>167</v>
      </c>
      <c r="F435" s="132" t="s">
        <v>79</v>
      </c>
      <c r="G435" s="133" t="s">
        <v>93</v>
      </c>
      <c r="H435" s="133" t="s">
        <v>30</v>
      </c>
      <c r="I435" s="28" t="s">
        <v>31</v>
      </c>
      <c r="J435" s="38" t="s">
        <v>140</v>
      </c>
      <c r="K435" s="27">
        <v>0</v>
      </c>
      <c r="L435" s="28">
        <v>1</v>
      </c>
      <c r="M435" s="31" t="s">
        <v>549</v>
      </c>
      <c r="N435" s="32"/>
      <c r="O435" s="428"/>
      <c r="P435" s="429"/>
      <c r="Q435" s="429"/>
      <c r="R435" s="430"/>
      <c r="S435" s="431"/>
      <c r="T435" s="429"/>
      <c r="U435" s="429"/>
      <c r="V435" s="432"/>
      <c r="W435" s="431">
        <v>1</v>
      </c>
      <c r="X435" s="429"/>
      <c r="Y435" s="429"/>
      <c r="Z435" s="432"/>
      <c r="AA435" s="431"/>
      <c r="AB435" s="429"/>
      <c r="AC435" s="429"/>
      <c r="AD435" s="432"/>
      <c r="AE435" s="433"/>
      <c r="AF435" s="434"/>
      <c r="AG435" s="434"/>
      <c r="AH435" s="435"/>
      <c r="AI435" s="433"/>
      <c r="AJ435" s="434"/>
      <c r="AK435" s="434"/>
      <c r="AL435" s="435"/>
      <c r="AM435" s="433"/>
      <c r="AN435" s="434"/>
      <c r="AO435" s="434"/>
      <c r="AP435" s="435"/>
      <c r="AQ435" s="433"/>
      <c r="AR435" s="434"/>
      <c r="AS435" s="434"/>
      <c r="AT435" s="435"/>
      <c r="AU435" s="433"/>
      <c r="AV435" s="434"/>
      <c r="AW435" s="434"/>
      <c r="AX435" s="435"/>
      <c r="AY435" s="431"/>
      <c r="AZ435" s="429"/>
      <c r="BA435" s="429"/>
      <c r="BB435" s="432"/>
      <c r="BC435" s="431"/>
      <c r="BD435" s="429"/>
      <c r="BE435" s="429"/>
      <c r="BF435" s="432"/>
      <c r="BG435" s="431"/>
      <c r="BH435" s="429"/>
      <c r="BI435" s="429"/>
      <c r="BJ435" s="436"/>
      <c r="BK435" s="181">
        <f t="shared" si="20"/>
        <v>1</v>
      </c>
      <c r="BL435" s="182">
        <f t="shared" si="21"/>
        <v>0</v>
      </c>
      <c r="BM435" s="26"/>
      <c r="BN435" s="200"/>
    </row>
    <row r="436" spans="1:66" x14ac:dyDescent="0.25">
      <c r="A436" s="36" t="s">
        <v>161</v>
      </c>
      <c r="B436" s="37" t="s">
        <v>217</v>
      </c>
      <c r="C436" s="29" t="s">
        <v>220</v>
      </c>
      <c r="D436" s="29" t="s">
        <v>219</v>
      </c>
      <c r="E436" s="30" t="s">
        <v>167</v>
      </c>
      <c r="F436" s="132" t="s">
        <v>79</v>
      </c>
      <c r="G436" s="133" t="s">
        <v>93</v>
      </c>
      <c r="H436" s="133" t="s">
        <v>30</v>
      </c>
      <c r="I436" s="28" t="s">
        <v>31</v>
      </c>
      <c r="J436" s="38" t="s">
        <v>147</v>
      </c>
      <c r="K436" s="27">
        <v>5</v>
      </c>
      <c r="L436" s="28">
        <v>4</v>
      </c>
      <c r="M436" s="31" t="s">
        <v>268</v>
      </c>
      <c r="N436" s="32" t="s">
        <v>32</v>
      </c>
      <c r="O436" s="428"/>
      <c r="P436" s="429"/>
      <c r="Q436" s="429"/>
      <c r="R436" s="430"/>
      <c r="S436" s="431"/>
      <c r="T436" s="429"/>
      <c r="U436" s="429"/>
      <c r="V436" s="432"/>
      <c r="W436" s="431" t="s">
        <v>530</v>
      </c>
      <c r="X436" s="429"/>
      <c r="Y436" s="429"/>
      <c r="Z436" s="432">
        <v>1</v>
      </c>
      <c r="AA436" s="431"/>
      <c r="AB436" s="429"/>
      <c r="AC436" s="429"/>
      <c r="AD436" s="432"/>
      <c r="AE436" s="433"/>
      <c r="AF436" s="434"/>
      <c r="AG436" s="434"/>
      <c r="AH436" s="435">
        <v>1</v>
      </c>
      <c r="AI436" s="433"/>
      <c r="AJ436" s="434"/>
      <c r="AK436" s="434"/>
      <c r="AL436" s="435"/>
      <c r="AM436" s="433"/>
      <c r="AN436" s="434"/>
      <c r="AO436" s="434"/>
      <c r="AP436" s="435"/>
      <c r="AQ436" s="433"/>
      <c r="AR436" s="434">
        <v>1</v>
      </c>
      <c r="AS436" s="434"/>
      <c r="AT436" s="435"/>
      <c r="AU436" s="433"/>
      <c r="AV436" s="434"/>
      <c r="AW436" s="434"/>
      <c r="AX436" s="435"/>
      <c r="AY436" s="431"/>
      <c r="AZ436" s="429"/>
      <c r="BA436" s="429">
        <v>1</v>
      </c>
      <c r="BB436" s="432"/>
      <c r="BC436" s="431"/>
      <c r="BD436" s="429"/>
      <c r="BE436" s="429"/>
      <c r="BF436" s="432"/>
      <c r="BG436" s="431"/>
      <c r="BH436" s="429"/>
      <c r="BI436" s="429"/>
      <c r="BJ436" s="436"/>
      <c r="BK436" s="181">
        <f t="shared" si="20"/>
        <v>4</v>
      </c>
      <c r="BL436" s="182">
        <f t="shared" si="21"/>
        <v>0</v>
      </c>
      <c r="BM436" s="26"/>
      <c r="BN436" s="200" t="s">
        <v>32</v>
      </c>
    </row>
    <row r="437" spans="1:66" x14ac:dyDescent="0.25">
      <c r="A437" s="36" t="s">
        <v>161</v>
      </c>
      <c r="B437" s="37" t="s">
        <v>217</v>
      </c>
      <c r="C437" s="29" t="s">
        <v>220</v>
      </c>
      <c r="D437" s="29" t="s">
        <v>219</v>
      </c>
      <c r="E437" s="30" t="s">
        <v>167</v>
      </c>
      <c r="F437" s="132" t="s">
        <v>79</v>
      </c>
      <c r="G437" s="133" t="s">
        <v>93</v>
      </c>
      <c r="H437" s="133" t="s">
        <v>30</v>
      </c>
      <c r="I437" s="28" t="s">
        <v>31</v>
      </c>
      <c r="J437" s="38" t="s">
        <v>148</v>
      </c>
      <c r="K437" s="27">
        <v>5</v>
      </c>
      <c r="L437" s="28">
        <v>5</v>
      </c>
      <c r="M437" s="31" t="s">
        <v>268</v>
      </c>
      <c r="N437" s="32" t="s">
        <v>32</v>
      </c>
      <c r="O437" s="428"/>
      <c r="P437" s="429"/>
      <c r="Q437" s="429"/>
      <c r="R437" s="430"/>
      <c r="S437" s="431"/>
      <c r="T437" s="429"/>
      <c r="U437" s="429"/>
      <c r="V437" s="432"/>
      <c r="W437" s="431">
        <v>1</v>
      </c>
      <c r="X437" s="429"/>
      <c r="Y437" s="429"/>
      <c r="Z437" s="432">
        <v>1</v>
      </c>
      <c r="AA437" s="431"/>
      <c r="AB437" s="429"/>
      <c r="AC437" s="429"/>
      <c r="AD437" s="432"/>
      <c r="AE437" s="433"/>
      <c r="AF437" s="434"/>
      <c r="AG437" s="434"/>
      <c r="AH437" s="435">
        <v>1</v>
      </c>
      <c r="AI437" s="433"/>
      <c r="AJ437" s="434"/>
      <c r="AK437" s="434"/>
      <c r="AL437" s="435"/>
      <c r="AM437" s="433"/>
      <c r="AN437" s="434"/>
      <c r="AO437" s="434"/>
      <c r="AP437" s="435"/>
      <c r="AQ437" s="433"/>
      <c r="AR437" s="434">
        <v>1</v>
      </c>
      <c r="AS437" s="434"/>
      <c r="AT437" s="435"/>
      <c r="AU437" s="433"/>
      <c r="AV437" s="434"/>
      <c r="AW437" s="434"/>
      <c r="AX437" s="435"/>
      <c r="AY437" s="431"/>
      <c r="AZ437" s="429"/>
      <c r="BA437" s="429">
        <v>1</v>
      </c>
      <c r="BB437" s="432"/>
      <c r="BC437" s="431"/>
      <c r="BD437" s="429"/>
      <c r="BE437" s="429"/>
      <c r="BF437" s="432"/>
      <c r="BG437" s="431"/>
      <c r="BH437" s="429"/>
      <c r="BI437" s="429"/>
      <c r="BJ437" s="436"/>
      <c r="BK437" s="181">
        <f t="shared" si="20"/>
        <v>5</v>
      </c>
      <c r="BL437" s="182">
        <f t="shared" si="21"/>
        <v>0</v>
      </c>
      <c r="BM437" s="26"/>
      <c r="BN437" s="200" t="s">
        <v>32</v>
      </c>
    </row>
    <row r="438" spans="1:66" x14ac:dyDescent="0.25">
      <c r="A438" s="36" t="s">
        <v>161</v>
      </c>
      <c r="B438" s="37" t="s">
        <v>217</v>
      </c>
      <c r="C438" s="29" t="s">
        <v>220</v>
      </c>
      <c r="D438" s="29" t="s">
        <v>219</v>
      </c>
      <c r="E438" s="30" t="s">
        <v>167</v>
      </c>
      <c r="F438" s="132" t="s">
        <v>79</v>
      </c>
      <c r="G438" s="133" t="s">
        <v>93</v>
      </c>
      <c r="H438" s="133" t="s">
        <v>30</v>
      </c>
      <c r="I438" s="28" t="s">
        <v>31</v>
      </c>
      <c r="J438" s="38" t="s">
        <v>109</v>
      </c>
      <c r="K438" s="27">
        <v>5</v>
      </c>
      <c r="L438" s="28">
        <v>5</v>
      </c>
      <c r="M438" s="31" t="s">
        <v>266</v>
      </c>
      <c r="N438" s="32" t="s">
        <v>32</v>
      </c>
      <c r="O438" s="428"/>
      <c r="P438" s="429"/>
      <c r="Q438" s="429"/>
      <c r="R438" s="430"/>
      <c r="S438" s="431"/>
      <c r="T438" s="429"/>
      <c r="U438" s="429"/>
      <c r="V438" s="432"/>
      <c r="W438" s="431">
        <v>1</v>
      </c>
      <c r="X438" s="429"/>
      <c r="Y438" s="429"/>
      <c r="Z438" s="432">
        <v>1</v>
      </c>
      <c r="AA438" s="431"/>
      <c r="AB438" s="429"/>
      <c r="AC438" s="429"/>
      <c r="AD438" s="432"/>
      <c r="AE438" s="433"/>
      <c r="AF438" s="434"/>
      <c r="AG438" s="434"/>
      <c r="AH438" s="435">
        <v>1</v>
      </c>
      <c r="AI438" s="433"/>
      <c r="AJ438" s="434"/>
      <c r="AK438" s="434"/>
      <c r="AL438" s="435"/>
      <c r="AM438" s="433"/>
      <c r="AN438" s="434"/>
      <c r="AO438" s="434"/>
      <c r="AP438" s="435"/>
      <c r="AQ438" s="433"/>
      <c r="AR438" s="434">
        <v>1</v>
      </c>
      <c r="AS438" s="434"/>
      <c r="AT438" s="435"/>
      <c r="AU438" s="433"/>
      <c r="AV438" s="434"/>
      <c r="AW438" s="434"/>
      <c r="AX438" s="435"/>
      <c r="AY438" s="431"/>
      <c r="AZ438" s="429"/>
      <c r="BA438" s="429">
        <v>1</v>
      </c>
      <c r="BB438" s="432"/>
      <c r="BC438" s="431"/>
      <c r="BD438" s="429"/>
      <c r="BE438" s="429"/>
      <c r="BF438" s="432"/>
      <c r="BG438" s="431"/>
      <c r="BH438" s="429"/>
      <c r="BI438" s="429"/>
      <c r="BJ438" s="436"/>
      <c r="BK438" s="181">
        <f t="shared" si="20"/>
        <v>5</v>
      </c>
      <c r="BL438" s="182">
        <f t="shared" si="21"/>
        <v>0</v>
      </c>
      <c r="BM438" s="26"/>
      <c r="BN438" s="200" t="s">
        <v>32</v>
      </c>
    </row>
    <row r="439" spans="1:66" x14ac:dyDescent="0.25">
      <c r="A439" s="36" t="s">
        <v>161</v>
      </c>
      <c r="B439" s="37" t="s">
        <v>217</v>
      </c>
      <c r="C439" s="29" t="s">
        <v>220</v>
      </c>
      <c r="D439" s="29" t="s">
        <v>219</v>
      </c>
      <c r="E439" s="30" t="s">
        <v>167</v>
      </c>
      <c r="F439" s="132" t="s">
        <v>79</v>
      </c>
      <c r="G439" s="133" t="s">
        <v>93</v>
      </c>
      <c r="H439" s="133" t="s">
        <v>30</v>
      </c>
      <c r="I439" s="28" t="s">
        <v>31</v>
      </c>
      <c r="J439" s="39" t="s">
        <v>260</v>
      </c>
      <c r="K439" s="27">
        <v>4</v>
      </c>
      <c r="L439" s="28">
        <v>4</v>
      </c>
      <c r="M439" s="31" t="s">
        <v>263</v>
      </c>
      <c r="N439" s="40" t="s">
        <v>261</v>
      </c>
      <c r="O439" s="428" t="s">
        <v>280</v>
      </c>
      <c r="P439" s="429"/>
      <c r="Q439" s="429"/>
      <c r="R439" s="430"/>
      <c r="S439" s="431"/>
      <c r="T439" s="429"/>
      <c r="U439" s="429"/>
      <c r="V439" s="432"/>
      <c r="W439" s="431"/>
      <c r="X439" s="429"/>
      <c r="Y439" s="429"/>
      <c r="Z439" s="432"/>
      <c r="AA439" s="431"/>
      <c r="AB439" s="429"/>
      <c r="AC439" s="429"/>
      <c r="AD439" s="432"/>
      <c r="AE439" s="433"/>
      <c r="AF439" s="434"/>
      <c r="AG439" s="434"/>
      <c r="AH439" s="435"/>
      <c r="AI439" s="433"/>
      <c r="AJ439" s="434"/>
      <c r="AK439" s="434"/>
      <c r="AL439" s="435"/>
      <c r="AM439" s="433"/>
      <c r="AN439" s="434"/>
      <c r="AO439" s="434"/>
      <c r="AP439" s="435"/>
      <c r="AQ439" s="433"/>
      <c r="AR439" s="434"/>
      <c r="AS439" s="434"/>
      <c r="AT439" s="435"/>
      <c r="AU439" s="433"/>
      <c r="AV439" s="434"/>
      <c r="AW439" s="434"/>
      <c r="AX439" s="435"/>
      <c r="AY439" s="431"/>
      <c r="AZ439" s="429"/>
      <c r="BA439" s="429"/>
      <c r="BB439" s="432"/>
      <c r="BC439" s="431"/>
      <c r="BD439" s="429"/>
      <c r="BE439" s="429"/>
      <c r="BF439" s="432"/>
      <c r="BG439" s="431"/>
      <c r="BH439" s="429"/>
      <c r="BI439" s="429"/>
      <c r="BJ439" s="436"/>
      <c r="BK439" s="181">
        <f t="shared" si="20"/>
        <v>0</v>
      </c>
      <c r="BL439" s="182">
        <f t="shared" si="21"/>
        <v>4</v>
      </c>
      <c r="BM439" s="26"/>
      <c r="BN439" s="200" t="s">
        <v>32</v>
      </c>
    </row>
    <row r="440" spans="1:66" x14ac:dyDescent="0.25">
      <c r="A440" s="36" t="s">
        <v>161</v>
      </c>
      <c r="B440" s="37" t="s">
        <v>217</v>
      </c>
      <c r="C440" s="29" t="s">
        <v>225</v>
      </c>
      <c r="D440" s="29" t="s">
        <v>219</v>
      </c>
      <c r="E440" s="30" t="s">
        <v>167</v>
      </c>
      <c r="F440" s="132" t="s">
        <v>83</v>
      </c>
      <c r="G440" s="133" t="s">
        <v>96</v>
      </c>
      <c r="H440" s="133" t="s">
        <v>424</v>
      </c>
      <c r="I440" s="28" t="s">
        <v>31</v>
      </c>
      <c r="J440" s="38" t="s">
        <v>147</v>
      </c>
      <c r="K440" s="27">
        <v>5</v>
      </c>
      <c r="L440" s="28">
        <v>5</v>
      </c>
      <c r="M440" s="31" t="s">
        <v>268</v>
      </c>
      <c r="N440" s="32" t="s">
        <v>32</v>
      </c>
      <c r="O440" s="428"/>
      <c r="P440" s="429"/>
      <c r="Q440" s="429"/>
      <c r="R440" s="430"/>
      <c r="S440" s="431"/>
      <c r="T440" s="429"/>
      <c r="U440" s="429"/>
      <c r="V440" s="432"/>
      <c r="W440" s="431"/>
      <c r="X440" s="429"/>
      <c r="Y440" s="429"/>
      <c r="Z440" s="432"/>
      <c r="AA440" s="431">
        <v>1</v>
      </c>
      <c r="AB440" s="429"/>
      <c r="AC440" s="429"/>
      <c r="AD440" s="432">
        <v>1</v>
      </c>
      <c r="AE440" s="433"/>
      <c r="AF440" s="434"/>
      <c r="AG440" s="434"/>
      <c r="AH440" s="435"/>
      <c r="AI440" s="433"/>
      <c r="AJ440" s="434"/>
      <c r="AK440" s="434"/>
      <c r="AL440" s="435">
        <v>1</v>
      </c>
      <c r="AM440" s="433"/>
      <c r="AN440" s="434"/>
      <c r="AO440" s="434"/>
      <c r="AP440" s="435"/>
      <c r="AQ440" s="433"/>
      <c r="AR440" s="434"/>
      <c r="AS440" s="434"/>
      <c r="AT440" s="435"/>
      <c r="AU440" s="433"/>
      <c r="AV440" s="434"/>
      <c r="AW440" s="434"/>
      <c r="AX440" s="435">
        <v>1</v>
      </c>
      <c r="AY440" s="431"/>
      <c r="AZ440" s="429"/>
      <c r="BA440" s="429">
        <v>1</v>
      </c>
      <c r="BB440" s="432"/>
      <c r="BC440" s="431"/>
      <c r="BD440" s="429"/>
      <c r="BE440" s="429"/>
      <c r="BF440" s="432"/>
      <c r="BG440" s="431"/>
      <c r="BH440" s="429"/>
      <c r="BI440" s="429"/>
      <c r="BJ440" s="436"/>
      <c r="BK440" s="181">
        <f t="shared" si="20"/>
        <v>5</v>
      </c>
      <c r="BL440" s="182">
        <f t="shared" si="21"/>
        <v>0</v>
      </c>
      <c r="BM440" s="26"/>
      <c r="BN440" s="200" t="s">
        <v>32</v>
      </c>
    </row>
    <row r="441" spans="1:66" x14ac:dyDescent="0.25">
      <c r="A441" s="36" t="s">
        <v>161</v>
      </c>
      <c r="B441" s="37" t="s">
        <v>217</v>
      </c>
      <c r="C441" s="29" t="s">
        <v>225</v>
      </c>
      <c r="D441" s="29" t="s">
        <v>219</v>
      </c>
      <c r="E441" s="30" t="s">
        <v>167</v>
      </c>
      <c r="F441" s="132" t="s">
        <v>83</v>
      </c>
      <c r="G441" s="133" t="s">
        <v>96</v>
      </c>
      <c r="H441" s="133" t="s">
        <v>424</v>
      </c>
      <c r="I441" s="28" t="s">
        <v>31</v>
      </c>
      <c r="J441" s="38" t="s">
        <v>148</v>
      </c>
      <c r="K441" s="27">
        <v>5</v>
      </c>
      <c r="L441" s="28">
        <v>4</v>
      </c>
      <c r="M441" s="31" t="s">
        <v>268</v>
      </c>
      <c r="N441" s="32" t="s">
        <v>32</v>
      </c>
      <c r="O441" s="428"/>
      <c r="P441" s="429"/>
      <c r="Q441" s="429"/>
      <c r="R441" s="430"/>
      <c r="S441" s="431"/>
      <c r="T441" s="429"/>
      <c r="U441" s="429"/>
      <c r="V441" s="432"/>
      <c r="W441" s="431"/>
      <c r="X441" s="429"/>
      <c r="Y441" s="429"/>
      <c r="Z441" s="432"/>
      <c r="AA441" s="431">
        <v>1</v>
      </c>
      <c r="AB441" s="429"/>
      <c r="AC441" s="429"/>
      <c r="AD441" s="432">
        <v>1</v>
      </c>
      <c r="AE441" s="433"/>
      <c r="AF441" s="434"/>
      <c r="AG441" s="434"/>
      <c r="AH441" s="435"/>
      <c r="AI441" s="433"/>
      <c r="AJ441" s="434"/>
      <c r="AK441" s="434"/>
      <c r="AL441" s="435" t="s">
        <v>530</v>
      </c>
      <c r="AM441" s="433"/>
      <c r="AN441" s="434"/>
      <c r="AO441" s="434"/>
      <c r="AP441" s="435"/>
      <c r="AQ441" s="433"/>
      <c r="AR441" s="434"/>
      <c r="AS441" s="434"/>
      <c r="AT441" s="435"/>
      <c r="AU441" s="433"/>
      <c r="AV441" s="434"/>
      <c r="AW441" s="434"/>
      <c r="AX441" s="435">
        <v>1</v>
      </c>
      <c r="AY441" s="431"/>
      <c r="AZ441" s="429"/>
      <c r="BA441" s="429">
        <v>1</v>
      </c>
      <c r="BB441" s="432"/>
      <c r="BC441" s="431"/>
      <c r="BD441" s="429"/>
      <c r="BE441" s="429"/>
      <c r="BF441" s="432"/>
      <c r="BG441" s="431"/>
      <c r="BH441" s="429"/>
      <c r="BI441" s="429"/>
      <c r="BJ441" s="436"/>
      <c r="BK441" s="181">
        <f t="shared" si="20"/>
        <v>4</v>
      </c>
      <c r="BL441" s="182">
        <f t="shared" si="21"/>
        <v>0</v>
      </c>
      <c r="BM441" s="26" t="s">
        <v>566</v>
      </c>
      <c r="BN441" s="200" t="s">
        <v>32</v>
      </c>
    </row>
    <row r="442" spans="1:66" x14ac:dyDescent="0.25">
      <c r="A442" s="36" t="s">
        <v>161</v>
      </c>
      <c r="B442" s="37" t="s">
        <v>217</v>
      </c>
      <c r="C442" s="29" t="s">
        <v>225</v>
      </c>
      <c r="D442" s="29" t="s">
        <v>219</v>
      </c>
      <c r="E442" s="30" t="s">
        <v>167</v>
      </c>
      <c r="F442" s="132" t="s">
        <v>83</v>
      </c>
      <c r="G442" s="133" t="s">
        <v>96</v>
      </c>
      <c r="H442" s="133" t="s">
        <v>424</v>
      </c>
      <c r="I442" s="28" t="s">
        <v>31</v>
      </c>
      <c r="J442" s="38" t="s">
        <v>109</v>
      </c>
      <c r="K442" s="27">
        <v>5</v>
      </c>
      <c r="L442" s="28">
        <v>5</v>
      </c>
      <c r="M442" s="31" t="s">
        <v>266</v>
      </c>
      <c r="N442" s="32" t="s">
        <v>32</v>
      </c>
      <c r="O442" s="428"/>
      <c r="P442" s="429"/>
      <c r="Q442" s="429"/>
      <c r="R442" s="430"/>
      <c r="S442" s="431"/>
      <c r="T442" s="429"/>
      <c r="U442" s="429"/>
      <c r="V442" s="432"/>
      <c r="W442" s="431"/>
      <c r="X442" s="429"/>
      <c r="Y442" s="429"/>
      <c r="Z442" s="432"/>
      <c r="AA442" s="431">
        <v>1</v>
      </c>
      <c r="AB442" s="429"/>
      <c r="AC442" s="429"/>
      <c r="AD442" s="432">
        <v>1</v>
      </c>
      <c r="AE442" s="433"/>
      <c r="AF442" s="434"/>
      <c r="AG442" s="434"/>
      <c r="AH442" s="435"/>
      <c r="AI442" s="433"/>
      <c r="AJ442" s="434"/>
      <c r="AK442" s="434"/>
      <c r="AL442" s="435">
        <v>1</v>
      </c>
      <c r="AM442" s="433"/>
      <c r="AN442" s="434"/>
      <c r="AO442" s="434"/>
      <c r="AP442" s="435"/>
      <c r="AQ442" s="433"/>
      <c r="AR442" s="434"/>
      <c r="AS442" s="434"/>
      <c r="AT442" s="435"/>
      <c r="AU442" s="433"/>
      <c r="AV442" s="434"/>
      <c r="AW442" s="434"/>
      <c r="AX442" s="435">
        <v>1</v>
      </c>
      <c r="AY442" s="431"/>
      <c r="AZ442" s="429"/>
      <c r="BA442" s="429">
        <v>1</v>
      </c>
      <c r="BB442" s="432"/>
      <c r="BC442" s="431"/>
      <c r="BD442" s="429"/>
      <c r="BE442" s="429"/>
      <c r="BF442" s="432"/>
      <c r="BG442" s="431"/>
      <c r="BH442" s="429"/>
      <c r="BI442" s="429"/>
      <c r="BJ442" s="436"/>
      <c r="BK442" s="181">
        <f t="shared" si="20"/>
        <v>5</v>
      </c>
      <c r="BL442" s="182">
        <f t="shared" si="21"/>
        <v>0</v>
      </c>
      <c r="BM442" s="26"/>
      <c r="BN442" s="200" t="s">
        <v>32</v>
      </c>
    </row>
    <row r="443" spans="1:66" x14ac:dyDescent="0.25">
      <c r="A443" s="36" t="s">
        <v>161</v>
      </c>
      <c r="B443" s="37" t="s">
        <v>217</v>
      </c>
      <c r="C443" s="29" t="s">
        <v>225</v>
      </c>
      <c r="D443" s="29" t="s">
        <v>219</v>
      </c>
      <c r="E443" s="30" t="s">
        <v>167</v>
      </c>
      <c r="F443" s="132" t="s">
        <v>83</v>
      </c>
      <c r="G443" s="133" t="s">
        <v>96</v>
      </c>
      <c r="H443" s="133" t="s">
        <v>424</v>
      </c>
      <c r="I443" s="28" t="s">
        <v>31</v>
      </c>
      <c r="J443" s="39" t="s">
        <v>260</v>
      </c>
      <c r="K443" s="27">
        <v>4</v>
      </c>
      <c r="L443" s="28">
        <v>4</v>
      </c>
      <c r="M443" s="31" t="s">
        <v>263</v>
      </c>
      <c r="N443" s="40" t="s">
        <v>261</v>
      </c>
      <c r="O443" s="428" t="s">
        <v>280</v>
      </c>
      <c r="P443" s="429"/>
      <c r="Q443" s="429"/>
      <c r="R443" s="430"/>
      <c r="S443" s="431"/>
      <c r="T443" s="429"/>
      <c r="U443" s="429"/>
      <c r="V443" s="432"/>
      <c r="W443" s="431"/>
      <c r="X443" s="429"/>
      <c r="Y443" s="429"/>
      <c r="Z443" s="432"/>
      <c r="AA443" s="431"/>
      <c r="AB443" s="429"/>
      <c r="AC443" s="429"/>
      <c r="AD443" s="432"/>
      <c r="AE443" s="433"/>
      <c r="AF443" s="434"/>
      <c r="AG443" s="434"/>
      <c r="AH443" s="435"/>
      <c r="AI443" s="433"/>
      <c r="AJ443" s="434"/>
      <c r="AK443" s="434"/>
      <c r="AL443" s="435">
        <v>4</v>
      </c>
      <c r="AM443" s="433"/>
      <c r="AN443" s="434"/>
      <c r="AO443" s="434"/>
      <c r="AP443" s="435"/>
      <c r="AQ443" s="433"/>
      <c r="AR443" s="434"/>
      <c r="AS443" s="434"/>
      <c r="AT443" s="435"/>
      <c r="AU443" s="433"/>
      <c r="AV443" s="434"/>
      <c r="AW443" s="434"/>
      <c r="AX443" s="435"/>
      <c r="AY443" s="431"/>
      <c r="AZ443" s="429"/>
      <c r="BA443" s="429"/>
      <c r="BB443" s="432"/>
      <c r="BC443" s="431"/>
      <c r="BD443" s="429"/>
      <c r="BE443" s="429"/>
      <c r="BF443" s="432"/>
      <c r="BG443" s="431"/>
      <c r="BH443" s="429"/>
      <c r="BI443" s="429"/>
      <c r="BJ443" s="436"/>
      <c r="BK443" s="181">
        <f t="shared" si="20"/>
        <v>4</v>
      </c>
      <c r="BL443" s="182">
        <f t="shared" si="21"/>
        <v>0</v>
      </c>
      <c r="BM443" s="26"/>
      <c r="BN443" s="200" t="s">
        <v>32</v>
      </c>
    </row>
    <row r="444" spans="1:66" x14ac:dyDescent="0.25">
      <c r="A444" s="36" t="s">
        <v>161</v>
      </c>
      <c r="B444" s="37" t="s">
        <v>217</v>
      </c>
      <c r="C444" s="29" t="s">
        <v>225</v>
      </c>
      <c r="D444" s="29" t="s">
        <v>219</v>
      </c>
      <c r="E444" s="30" t="s">
        <v>167</v>
      </c>
      <c r="F444" s="132" t="s">
        <v>83</v>
      </c>
      <c r="G444" s="133" t="s">
        <v>91</v>
      </c>
      <c r="H444" s="133" t="s">
        <v>424</v>
      </c>
      <c r="I444" s="28" t="s">
        <v>31</v>
      </c>
      <c r="J444" s="38" t="s">
        <v>147</v>
      </c>
      <c r="K444" s="27">
        <v>5</v>
      </c>
      <c r="L444" s="28">
        <v>5</v>
      </c>
      <c r="M444" s="31" t="s">
        <v>268</v>
      </c>
      <c r="N444" s="32" t="s">
        <v>32</v>
      </c>
      <c r="O444" s="428"/>
      <c r="P444" s="429"/>
      <c r="Q444" s="429"/>
      <c r="R444" s="430"/>
      <c r="S444" s="431"/>
      <c r="T444" s="429"/>
      <c r="U444" s="429"/>
      <c r="V444" s="432"/>
      <c r="W444" s="431"/>
      <c r="X444" s="429"/>
      <c r="Y444" s="429"/>
      <c r="Z444" s="432"/>
      <c r="AA444" s="431">
        <v>1</v>
      </c>
      <c r="AB444" s="429"/>
      <c r="AC444" s="429"/>
      <c r="AD444" s="432">
        <v>1</v>
      </c>
      <c r="AE444" s="433"/>
      <c r="AF444" s="434"/>
      <c r="AG444" s="434"/>
      <c r="AH444" s="435"/>
      <c r="AI444" s="433"/>
      <c r="AJ444" s="434"/>
      <c r="AK444" s="434"/>
      <c r="AL444" s="435">
        <v>1</v>
      </c>
      <c r="AM444" s="433"/>
      <c r="AN444" s="434"/>
      <c r="AO444" s="434"/>
      <c r="AP444" s="435"/>
      <c r="AQ444" s="433"/>
      <c r="AR444" s="434"/>
      <c r="AS444" s="434"/>
      <c r="AT444" s="435"/>
      <c r="AU444" s="433"/>
      <c r="AV444" s="434"/>
      <c r="AW444" s="434"/>
      <c r="AX444" s="435">
        <v>1</v>
      </c>
      <c r="AY444" s="431"/>
      <c r="AZ444" s="429"/>
      <c r="BA444" s="429">
        <v>1</v>
      </c>
      <c r="BB444" s="432"/>
      <c r="BC444" s="431"/>
      <c r="BD444" s="429"/>
      <c r="BE444" s="429"/>
      <c r="BF444" s="432"/>
      <c r="BG444" s="431"/>
      <c r="BH444" s="429"/>
      <c r="BI444" s="429"/>
      <c r="BJ444" s="436"/>
      <c r="BK444" s="181">
        <f t="shared" si="20"/>
        <v>5</v>
      </c>
      <c r="BL444" s="182">
        <f t="shared" si="21"/>
        <v>0</v>
      </c>
      <c r="BM444" s="26"/>
      <c r="BN444" s="200" t="s">
        <v>32</v>
      </c>
    </row>
    <row r="445" spans="1:66" x14ac:dyDescent="0.25">
      <c r="A445" s="36" t="s">
        <v>161</v>
      </c>
      <c r="B445" s="37" t="s">
        <v>217</v>
      </c>
      <c r="C445" s="29" t="s">
        <v>225</v>
      </c>
      <c r="D445" s="29" t="s">
        <v>219</v>
      </c>
      <c r="E445" s="30" t="s">
        <v>167</v>
      </c>
      <c r="F445" s="132" t="s">
        <v>83</v>
      </c>
      <c r="G445" s="133" t="s">
        <v>91</v>
      </c>
      <c r="H445" s="133" t="s">
        <v>424</v>
      </c>
      <c r="I445" s="28" t="s">
        <v>31</v>
      </c>
      <c r="J445" s="38" t="s">
        <v>148</v>
      </c>
      <c r="K445" s="27">
        <v>5</v>
      </c>
      <c r="L445" s="28">
        <v>5</v>
      </c>
      <c r="M445" s="31" t="s">
        <v>268</v>
      </c>
      <c r="N445" s="32" t="s">
        <v>32</v>
      </c>
      <c r="O445" s="428"/>
      <c r="P445" s="429"/>
      <c r="Q445" s="429"/>
      <c r="R445" s="430"/>
      <c r="S445" s="431"/>
      <c r="T445" s="429"/>
      <c r="U445" s="429"/>
      <c r="V445" s="432"/>
      <c r="W445" s="431"/>
      <c r="X445" s="429"/>
      <c r="Y445" s="429"/>
      <c r="Z445" s="432"/>
      <c r="AA445" s="431">
        <v>1</v>
      </c>
      <c r="AB445" s="429"/>
      <c r="AC445" s="429"/>
      <c r="AD445" s="432">
        <v>1</v>
      </c>
      <c r="AE445" s="433"/>
      <c r="AF445" s="434"/>
      <c r="AG445" s="434"/>
      <c r="AH445" s="435"/>
      <c r="AI445" s="433"/>
      <c r="AJ445" s="434"/>
      <c r="AK445" s="434"/>
      <c r="AL445" s="435">
        <v>1</v>
      </c>
      <c r="AM445" s="433"/>
      <c r="AN445" s="434"/>
      <c r="AO445" s="434"/>
      <c r="AP445" s="435"/>
      <c r="AQ445" s="433"/>
      <c r="AR445" s="434"/>
      <c r="AS445" s="434"/>
      <c r="AT445" s="435"/>
      <c r="AU445" s="433"/>
      <c r="AV445" s="434"/>
      <c r="AW445" s="434"/>
      <c r="AX445" s="435">
        <v>1</v>
      </c>
      <c r="AY445" s="431"/>
      <c r="AZ445" s="429"/>
      <c r="BA445" s="429">
        <v>1</v>
      </c>
      <c r="BB445" s="432"/>
      <c r="BC445" s="431"/>
      <c r="BD445" s="429"/>
      <c r="BE445" s="429"/>
      <c r="BF445" s="432"/>
      <c r="BG445" s="431"/>
      <c r="BH445" s="429"/>
      <c r="BI445" s="429"/>
      <c r="BJ445" s="436"/>
      <c r="BK445" s="181">
        <f t="shared" si="20"/>
        <v>5</v>
      </c>
      <c r="BL445" s="182">
        <f t="shared" si="21"/>
        <v>0</v>
      </c>
      <c r="BM445" s="26"/>
      <c r="BN445" s="200" t="s">
        <v>32</v>
      </c>
    </row>
    <row r="446" spans="1:66" x14ac:dyDescent="0.25">
      <c r="A446" s="36" t="s">
        <v>161</v>
      </c>
      <c r="B446" s="37" t="s">
        <v>217</v>
      </c>
      <c r="C446" s="29" t="s">
        <v>225</v>
      </c>
      <c r="D446" s="29" t="s">
        <v>219</v>
      </c>
      <c r="E446" s="30" t="s">
        <v>167</v>
      </c>
      <c r="F446" s="132" t="s">
        <v>83</v>
      </c>
      <c r="G446" s="133" t="s">
        <v>91</v>
      </c>
      <c r="H446" s="133" t="s">
        <v>424</v>
      </c>
      <c r="I446" s="28" t="s">
        <v>31</v>
      </c>
      <c r="J446" s="38" t="s">
        <v>109</v>
      </c>
      <c r="K446" s="27">
        <v>5</v>
      </c>
      <c r="L446" s="28">
        <v>5</v>
      </c>
      <c r="M446" s="31" t="s">
        <v>266</v>
      </c>
      <c r="N446" s="32" t="s">
        <v>32</v>
      </c>
      <c r="O446" s="428"/>
      <c r="P446" s="429"/>
      <c r="Q446" s="429"/>
      <c r="R446" s="430"/>
      <c r="S446" s="431"/>
      <c r="T446" s="429"/>
      <c r="U446" s="429"/>
      <c r="V446" s="432"/>
      <c r="W446" s="431"/>
      <c r="X446" s="429"/>
      <c r="Y446" s="429"/>
      <c r="Z446" s="432"/>
      <c r="AA446" s="431">
        <v>1</v>
      </c>
      <c r="AB446" s="429"/>
      <c r="AC446" s="429"/>
      <c r="AD446" s="432">
        <v>1</v>
      </c>
      <c r="AE446" s="433"/>
      <c r="AF446" s="434"/>
      <c r="AG446" s="434"/>
      <c r="AH446" s="435"/>
      <c r="AI446" s="433"/>
      <c r="AJ446" s="434"/>
      <c r="AK446" s="434"/>
      <c r="AL446" s="435">
        <v>1</v>
      </c>
      <c r="AM446" s="433"/>
      <c r="AN446" s="434"/>
      <c r="AO446" s="434"/>
      <c r="AP446" s="435"/>
      <c r="AQ446" s="433"/>
      <c r="AR446" s="434"/>
      <c r="AS446" s="434"/>
      <c r="AT446" s="435"/>
      <c r="AU446" s="433"/>
      <c r="AV446" s="434"/>
      <c r="AW446" s="434"/>
      <c r="AX446" s="435">
        <v>1</v>
      </c>
      <c r="AY446" s="431"/>
      <c r="AZ446" s="429"/>
      <c r="BA446" s="429">
        <v>1</v>
      </c>
      <c r="BB446" s="432"/>
      <c r="BC446" s="431"/>
      <c r="BD446" s="429"/>
      <c r="BE446" s="429"/>
      <c r="BF446" s="432"/>
      <c r="BG446" s="431"/>
      <c r="BH446" s="429"/>
      <c r="BI446" s="429"/>
      <c r="BJ446" s="436"/>
      <c r="BK446" s="181">
        <f t="shared" si="20"/>
        <v>5</v>
      </c>
      <c r="BL446" s="182">
        <f t="shared" si="21"/>
        <v>0</v>
      </c>
      <c r="BM446" s="26"/>
      <c r="BN446" s="200" t="s">
        <v>32</v>
      </c>
    </row>
    <row r="447" spans="1:66" x14ac:dyDescent="0.25">
      <c r="A447" s="36" t="s">
        <v>161</v>
      </c>
      <c r="B447" s="37" t="s">
        <v>217</v>
      </c>
      <c r="C447" s="29" t="s">
        <v>225</v>
      </c>
      <c r="D447" s="29" t="s">
        <v>219</v>
      </c>
      <c r="E447" s="30" t="s">
        <v>167</v>
      </c>
      <c r="F447" s="132" t="s">
        <v>83</v>
      </c>
      <c r="G447" s="133" t="s">
        <v>91</v>
      </c>
      <c r="H447" s="133" t="s">
        <v>424</v>
      </c>
      <c r="I447" s="28" t="s">
        <v>31</v>
      </c>
      <c r="J447" s="39" t="s">
        <v>260</v>
      </c>
      <c r="K447" s="27">
        <v>4</v>
      </c>
      <c r="L447" s="28">
        <v>4</v>
      </c>
      <c r="M447" s="31" t="s">
        <v>263</v>
      </c>
      <c r="N447" s="40" t="s">
        <v>261</v>
      </c>
      <c r="O447" s="428" t="s">
        <v>280</v>
      </c>
      <c r="P447" s="429"/>
      <c r="Q447" s="429"/>
      <c r="R447" s="430"/>
      <c r="S447" s="431"/>
      <c r="T447" s="429"/>
      <c r="U447" s="429"/>
      <c r="V447" s="432"/>
      <c r="W447" s="431"/>
      <c r="X447" s="429"/>
      <c r="Y447" s="429"/>
      <c r="Z447" s="432"/>
      <c r="AA447" s="431"/>
      <c r="AB447" s="429"/>
      <c r="AC447" s="429"/>
      <c r="AD447" s="432"/>
      <c r="AE447" s="433"/>
      <c r="AF447" s="434"/>
      <c r="AG447" s="434"/>
      <c r="AH447" s="435"/>
      <c r="AI447" s="433"/>
      <c r="AJ447" s="434"/>
      <c r="AK447" s="434"/>
      <c r="AL447" s="435">
        <v>4</v>
      </c>
      <c r="AM447" s="433"/>
      <c r="AN447" s="434"/>
      <c r="AO447" s="434"/>
      <c r="AP447" s="435"/>
      <c r="AQ447" s="433"/>
      <c r="AR447" s="434"/>
      <c r="AS447" s="434"/>
      <c r="AT447" s="435"/>
      <c r="AU447" s="433"/>
      <c r="AV447" s="434"/>
      <c r="AW447" s="434"/>
      <c r="AX447" s="435"/>
      <c r="AY447" s="431"/>
      <c r="AZ447" s="429"/>
      <c r="BA447" s="429"/>
      <c r="BB447" s="432"/>
      <c r="BC447" s="431"/>
      <c r="BD447" s="429"/>
      <c r="BE447" s="429"/>
      <c r="BF447" s="432"/>
      <c r="BG447" s="431"/>
      <c r="BH447" s="429"/>
      <c r="BI447" s="429"/>
      <c r="BJ447" s="436"/>
      <c r="BK447" s="181">
        <f t="shared" si="20"/>
        <v>4</v>
      </c>
      <c r="BL447" s="182">
        <f t="shared" si="21"/>
        <v>0</v>
      </c>
      <c r="BM447" s="26"/>
      <c r="BN447" s="200" t="s">
        <v>32</v>
      </c>
    </row>
    <row r="448" spans="1:66" x14ac:dyDescent="0.25">
      <c r="A448" s="36" t="s">
        <v>161</v>
      </c>
      <c r="B448" s="37" t="s">
        <v>217</v>
      </c>
      <c r="C448" s="29" t="s">
        <v>225</v>
      </c>
      <c r="D448" s="29" t="s">
        <v>219</v>
      </c>
      <c r="E448" s="30" t="s">
        <v>167</v>
      </c>
      <c r="F448" s="132" t="s">
        <v>84</v>
      </c>
      <c r="G448" s="133" t="s">
        <v>96</v>
      </c>
      <c r="H448" s="133" t="s">
        <v>424</v>
      </c>
      <c r="I448" s="28" t="s">
        <v>31</v>
      </c>
      <c r="J448" s="38" t="s">
        <v>147</v>
      </c>
      <c r="K448" s="27">
        <v>10</v>
      </c>
      <c r="L448" s="28">
        <v>10</v>
      </c>
      <c r="M448" s="31" t="s">
        <v>279</v>
      </c>
      <c r="N448" s="32" t="s">
        <v>32</v>
      </c>
      <c r="O448" s="428"/>
      <c r="P448" s="429"/>
      <c r="Q448" s="429"/>
      <c r="R448" s="430"/>
      <c r="S448" s="431"/>
      <c r="T448" s="429"/>
      <c r="U448" s="429"/>
      <c r="V448" s="432"/>
      <c r="W448" s="431"/>
      <c r="X448" s="429"/>
      <c r="Y448" s="429"/>
      <c r="Z448" s="432"/>
      <c r="AA448" s="431">
        <v>2</v>
      </c>
      <c r="AB448" s="429"/>
      <c r="AC448" s="429"/>
      <c r="AD448" s="432">
        <v>2</v>
      </c>
      <c r="AE448" s="433"/>
      <c r="AF448" s="434"/>
      <c r="AG448" s="434"/>
      <c r="AH448" s="435"/>
      <c r="AI448" s="433"/>
      <c r="AJ448" s="434"/>
      <c r="AK448" s="434"/>
      <c r="AL448" s="435">
        <v>2</v>
      </c>
      <c r="AM448" s="433"/>
      <c r="AN448" s="434"/>
      <c r="AO448" s="434"/>
      <c r="AP448" s="435"/>
      <c r="AQ448" s="433"/>
      <c r="AR448" s="434"/>
      <c r="AS448" s="434"/>
      <c r="AT448" s="435"/>
      <c r="AU448" s="433"/>
      <c r="AV448" s="434"/>
      <c r="AW448" s="434"/>
      <c r="AX448" s="435">
        <v>2</v>
      </c>
      <c r="AY448" s="431"/>
      <c r="AZ448" s="429"/>
      <c r="BA448" s="429">
        <v>2</v>
      </c>
      <c r="BB448" s="432"/>
      <c r="BC448" s="431"/>
      <c r="BD448" s="429"/>
      <c r="BE448" s="429"/>
      <c r="BF448" s="432"/>
      <c r="BG448" s="431"/>
      <c r="BH448" s="429"/>
      <c r="BI448" s="429"/>
      <c r="BJ448" s="436"/>
      <c r="BK448" s="181">
        <f t="shared" si="20"/>
        <v>10</v>
      </c>
      <c r="BL448" s="182">
        <f t="shared" si="21"/>
        <v>0</v>
      </c>
      <c r="BM448" s="26"/>
      <c r="BN448" s="200" t="s">
        <v>32</v>
      </c>
    </row>
    <row r="449" spans="1:66" x14ac:dyDescent="0.25">
      <c r="A449" s="36" t="s">
        <v>161</v>
      </c>
      <c r="B449" s="37" t="s">
        <v>217</v>
      </c>
      <c r="C449" s="29" t="s">
        <v>225</v>
      </c>
      <c r="D449" s="29" t="s">
        <v>219</v>
      </c>
      <c r="E449" s="30" t="s">
        <v>167</v>
      </c>
      <c r="F449" s="132" t="s">
        <v>84</v>
      </c>
      <c r="G449" s="133" t="s">
        <v>96</v>
      </c>
      <c r="H449" s="133" t="s">
        <v>424</v>
      </c>
      <c r="I449" s="28" t="s">
        <v>31</v>
      </c>
      <c r="J449" s="38" t="s">
        <v>148</v>
      </c>
      <c r="K449" s="27">
        <v>10</v>
      </c>
      <c r="L449" s="28">
        <v>10</v>
      </c>
      <c r="M449" s="31" t="s">
        <v>279</v>
      </c>
      <c r="N449" s="32" t="s">
        <v>32</v>
      </c>
      <c r="O449" s="428"/>
      <c r="P449" s="429"/>
      <c r="Q449" s="429"/>
      <c r="R449" s="430"/>
      <c r="S449" s="431"/>
      <c r="T449" s="429"/>
      <c r="U449" s="429"/>
      <c r="V449" s="432"/>
      <c r="W449" s="431"/>
      <c r="X449" s="429"/>
      <c r="Y449" s="429"/>
      <c r="Z449" s="432"/>
      <c r="AA449" s="431">
        <v>2</v>
      </c>
      <c r="AB449" s="429"/>
      <c r="AC449" s="429"/>
      <c r="AD449" s="432">
        <v>2</v>
      </c>
      <c r="AE449" s="433"/>
      <c r="AF449" s="434"/>
      <c r="AG449" s="434"/>
      <c r="AH449" s="435"/>
      <c r="AI449" s="433"/>
      <c r="AJ449" s="434"/>
      <c r="AK449" s="434"/>
      <c r="AL449" s="435">
        <v>2</v>
      </c>
      <c r="AM449" s="433"/>
      <c r="AN449" s="434"/>
      <c r="AO449" s="434"/>
      <c r="AP449" s="435"/>
      <c r="AQ449" s="433"/>
      <c r="AR449" s="434"/>
      <c r="AS449" s="434"/>
      <c r="AT449" s="435"/>
      <c r="AU449" s="433"/>
      <c r="AV449" s="434"/>
      <c r="AW449" s="434"/>
      <c r="AX449" s="435">
        <v>2</v>
      </c>
      <c r="AY449" s="431"/>
      <c r="AZ449" s="429"/>
      <c r="BA449" s="429">
        <v>2</v>
      </c>
      <c r="BB449" s="432"/>
      <c r="BC449" s="431"/>
      <c r="BD449" s="429"/>
      <c r="BE449" s="429"/>
      <c r="BF449" s="432"/>
      <c r="BG449" s="431"/>
      <c r="BH449" s="429"/>
      <c r="BI449" s="429"/>
      <c r="BJ449" s="436"/>
      <c r="BK449" s="181">
        <f t="shared" si="20"/>
        <v>10</v>
      </c>
      <c r="BL449" s="182">
        <f t="shared" si="21"/>
        <v>0</v>
      </c>
      <c r="BM449" s="26"/>
      <c r="BN449" s="200" t="s">
        <v>32</v>
      </c>
    </row>
    <row r="450" spans="1:66" x14ac:dyDescent="0.25">
      <c r="A450" s="36" t="s">
        <v>161</v>
      </c>
      <c r="B450" s="37" t="s">
        <v>217</v>
      </c>
      <c r="C450" s="29" t="s">
        <v>225</v>
      </c>
      <c r="D450" s="29" t="s">
        <v>219</v>
      </c>
      <c r="E450" s="30" t="s">
        <v>167</v>
      </c>
      <c r="F450" s="132" t="s">
        <v>84</v>
      </c>
      <c r="G450" s="133" t="s">
        <v>96</v>
      </c>
      <c r="H450" s="133" t="s">
        <v>424</v>
      </c>
      <c r="I450" s="28" t="s">
        <v>31</v>
      </c>
      <c r="J450" s="38" t="s">
        <v>109</v>
      </c>
      <c r="K450" s="27">
        <v>10</v>
      </c>
      <c r="L450" s="28">
        <v>10</v>
      </c>
      <c r="M450" s="31" t="s">
        <v>270</v>
      </c>
      <c r="N450" s="32" t="s">
        <v>32</v>
      </c>
      <c r="O450" s="428"/>
      <c r="P450" s="429"/>
      <c r="Q450" s="429"/>
      <c r="R450" s="430"/>
      <c r="S450" s="431"/>
      <c r="T450" s="429"/>
      <c r="U450" s="429"/>
      <c r="V450" s="432"/>
      <c r="W450" s="431"/>
      <c r="X450" s="429"/>
      <c r="Y450" s="429"/>
      <c r="Z450" s="432"/>
      <c r="AA450" s="431">
        <v>2</v>
      </c>
      <c r="AB450" s="429"/>
      <c r="AC450" s="429"/>
      <c r="AD450" s="432">
        <v>2</v>
      </c>
      <c r="AE450" s="433"/>
      <c r="AF450" s="434"/>
      <c r="AG450" s="434"/>
      <c r="AH450" s="435"/>
      <c r="AI450" s="433"/>
      <c r="AJ450" s="434"/>
      <c r="AK450" s="434"/>
      <c r="AL450" s="435">
        <v>2</v>
      </c>
      <c r="AM450" s="433"/>
      <c r="AN450" s="434"/>
      <c r="AO450" s="434"/>
      <c r="AP450" s="435"/>
      <c r="AQ450" s="433"/>
      <c r="AR450" s="434"/>
      <c r="AS450" s="434"/>
      <c r="AT450" s="435"/>
      <c r="AU450" s="433"/>
      <c r="AV450" s="434"/>
      <c r="AW450" s="434"/>
      <c r="AX450" s="435">
        <v>2</v>
      </c>
      <c r="AY450" s="431"/>
      <c r="AZ450" s="429"/>
      <c r="BA450" s="429">
        <v>2</v>
      </c>
      <c r="BB450" s="432"/>
      <c r="BC450" s="431"/>
      <c r="BD450" s="429"/>
      <c r="BE450" s="429"/>
      <c r="BF450" s="432"/>
      <c r="BG450" s="431"/>
      <c r="BH450" s="429"/>
      <c r="BI450" s="429"/>
      <c r="BJ450" s="436"/>
      <c r="BK450" s="181">
        <f t="shared" si="20"/>
        <v>10</v>
      </c>
      <c r="BL450" s="182">
        <f t="shared" si="21"/>
        <v>0</v>
      </c>
      <c r="BM450" s="26"/>
      <c r="BN450" s="200" t="s">
        <v>32</v>
      </c>
    </row>
    <row r="451" spans="1:66" x14ac:dyDescent="0.25">
      <c r="A451" s="36" t="s">
        <v>161</v>
      </c>
      <c r="B451" s="37" t="s">
        <v>217</v>
      </c>
      <c r="C451" s="29" t="s">
        <v>225</v>
      </c>
      <c r="D451" s="29" t="s">
        <v>219</v>
      </c>
      <c r="E451" s="30" t="s">
        <v>167</v>
      </c>
      <c r="F451" s="132" t="s">
        <v>84</v>
      </c>
      <c r="G451" s="133" t="s">
        <v>96</v>
      </c>
      <c r="H451" s="133" t="s">
        <v>424</v>
      </c>
      <c r="I451" s="28" t="s">
        <v>31</v>
      </c>
      <c r="J451" s="39" t="s">
        <v>260</v>
      </c>
      <c r="K451" s="27">
        <v>4</v>
      </c>
      <c r="L451" s="28">
        <v>4</v>
      </c>
      <c r="M451" s="31" t="s">
        <v>263</v>
      </c>
      <c r="N451" s="40" t="s">
        <v>261</v>
      </c>
      <c r="O451" s="428" t="s">
        <v>280</v>
      </c>
      <c r="P451" s="429"/>
      <c r="Q451" s="429"/>
      <c r="R451" s="430"/>
      <c r="S451" s="431"/>
      <c r="T451" s="429"/>
      <c r="U451" s="429"/>
      <c r="V451" s="432"/>
      <c r="W451" s="431"/>
      <c r="X451" s="429"/>
      <c r="Y451" s="429"/>
      <c r="Z451" s="432"/>
      <c r="AA451" s="431"/>
      <c r="AB451" s="429"/>
      <c r="AC451" s="429"/>
      <c r="AD451" s="432"/>
      <c r="AE451" s="433"/>
      <c r="AF451" s="434"/>
      <c r="AG451" s="434"/>
      <c r="AH451" s="435"/>
      <c r="AI451" s="433"/>
      <c r="AJ451" s="434"/>
      <c r="AK451" s="434"/>
      <c r="AL451" s="435">
        <v>4</v>
      </c>
      <c r="AM451" s="433"/>
      <c r="AN451" s="434"/>
      <c r="AO451" s="434"/>
      <c r="AP451" s="435"/>
      <c r="AQ451" s="433"/>
      <c r="AR451" s="434"/>
      <c r="AS451" s="434"/>
      <c r="AT451" s="435"/>
      <c r="AU451" s="433"/>
      <c r="AV451" s="434"/>
      <c r="AW451" s="434"/>
      <c r="AX451" s="435"/>
      <c r="AY451" s="431"/>
      <c r="AZ451" s="429"/>
      <c r="BA451" s="429"/>
      <c r="BB451" s="432"/>
      <c r="BC451" s="431"/>
      <c r="BD451" s="429"/>
      <c r="BE451" s="429"/>
      <c r="BF451" s="432"/>
      <c r="BG451" s="431"/>
      <c r="BH451" s="429"/>
      <c r="BI451" s="429"/>
      <c r="BJ451" s="436"/>
      <c r="BK451" s="181">
        <f t="shared" si="20"/>
        <v>4</v>
      </c>
      <c r="BL451" s="182">
        <f t="shared" si="21"/>
        <v>0</v>
      </c>
      <c r="BM451" s="26"/>
      <c r="BN451" s="200" t="s">
        <v>32</v>
      </c>
    </row>
    <row r="452" spans="1:66" x14ac:dyDescent="0.25">
      <c r="A452" s="36" t="s">
        <v>161</v>
      </c>
      <c r="B452" s="37" t="s">
        <v>217</v>
      </c>
      <c r="C452" s="29" t="s">
        <v>226</v>
      </c>
      <c r="D452" s="29" t="s">
        <v>219</v>
      </c>
      <c r="E452" s="30" t="s">
        <v>167</v>
      </c>
      <c r="F452" s="132" t="s">
        <v>85</v>
      </c>
      <c r="G452" s="133" t="s">
        <v>97</v>
      </c>
      <c r="H452" s="133" t="s">
        <v>424</v>
      </c>
      <c r="I452" s="28" t="s">
        <v>31</v>
      </c>
      <c r="J452" s="38" t="s">
        <v>147</v>
      </c>
      <c r="K452" s="27">
        <v>5</v>
      </c>
      <c r="L452" s="28">
        <v>5</v>
      </c>
      <c r="M452" s="31" t="s">
        <v>268</v>
      </c>
      <c r="N452" s="32" t="s">
        <v>32</v>
      </c>
      <c r="O452" s="428"/>
      <c r="P452" s="429"/>
      <c r="Q452" s="429"/>
      <c r="R452" s="430"/>
      <c r="S452" s="431"/>
      <c r="T452" s="429"/>
      <c r="U452" s="429"/>
      <c r="V452" s="432"/>
      <c r="W452" s="431"/>
      <c r="X452" s="429"/>
      <c r="Y452" s="429"/>
      <c r="Z452" s="432"/>
      <c r="AA452" s="431">
        <v>1</v>
      </c>
      <c r="AB452" s="429"/>
      <c r="AC452" s="429"/>
      <c r="AD452" s="432">
        <v>1</v>
      </c>
      <c r="AE452" s="433"/>
      <c r="AF452" s="434"/>
      <c r="AG452" s="434"/>
      <c r="AH452" s="435"/>
      <c r="AI452" s="433"/>
      <c r="AJ452" s="434"/>
      <c r="AK452" s="434"/>
      <c r="AL452" s="435">
        <v>1</v>
      </c>
      <c r="AM452" s="433"/>
      <c r="AN452" s="434"/>
      <c r="AO452" s="434"/>
      <c r="AP452" s="435"/>
      <c r="AQ452" s="433"/>
      <c r="AR452" s="434"/>
      <c r="AS452" s="434"/>
      <c r="AT452" s="435"/>
      <c r="AU452" s="433"/>
      <c r="AV452" s="434"/>
      <c r="AW452" s="434"/>
      <c r="AX452" s="435">
        <v>1</v>
      </c>
      <c r="AY452" s="431"/>
      <c r="AZ452" s="429"/>
      <c r="BA452" s="429">
        <v>1</v>
      </c>
      <c r="BB452" s="432"/>
      <c r="BC452" s="431"/>
      <c r="BD452" s="429"/>
      <c r="BE452" s="429"/>
      <c r="BF452" s="432"/>
      <c r="BG452" s="431"/>
      <c r="BH452" s="429"/>
      <c r="BI452" s="429"/>
      <c r="BJ452" s="436"/>
      <c r="BK452" s="181">
        <f t="shared" si="20"/>
        <v>5</v>
      </c>
      <c r="BL452" s="182">
        <f t="shared" si="21"/>
        <v>0</v>
      </c>
      <c r="BM452" s="26"/>
      <c r="BN452" s="200" t="s">
        <v>32</v>
      </c>
    </row>
    <row r="453" spans="1:66" x14ac:dyDescent="0.25">
      <c r="A453" s="36" t="s">
        <v>161</v>
      </c>
      <c r="B453" s="37" t="s">
        <v>217</v>
      </c>
      <c r="C453" s="29" t="s">
        <v>226</v>
      </c>
      <c r="D453" s="29" t="s">
        <v>219</v>
      </c>
      <c r="E453" s="30" t="s">
        <v>167</v>
      </c>
      <c r="F453" s="132" t="s">
        <v>85</v>
      </c>
      <c r="G453" s="133" t="s">
        <v>97</v>
      </c>
      <c r="H453" s="133" t="s">
        <v>424</v>
      </c>
      <c r="I453" s="28" t="s">
        <v>31</v>
      </c>
      <c r="J453" s="38" t="s">
        <v>148</v>
      </c>
      <c r="K453" s="27">
        <v>5</v>
      </c>
      <c r="L453" s="28">
        <v>5</v>
      </c>
      <c r="M453" s="31" t="s">
        <v>268</v>
      </c>
      <c r="N453" s="32" t="s">
        <v>32</v>
      </c>
      <c r="O453" s="428"/>
      <c r="P453" s="429"/>
      <c r="Q453" s="429"/>
      <c r="R453" s="430"/>
      <c r="S453" s="431"/>
      <c r="T453" s="429"/>
      <c r="U453" s="429"/>
      <c r="V453" s="432"/>
      <c r="W453" s="431"/>
      <c r="X453" s="429"/>
      <c r="Y453" s="429"/>
      <c r="Z453" s="432"/>
      <c r="AA453" s="431">
        <v>1</v>
      </c>
      <c r="AB453" s="429"/>
      <c r="AC453" s="429"/>
      <c r="AD453" s="432">
        <v>1</v>
      </c>
      <c r="AE453" s="433"/>
      <c r="AF453" s="434"/>
      <c r="AG453" s="434"/>
      <c r="AH453" s="435"/>
      <c r="AI453" s="433"/>
      <c r="AJ453" s="434"/>
      <c r="AK453" s="434"/>
      <c r="AL453" s="435">
        <v>1</v>
      </c>
      <c r="AM453" s="433"/>
      <c r="AN453" s="434"/>
      <c r="AO453" s="434"/>
      <c r="AP453" s="435"/>
      <c r="AQ453" s="433"/>
      <c r="AR453" s="434"/>
      <c r="AS453" s="434"/>
      <c r="AT453" s="435"/>
      <c r="AU453" s="433"/>
      <c r="AV453" s="434"/>
      <c r="AW453" s="434"/>
      <c r="AX453" s="435">
        <v>1</v>
      </c>
      <c r="AY453" s="431"/>
      <c r="AZ453" s="429"/>
      <c r="BA453" s="429">
        <v>1</v>
      </c>
      <c r="BB453" s="432"/>
      <c r="BC453" s="431"/>
      <c r="BD453" s="429"/>
      <c r="BE453" s="429"/>
      <c r="BF453" s="432"/>
      <c r="BG453" s="431"/>
      <c r="BH453" s="429"/>
      <c r="BI453" s="429"/>
      <c r="BJ453" s="436"/>
      <c r="BK453" s="181">
        <f t="shared" si="20"/>
        <v>5</v>
      </c>
      <c r="BL453" s="182">
        <f t="shared" si="21"/>
        <v>0</v>
      </c>
      <c r="BM453" s="26"/>
      <c r="BN453" s="200" t="s">
        <v>32</v>
      </c>
    </row>
    <row r="454" spans="1:66" x14ac:dyDescent="0.25">
      <c r="A454" s="36" t="s">
        <v>161</v>
      </c>
      <c r="B454" s="37" t="s">
        <v>217</v>
      </c>
      <c r="C454" s="29" t="s">
        <v>226</v>
      </c>
      <c r="D454" s="29" t="s">
        <v>219</v>
      </c>
      <c r="E454" s="30" t="s">
        <v>167</v>
      </c>
      <c r="F454" s="132" t="s">
        <v>85</v>
      </c>
      <c r="G454" s="133" t="s">
        <v>97</v>
      </c>
      <c r="H454" s="133" t="s">
        <v>424</v>
      </c>
      <c r="I454" s="28" t="s">
        <v>31</v>
      </c>
      <c r="J454" s="38" t="s">
        <v>109</v>
      </c>
      <c r="K454" s="27">
        <v>5</v>
      </c>
      <c r="L454" s="28">
        <v>5</v>
      </c>
      <c r="M454" s="31" t="s">
        <v>266</v>
      </c>
      <c r="N454" s="32" t="s">
        <v>32</v>
      </c>
      <c r="O454" s="428"/>
      <c r="P454" s="429"/>
      <c r="Q454" s="429"/>
      <c r="R454" s="430"/>
      <c r="S454" s="431"/>
      <c r="T454" s="429"/>
      <c r="U454" s="429"/>
      <c r="V454" s="432"/>
      <c r="W454" s="431"/>
      <c r="X454" s="429"/>
      <c r="Y454" s="429"/>
      <c r="Z454" s="432"/>
      <c r="AA454" s="431">
        <v>1</v>
      </c>
      <c r="AB454" s="429"/>
      <c r="AC454" s="429"/>
      <c r="AD454" s="432">
        <v>1</v>
      </c>
      <c r="AE454" s="433"/>
      <c r="AF454" s="434"/>
      <c r="AG454" s="434"/>
      <c r="AH454" s="435"/>
      <c r="AI454" s="433"/>
      <c r="AJ454" s="434"/>
      <c r="AK454" s="434"/>
      <c r="AL454" s="435">
        <v>1</v>
      </c>
      <c r="AM454" s="433"/>
      <c r="AN454" s="434"/>
      <c r="AO454" s="434"/>
      <c r="AP454" s="435"/>
      <c r="AQ454" s="433"/>
      <c r="AR454" s="434"/>
      <c r="AS454" s="434"/>
      <c r="AT454" s="435"/>
      <c r="AU454" s="433"/>
      <c r="AV454" s="434"/>
      <c r="AW454" s="434"/>
      <c r="AX454" s="435">
        <v>1</v>
      </c>
      <c r="AY454" s="431"/>
      <c r="AZ454" s="429"/>
      <c r="BA454" s="429">
        <v>1</v>
      </c>
      <c r="BB454" s="432"/>
      <c r="BC454" s="431"/>
      <c r="BD454" s="429"/>
      <c r="BE454" s="429"/>
      <c r="BF454" s="432"/>
      <c r="BG454" s="431"/>
      <c r="BH454" s="429"/>
      <c r="BI454" s="429"/>
      <c r="BJ454" s="436"/>
      <c r="BK454" s="181">
        <f t="shared" si="20"/>
        <v>5</v>
      </c>
      <c r="BL454" s="182">
        <f t="shared" si="21"/>
        <v>0</v>
      </c>
      <c r="BM454" s="26"/>
      <c r="BN454" s="200" t="s">
        <v>32</v>
      </c>
    </row>
    <row r="455" spans="1:66" x14ac:dyDescent="0.25">
      <c r="A455" s="36" t="s">
        <v>161</v>
      </c>
      <c r="B455" s="37" t="s">
        <v>217</v>
      </c>
      <c r="C455" s="29" t="s">
        <v>226</v>
      </c>
      <c r="D455" s="29" t="s">
        <v>219</v>
      </c>
      <c r="E455" s="30" t="s">
        <v>167</v>
      </c>
      <c r="F455" s="132" t="s">
        <v>85</v>
      </c>
      <c r="G455" s="133" t="s">
        <v>97</v>
      </c>
      <c r="H455" s="133" t="s">
        <v>424</v>
      </c>
      <c r="I455" s="28" t="s">
        <v>31</v>
      </c>
      <c r="J455" s="39" t="s">
        <v>260</v>
      </c>
      <c r="K455" s="27">
        <v>4</v>
      </c>
      <c r="L455" s="28">
        <v>4</v>
      </c>
      <c r="M455" s="31" t="s">
        <v>263</v>
      </c>
      <c r="N455" s="40" t="s">
        <v>261</v>
      </c>
      <c r="O455" s="428" t="s">
        <v>280</v>
      </c>
      <c r="P455" s="429"/>
      <c r="Q455" s="429"/>
      <c r="R455" s="430"/>
      <c r="S455" s="431"/>
      <c r="T455" s="429"/>
      <c r="U455" s="429"/>
      <c r="V455" s="432"/>
      <c r="W455" s="431"/>
      <c r="X455" s="429"/>
      <c r="Y455" s="429"/>
      <c r="Z455" s="432"/>
      <c r="AA455" s="431"/>
      <c r="AB455" s="429"/>
      <c r="AC455" s="429"/>
      <c r="AD455" s="432"/>
      <c r="AE455" s="433"/>
      <c r="AF455" s="434"/>
      <c r="AG455" s="434"/>
      <c r="AH455" s="435"/>
      <c r="AI455" s="433"/>
      <c r="AJ455" s="434"/>
      <c r="AK455" s="434"/>
      <c r="AL455" s="435"/>
      <c r="AM455" s="433"/>
      <c r="AN455" s="434"/>
      <c r="AO455" s="434"/>
      <c r="AP455" s="435"/>
      <c r="AQ455" s="433"/>
      <c r="AR455" s="434"/>
      <c r="AS455" s="434"/>
      <c r="AT455" s="435"/>
      <c r="AU455" s="433"/>
      <c r="AV455" s="434"/>
      <c r="AW455" s="434"/>
      <c r="AX455" s="435">
        <v>4</v>
      </c>
      <c r="AY455" s="431"/>
      <c r="AZ455" s="429"/>
      <c r="BA455" s="429"/>
      <c r="BB455" s="432"/>
      <c r="BC455" s="431"/>
      <c r="BD455" s="429"/>
      <c r="BE455" s="429"/>
      <c r="BF455" s="432"/>
      <c r="BG455" s="431"/>
      <c r="BH455" s="429"/>
      <c r="BI455" s="429"/>
      <c r="BJ455" s="436"/>
      <c r="BK455" s="181">
        <f t="shared" si="20"/>
        <v>4</v>
      </c>
      <c r="BL455" s="182">
        <f t="shared" si="21"/>
        <v>0</v>
      </c>
      <c r="BM455" s="26"/>
      <c r="BN455" s="200" t="s">
        <v>32</v>
      </c>
    </row>
    <row r="456" spans="1:66" x14ac:dyDescent="0.25">
      <c r="A456" s="36" t="s">
        <v>161</v>
      </c>
      <c r="B456" s="37" t="s">
        <v>217</v>
      </c>
      <c r="C456" s="29" t="s">
        <v>226</v>
      </c>
      <c r="D456" s="29" t="s">
        <v>219</v>
      </c>
      <c r="E456" s="30" t="s">
        <v>167</v>
      </c>
      <c r="F456" s="132" t="s">
        <v>85</v>
      </c>
      <c r="G456" s="133" t="s">
        <v>96</v>
      </c>
      <c r="H456" s="133" t="s">
        <v>424</v>
      </c>
      <c r="I456" s="28" t="s">
        <v>31</v>
      </c>
      <c r="J456" s="38" t="s">
        <v>147</v>
      </c>
      <c r="K456" s="27">
        <v>5</v>
      </c>
      <c r="L456" s="28">
        <v>5</v>
      </c>
      <c r="M456" s="31" t="s">
        <v>268</v>
      </c>
      <c r="N456" s="32" t="s">
        <v>32</v>
      </c>
      <c r="O456" s="428"/>
      <c r="P456" s="429"/>
      <c r="Q456" s="429"/>
      <c r="R456" s="430"/>
      <c r="S456" s="431"/>
      <c r="T456" s="429"/>
      <c r="U456" s="429"/>
      <c r="V456" s="432"/>
      <c r="W456" s="431"/>
      <c r="X456" s="429"/>
      <c r="Y456" s="429"/>
      <c r="Z456" s="432"/>
      <c r="AA456" s="431">
        <v>1</v>
      </c>
      <c r="AB456" s="429"/>
      <c r="AC456" s="429"/>
      <c r="AD456" s="432">
        <v>1</v>
      </c>
      <c r="AE456" s="433"/>
      <c r="AF456" s="434"/>
      <c r="AG456" s="434"/>
      <c r="AH456" s="435"/>
      <c r="AI456" s="433"/>
      <c r="AJ456" s="434"/>
      <c r="AK456" s="434"/>
      <c r="AL456" s="435">
        <v>1</v>
      </c>
      <c r="AM456" s="433"/>
      <c r="AN456" s="434"/>
      <c r="AO456" s="434"/>
      <c r="AP456" s="435"/>
      <c r="AQ456" s="433"/>
      <c r="AR456" s="434"/>
      <c r="AS456" s="434"/>
      <c r="AT456" s="435"/>
      <c r="AU456" s="433"/>
      <c r="AV456" s="434"/>
      <c r="AW456" s="434"/>
      <c r="AX456" s="435">
        <v>1</v>
      </c>
      <c r="AY456" s="431"/>
      <c r="AZ456" s="429"/>
      <c r="BA456" s="429">
        <v>1</v>
      </c>
      <c r="BB456" s="432"/>
      <c r="BC456" s="431"/>
      <c r="BD456" s="429"/>
      <c r="BE456" s="429"/>
      <c r="BF456" s="432"/>
      <c r="BG456" s="431"/>
      <c r="BH456" s="429"/>
      <c r="BI456" s="429"/>
      <c r="BJ456" s="436"/>
      <c r="BK456" s="181">
        <f t="shared" si="20"/>
        <v>5</v>
      </c>
      <c r="BL456" s="182">
        <f t="shared" si="21"/>
        <v>0</v>
      </c>
      <c r="BM456" s="26"/>
      <c r="BN456" s="200" t="s">
        <v>32</v>
      </c>
    </row>
    <row r="457" spans="1:66" x14ac:dyDescent="0.25">
      <c r="A457" s="36" t="s">
        <v>161</v>
      </c>
      <c r="B457" s="37" t="s">
        <v>217</v>
      </c>
      <c r="C457" s="29" t="s">
        <v>226</v>
      </c>
      <c r="D457" s="29" t="s">
        <v>219</v>
      </c>
      <c r="E457" s="30" t="s">
        <v>167</v>
      </c>
      <c r="F457" s="132" t="s">
        <v>85</v>
      </c>
      <c r="G457" s="133" t="s">
        <v>96</v>
      </c>
      <c r="H457" s="133" t="s">
        <v>424</v>
      </c>
      <c r="I457" s="28" t="s">
        <v>31</v>
      </c>
      <c r="J457" s="38" t="s">
        <v>148</v>
      </c>
      <c r="K457" s="27">
        <v>5</v>
      </c>
      <c r="L457" s="28">
        <v>5</v>
      </c>
      <c r="M457" s="31" t="s">
        <v>268</v>
      </c>
      <c r="N457" s="32" t="s">
        <v>32</v>
      </c>
      <c r="O457" s="428"/>
      <c r="P457" s="429"/>
      <c r="Q457" s="429"/>
      <c r="R457" s="430"/>
      <c r="S457" s="431"/>
      <c r="T457" s="429"/>
      <c r="U457" s="429"/>
      <c r="V457" s="432"/>
      <c r="W457" s="431"/>
      <c r="X457" s="429"/>
      <c r="Y457" s="429"/>
      <c r="Z457" s="432"/>
      <c r="AA457" s="431">
        <v>1</v>
      </c>
      <c r="AB457" s="429"/>
      <c r="AC457" s="429"/>
      <c r="AD457" s="432">
        <v>1</v>
      </c>
      <c r="AE457" s="433"/>
      <c r="AF457" s="434"/>
      <c r="AG457" s="434"/>
      <c r="AH457" s="435"/>
      <c r="AI457" s="433"/>
      <c r="AJ457" s="434"/>
      <c r="AK457" s="434"/>
      <c r="AL457" s="435">
        <v>1</v>
      </c>
      <c r="AM457" s="433"/>
      <c r="AN457" s="434"/>
      <c r="AO457" s="434"/>
      <c r="AP457" s="435"/>
      <c r="AQ457" s="433"/>
      <c r="AR457" s="434"/>
      <c r="AS457" s="434"/>
      <c r="AT457" s="435"/>
      <c r="AU457" s="433"/>
      <c r="AV457" s="434"/>
      <c r="AW457" s="434"/>
      <c r="AX457" s="435">
        <v>1</v>
      </c>
      <c r="AY457" s="431"/>
      <c r="AZ457" s="429"/>
      <c r="BA457" s="429">
        <v>1</v>
      </c>
      <c r="BB457" s="432"/>
      <c r="BC457" s="431"/>
      <c r="BD457" s="429"/>
      <c r="BE457" s="429"/>
      <c r="BF457" s="432"/>
      <c r="BG457" s="431"/>
      <c r="BH457" s="429"/>
      <c r="BI457" s="429"/>
      <c r="BJ457" s="436"/>
      <c r="BK457" s="181">
        <f t="shared" si="20"/>
        <v>5</v>
      </c>
      <c r="BL457" s="182">
        <f t="shared" si="21"/>
        <v>0</v>
      </c>
      <c r="BM457" s="26"/>
      <c r="BN457" s="200" t="s">
        <v>32</v>
      </c>
    </row>
    <row r="458" spans="1:66" x14ac:dyDescent="0.25">
      <c r="A458" s="36" t="s">
        <v>161</v>
      </c>
      <c r="B458" s="37" t="s">
        <v>217</v>
      </c>
      <c r="C458" s="29" t="s">
        <v>226</v>
      </c>
      <c r="D458" s="29" t="s">
        <v>219</v>
      </c>
      <c r="E458" s="30" t="s">
        <v>167</v>
      </c>
      <c r="F458" s="132" t="s">
        <v>85</v>
      </c>
      <c r="G458" s="133" t="s">
        <v>96</v>
      </c>
      <c r="H458" s="133" t="s">
        <v>424</v>
      </c>
      <c r="I458" s="28" t="s">
        <v>31</v>
      </c>
      <c r="J458" s="38" t="s">
        <v>109</v>
      </c>
      <c r="K458" s="27">
        <v>5</v>
      </c>
      <c r="L458" s="28">
        <v>5</v>
      </c>
      <c r="M458" s="31" t="s">
        <v>266</v>
      </c>
      <c r="N458" s="32" t="s">
        <v>32</v>
      </c>
      <c r="O458" s="428"/>
      <c r="P458" s="429"/>
      <c r="Q458" s="429"/>
      <c r="R458" s="430"/>
      <c r="S458" s="431"/>
      <c r="T458" s="429"/>
      <c r="U458" s="429"/>
      <c r="V458" s="432"/>
      <c r="W458" s="431"/>
      <c r="X458" s="429"/>
      <c r="Y458" s="429"/>
      <c r="Z458" s="432"/>
      <c r="AA458" s="431">
        <v>1</v>
      </c>
      <c r="AB458" s="429"/>
      <c r="AC458" s="429"/>
      <c r="AD458" s="432">
        <v>1</v>
      </c>
      <c r="AE458" s="433"/>
      <c r="AF458" s="434"/>
      <c r="AG458" s="434"/>
      <c r="AH458" s="435"/>
      <c r="AI458" s="433"/>
      <c r="AJ458" s="434"/>
      <c r="AK458" s="434"/>
      <c r="AL458" s="435">
        <v>1</v>
      </c>
      <c r="AM458" s="433"/>
      <c r="AN458" s="434"/>
      <c r="AO458" s="434"/>
      <c r="AP458" s="435"/>
      <c r="AQ458" s="433"/>
      <c r="AR458" s="434"/>
      <c r="AS458" s="434"/>
      <c r="AT458" s="435"/>
      <c r="AU458" s="433"/>
      <c r="AV458" s="434"/>
      <c r="AW458" s="434"/>
      <c r="AX458" s="435">
        <v>1</v>
      </c>
      <c r="AY458" s="431"/>
      <c r="AZ458" s="429"/>
      <c r="BA458" s="429">
        <v>1</v>
      </c>
      <c r="BB458" s="432"/>
      <c r="BC458" s="431"/>
      <c r="BD458" s="429"/>
      <c r="BE458" s="429"/>
      <c r="BF458" s="432"/>
      <c r="BG458" s="431"/>
      <c r="BH458" s="429"/>
      <c r="BI458" s="429"/>
      <c r="BJ458" s="436"/>
      <c r="BK458" s="181">
        <f t="shared" si="20"/>
        <v>5</v>
      </c>
      <c r="BL458" s="182">
        <f t="shared" si="21"/>
        <v>0</v>
      </c>
      <c r="BM458" s="26"/>
      <c r="BN458" s="200" t="s">
        <v>32</v>
      </c>
    </row>
    <row r="459" spans="1:66" x14ac:dyDescent="0.25">
      <c r="A459" s="36" t="s">
        <v>161</v>
      </c>
      <c r="B459" s="37" t="s">
        <v>217</v>
      </c>
      <c r="C459" s="29" t="s">
        <v>226</v>
      </c>
      <c r="D459" s="29" t="s">
        <v>219</v>
      </c>
      <c r="E459" s="30" t="s">
        <v>167</v>
      </c>
      <c r="F459" s="132" t="s">
        <v>85</v>
      </c>
      <c r="G459" s="133" t="s">
        <v>96</v>
      </c>
      <c r="H459" s="133" t="s">
        <v>424</v>
      </c>
      <c r="I459" s="28" t="s">
        <v>31</v>
      </c>
      <c r="J459" s="39" t="s">
        <v>260</v>
      </c>
      <c r="K459" s="27">
        <v>4</v>
      </c>
      <c r="L459" s="28">
        <v>4</v>
      </c>
      <c r="M459" s="31" t="s">
        <v>263</v>
      </c>
      <c r="N459" s="40" t="s">
        <v>261</v>
      </c>
      <c r="O459" s="428" t="s">
        <v>280</v>
      </c>
      <c r="P459" s="429"/>
      <c r="Q459" s="429"/>
      <c r="R459" s="430"/>
      <c r="S459" s="431"/>
      <c r="T459" s="429"/>
      <c r="U459" s="429"/>
      <c r="V459" s="432"/>
      <c r="W459" s="431"/>
      <c r="X459" s="429"/>
      <c r="Y459" s="429"/>
      <c r="Z459" s="432"/>
      <c r="AA459" s="431"/>
      <c r="AB459" s="429"/>
      <c r="AC459" s="429"/>
      <c r="AD459" s="432"/>
      <c r="AE459" s="433"/>
      <c r="AF459" s="434"/>
      <c r="AG459" s="434"/>
      <c r="AH459" s="435"/>
      <c r="AI459" s="433"/>
      <c r="AJ459" s="434"/>
      <c r="AK459" s="434"/>
      <c r="AL459" s="435">
        <v>4</v>
      </c>
      <c r="AM459" s="433"/>
      <c r="AN459" s="434"/>
      <c r="AO459" s="434"/>
      <c r="AP459" s="435"/>
      <c r="AQ459" s="433"/>
      <c r="AR459" s="434"/>
      <c r="AS459" s="434"/>
      <c r="AT459" s="435"/>
      <c r="AU459" s="433"/>
      <c r="AV459" s="434"/>
      <c r="AW459" s="434"/>
      <c r="AX459" s="435"/>
      <c r="AY459" s="431"/>
      <c r="AZ459" s="429"/>
      <c r="BA459" s="429"/>
      <c r="BB459" s="432"/>
      <c r="BC459" s="431"/>
      <c r="BD459" s="429"/>
      <c r="BE459" s="429"/>
      <c r="BF459" s="432"/>
      <c r="BG459" s="431"/>
      <c r="BH459" s="429"/>
      <c r="BI459" s="429"/>
      <c r="BJ459" s="436"/>
      <c r="BK459" s="181">
        <f t="shared" si="20"/>
        <v>4</v>
      </c>
      <c r="BL459" s="182">
        <f t="shared" si="21"/>
        <v>0</v>
      </c>
      <c r="BM459" s="26"/>
      <c r="BN459" s="200" t="s">
        <v>32</v>
      </c>
    </row>
    <row r="460" spans="1:66" x14ac:dyDescent="0.25">
      <c r="A460" s="36" t="s">
        <v>161</v>
      </c>
      <c r="B460" s="37" t="s">
        <v>217</v>
      </c>
      <c r="C460" s="29" t="s">
        <v>226</v>
      </c>
      <c r="D460" s="29" t="s">
        <v>219</v>
      </c>
      <c r="E460" s="30" t="s">
        <v>167</v>
      </c>
      <c r="F460" s="132" t="s">
        <v>86</v>
      </c>
      <c r="G460" s="133" t="s">
        <v>96</v>
      </c>
      <c r="H460" s="133" t="s">
        <v>424</v>
      </c>
      <c r="I460" s="28" t="s">
        <v>31</v>
      </c>
      <c r="J460" s="38" t="s">
        <v>147</v>
      </c>
      <c r="K460" s="27">
        <v>10</v>
      </c>
      <c r="L460" s="28">
        <v>10</v>
      </c>
      <c r="M460" s="31" t="s">
        <v>279</v>
      </c>
      <c r="N460" s="32" t="s">
        <v>32</v>
      </c>
      <c r="O460" s="428"/>
      <c r="P460" s="429"/>
      <c r="Q460" s="429"/>
      <c r="R460" s="430"/>
      <c r="S460" s="431"/>
      <c r="T460" s="429"/>
      <c r="U460" s="429"/>
      <c r="V460" s="432"/>
      <c r="W460" s="431"/>
      <c r="X460" s="429"/>
      <c r="Y460" s="429"/>
      <c r="Z460" s="432"/>
      <c r="AA460" s="431">
        <v>2</v>
      </c>
      <c r="AB460" s="429"/>
      <c r="AC460" s="429"/>
      <c r="AD460" s="432">
        <v>2</v>
      </c>
      <c r="AE460" s="433"/>
      <c r="AF460" s="434"/>
      <c r="AG460" s="434"/>
      <c r="AH460" s="435"/>
      <c r="AI460" s="433"/>
      <c r="AJ460" s="434"/>
      <c r="AK460" s="434"/>
      <c r="AL460" s="435">
        <v>2</v>
      </c>
      <c r="AM460" s="433"/>
      <c r="AN460" s="434"/>
      <c r="AO460" s="434"/>
      <c r="AP460" s="435"/>
      <c r="AQ460" s="433"/>
      <c r="AR460" s="434"/>
      <c r="AS460" s="434"/>
      <c r="AT460" s="435"/>
      <c r="AU460" s="433"/>
      <c r="AV460" s="434"/>
      <c r="AW460" s="434"/>
      <c r="AX460" s="435">
        <v>2</v>
      </c>
      <c r="AY460" s="431"/>
      <c r="AZ460" s="429"/>
      <c r="BA460" s="429">
        <v>2</v>
      </c>
      <c r="BB460" s="432"/>
      <c r="BC460" s="431"/>
      <c r="BD460" s="429"/>
      <c r="BE460" s="429"/>
      <c r="BF460" s="432"/>
      <c r="BG460" s="431"/>
      <c r="BH460" s="429"/>
      <c r="BI460" s="429"/>
      <c r="BJ460" s="436"/>
      <c r="BK460" s="181">
        <f t="shared" si="20"/>
        <v>10</v>
      </c>
      <c r="BL460" s="182">
        <f t="shared" si="21"/>
        <v>0</v>
      </c>
      <c r="BM460" s="26"/>
      <c r="BN460" s="200" t="s">
        <v>32</v>
      </c>
    </row>
    <row r="461" spans="1:66" x14ac:dyDescent="0.25">
      <c r="A461" s="36" t="s">
        <v>161</v>
      </c>
      <c r="B461" s="37" t="s">
        <v>217</v>
      </c>
      <c r="C461" s="29" t="s">
        <v>226</v>
      </c>
      <c r="D461" s="29" t="s">
        <v>219</v>
      </c>
      <c r="E461" s="30" t="s">
        <v>167</v>
      </c>
      <c r="F461" s="132" t="s">
        <v>86</v>
      </c>
      <c r="G461" s="133" t="s">
        <v>96</v>
      </c>
      <c r="H461" s="133" t="s">
        <v>424</v>
      </c>
      <c r="I461" s="28" t="s">
        <v>31</v>
      </c>
      <c r="J461" s="38" t="s">
        <v>148</v>
      </c>
      <c r="K461" s="27">
        <v>10</v>
      </c>
      <c r="L461" s="28">
        <v>10</v>
      </c>
      <c r="M461" s="31" t="s">
        <v>279</v>
      </c>
      <c r="N461" s="32" t="s">
        <v>32</v>
      </c>
      <c r="O461" s="428"/>
      <c r="P461" s="429"/>
      <c r="Q461" s="429"/>
      <c r="R461" s="430"/>
      <c r="S461" s="431"/>
      <c r="T461" s="429"/>
      <c r="U461" s="429"/>
      <c r="V461" s="432"/>
      <c r="W461" s="431"/>
      <c r="X461" s="429"/>
      <c r="Y461" s="429"/>
      <c r="Z461" s="432"/>
      <c r="AA461" s="431">
        <v>2</v>
      </c>
      <c r="AB461" s="429"/>
      <c r="AC461" s="429"/>
      <c r="AD461" s="432">
        <v>2</v>
      </c>
      <c r="AE461" s="433"/>
      <c r="AF461" s="434"/>
      <c r="AG461" s="434"/>
      <c r="AH461" s="435"/>
      <c r="AI461" s="433"/>
      <c r="AJ461" s="434"/>
      <c r="AK461" s="434"/>
      <c r="AL461" s="435">
        <v>2</v>
      </c>
      <c r="AM461" s="433"/>
      <c r="AN461" s="434"/>
      <c r="AO461" s="434"/>
      <c r="AP461" s="435"/>
      <c r="AQ461" s="433"/>
      <c r="AR461" s="434"/>
      <c r="AS461" s="434"/>
      <c r="AT461" s="435"/>
      <c r="AU461" s="433"/>
      <c r="AV461" s="434"/>
      <c r="AW461" s="434"/>
      <c r="AX461" s="435">
        <v>2</v>
      </c>
      <c r="AY461" s="431"/>
      <c r="AZ461" s="429"/>
      <c r="BA461" s="429">
        <v>2</v>
      </c>
      <c r="BB461" s="432"/>
      <c r="BC461" s="431"/>
      <c r="BD461" s="429"/>
      <c r="BE461" s="429"/>
      <c r="BF461" s="432"/>
      <c r="BG461" s="431"/>
      <c r="BH461" s="429"/>
      <c r="BI461" s="429"/>
      <c r="BJ461" s="436"/>
      <c r="BK461" s="181">
        <f t="shared" si="20"/>
        <v>10</v>
      </c>
      <c r="BL461" s="182">
        <f t="shared" si="21"/>
        <v>0</v>
      </c>
      <c r="BM461" s="26"/>
      <c r="BN461" s="200" t="s">
        <v>32</v>
      </c>
    </row>
    <row r="462" spans="1:66" x14ac:dyDescent="0.25">
      <c r="A462" s="36" t="s">
        <v>161</v>
      </c>
      <c r="B462" s="37" t="s">
        <v>217</v>
      </c>
      <c r="C462" s="29" t="s">
        <v>226</v>
      </c>
      <c r="D462" s="29" t="s">
        <v>219</v>
      </c>
      <c r="E462" s="30" t="s">
        <v>167</v>
      </c>
      <c r="F462" s="132" t="s">
        <v>86</v>
      </c>
      <c r="G462" s="133" t="s">
        <v>96</v>
      </c>
      <c r="H462" s="133" t="s">
        <v>424</v>
      </c>
      <c r="I462" s="28" t="s">
        <v>31</v>
      </c>
      <c r="J462" s="38" t="s">
        <v>109</v>
      </c>
      <c r="K462" s="27">
        <v>10</v>
      </c>
      <c r="L462" s="28">
        <v>10</v>
      </c>
      <c r="M462" s="31" t="s">
        <v>270</v>
      </c>
      <c r="N462" s="32" t="s">
        <v>32</v>
      </c>
      <c r="O462" s="428"/>
      <c r="P462" s="429"/>
      <c r="Q462" s="429"/>
      <c r="R462" s="430"/>
      <c r="S462" s="431"/>
      <c r="T462" s="429"/>
      <c r="U462" s="429"/>
      <c r="V462" s="432"/>
      <c r="W462" s="431"/>
      <c r="X462" s="429"/>
      <c r="Y462" s="429"/>
      <c r="Z462" s="432"/>
      <c r="AA462" s="431">
        <v>2</v>
      </c>
      <c r="AB462" s="429"/>
      <c r="AC462" s="429"/>
      <c r="AD462" s="432">
        <v>2</v>
      </c>
      <c r="AE462" s="433"/>
      <c r="AF462" s="434"/>
      <c r="AG462" s="434"/>
      <c r="AH462" s="435"/>
      <c r="AI462" s="433"/>
      <c r="AJ462" s="434"/>
      <c r="AK462" s="434"/>
      <c r="AL462" s="435">
        <v>2</v>
      </c>
      <c r="AM462" s="433"/>
      <c r="AN462" s="434"/>
      <c r="AO462" s="434"/>
      <c r="AP462" s="435"/>
      <c r="AQ462" s="433"/>
      <c r="AR462" s="434"/>
      <c r="AS462" s="434"/>
      <c r="AT462" s="435"/>
      <c r="AU462" s="433"/>
      <c r="AV462" s="434"/>
      <c r="AW462" s="434"/>
      <c r="AX462" s="435">
        <v>2</v>
      </c>
      <c r="AY462" s="431"/>
      <c r="AZ462" s="429"/>
      <c r="BA462" s="429">
        <v>2</v>
      </c>
      <c r="BB462" s="432"/>
      <c r="BC462" s="431"/>
      <c r="BD462" s="429"/>
      <c r="BE462" s="429"/>
      <c r="BF462" s="432"/>
      <c r="BG462" s="431"/>
      <c r="BH462" s="429"/>
      <c r="BI462" s="429"/>
      <c r="BJ462" s="436"/>
      <c r="BK462" s="181">
        <f t="shared" si="20"/>
        <v>10</v>
      </c>
      <c r="BL462" s="182">
        <f t="shared" si="21"/>
        <v>0</v>
      </c>
      <c r="BM462" s="26"/>
      <c r="BN462" s="200" t="s">
        <v>32</v>
      </c>
    </row>
    <row r="463" spans="1:66" x14ac:dyDescent="0.25">
      <c r="A463" s="36" t="s">
        <v>161</v>
      </c>
      <c r="B463" s="37" t="s">
        <v>217</v>
      </c>
      <c r="C463" s="29" t="s">
        <v>226</v>
      </c>
      <c r="D463" s="29" t="s">
        <v>219</v>
      </c>
      <c r="E463" s="30" t="s">
        <v>167</v>
      </c>
      <c r="F463" s="132" t="s">
        <v>86</v>
      </c>
      <c r="G463" s="133" t="s">
        <v>96</v>
      </c>
      <c r="H463" s="133" t="s">
        <v>424</v>
      </c>
      <c r="I463" s="28" t="s">
        <v>31</v>
      </c>
      <c r="J463" s="39" t="s">
        <v>260</v>
      </c>
      <c r="K463" s="27">
        <v>4</v>
      </c>
      <c r="L463" s="28">
        <v>4</v>
      </c>
      <c r="M463" s="31" t="s">
        <v>263</v>
      </c>
      <c r="N463" s="40" t="s">
        <v>261</v>
      </c>
      <c r="O463" s="428" t="s">
        <v>280</v>
      </c>
      <c r="P463" s="429"/>
      <c r="Q463" s="429"/>
      <c r="R463" s="430"/>
      <c r="S463" s="431"/>
      <c r="T463" s="429"/>
      <c r="U463" s="429"/>
      <c r="V463" s="432"/>
      <c r="W463" s="431"/>
      <c r="X463" s="429"/>
      <c r="Y463" s="429"/>
      <c r="Z463" s="432"/>
      <c r="AA463" s="431"/>
      <c r="AB463" s="429"/>
      <c r="AC463" s="429"/>
      <c r="AD463" s="432"/>
      <c r="AE463" s="433"/>
      <c r="AF463" s="434"/>
      <c r="AG463" s="434"/>
      <c r="AH463" s="435"/>
      <c r="AI463" s="433"/>
      <c r="AJ463" s="434"/>
      <c r="AK463" s="434"/>
      <c r="AL463" s="435">
        <v>4</v>
      </c>
      <c r="AM463" s="433"/>
      <c r="AN463" s="434"/>
      <c r="AO463" s="434"/>
      <c r="AP463" s="435"/>
      <c r="AQ463" s="433"/>
      <c r="AR463" s="434"/>
      <c r="AS463" s="434"/>
      <c r="AT463" s="435"/>
      <c r="AU463" s="433"/>
      <c r="AV463" s="434"/>
      <c r="AW463" s="434"/>
      <c r="AX463" s="435"/>
      <c r="AY463" s="431"/>
      <c r="AZ463" s="429"/>
      <c r="BA463" s="429"/>
      <c r="BB463" s="432"/>
      <c r="BC463" s="431"/>
      <c r="BD463" s="429"/>
      <c r="BE463" s="429"/>
      <c r="BF463" s="432"/>
      <c r="BG463" s="431"/>
      <c r="BH463" s="429"/>
      <c r="BI463" s="429"/>
      <c r="BJ463" s="436"/>
      <c r="BK463" s="181">
        <f t="shared" ref="BK463:BK490" si="28">SUM(O463:BJ463)</f>
        <v>4</v>
      </c>
      <c r="BL463" s="182">
        <f t="shared" ref="BL463:BL490" si="29">(L463-BK463)</f>
        <v>0</v>
      </c>
      <c r="BM463" s="26"/>
      <c r="BN463" s="200" t="s">
        <v>32</v>
      </c>
    </row>
    <row r="464" spans="1:66" x14ac:dyDescent="0.25">
      <c r="A464" s="36" t="s">
        <v>161</v>
      </c>
      <c r="B464" s="37" t="s">
        <v>227</v>
      </c>
      <c r="C464" s="29" t="s">
        <v>228</v>
      </c>
      <c r="D464" s="29" t="s">
        <v>219</v>
      </c>
      <c r="E464" s="30" t="s">
        <v>167</v>
      </c>
      <c r="F464" s="132" t="s">
        <v>87</v>
      </c>
      <c r="G464" s="133" t="s">
        <v>98</v>
      </c>
      <c r="H464" s="133" t="s">
        <v>424</v>
      </c>
      <c r="I464" s="28" t="s">
        <v>113</v>
      </c>
      <c r="J464" s="38" t="s">
        <v>147</v>
      </c>
      <c r="K464" s="27">
        <v>4</v>
      </c>
      <c r="L464" s="28">
        <v>9</v>
      </c>
      <c r="M464" s="31" t="s">
        <v>567</v>
      </c>
      <c r="N464" s="32" t="s">
        <v>32</v>
      </c>
      <c r="O464" s="428"/>
      <c r="P464" s="429"/>
      <c r="Q464" s="429"/>
      <c r="R464" s="430"/>
      <c r="S464" s="431"/>
      <c r="T464" s="429"/>
      <c r="U464" s="429"/>
      <c r="V464" s="432">
        <v>2</v>
      </c>
      <c r="W464" s="431"/>
      <c r="X464" s="429"/>
      <c r="Y464" s="429"/>
      <c r="Z464" s="432"/>
      <c r="AA464" s="431"/>
      <c r="AB464" s="429"/>
      <c r="AC464" s="429"/>
      <c r="AD464" s="432"/>
      <c r="AE464" s="433"/>
      <c r="AF464" s="434"/>
      <c r="AG464" s="434"/>
      <c r="AH464" s="435">
        <v>2</v>
      </c>
      <c r="AI464" s="433"/>
      <c r="AJ464" s="434"/>
      <c r="AK464" s="434"/>
      <c r="AL464" s="435"/>
      <c r="AM464" s="433"/>
      <c r="AN464" s="434"/>
      <c r="AO464" s="434"/>
      <c r="AP464" s="435">
        <v>1</v>
      </c>
      <c r="AQ464" s="433"/>
      <c r="AR464" s="434"/>
      <c r="AS464" s="434"/>
      <c r="AT464" s="435"/>
      <c r="AU464" s="433"/>
      <c r="AV464" s="434"/>
      <c r="AW464" s="434"/>
      <c r="AX464" s="435"/>
      <c r="AY464" s="431"/>
      <c r="AZ464" s="429"/>
      <c r="BA464" s="429"/>
      <c r="BB464" s="432"/>
      <c r="BC464" s="431"/>
      <c r="BD464" s="429"/>
      <c r="BE464" s="429">
        <v>2</v>
      </c>
      <c r="BF464" s="432"/>
      <c r="BG464" s="431"/>
      <c r="BH464" s="429"/>
      <c r="BI464" s="429">
        <v>2</v>
      </c>
      <c r="BJ464" s="436"/>
      <c r="BK464" s="181">
        <f t="shared" si="28"/>
        <v>9</v>
      </c>
      <c r="BL464" s="182">
        <f t="shared" si="29"/>
        <v>0</v>
      </c>
      <c r="BM464" s="26"/>
      <c r="BN464" s="200" t="s">
        <v>32</v>
      </c>
    </row>
    <row r="465" spans="1:66" x14ac:dyDescent="0.25">
      <c r="A465" s="36" t="s">
        <v>161</v>
      </c>
      <c r="B465" s="37" t="s">
        <v>227</v>
      </c>
      <c r="C465" s="29" t="s">
        <v>228</v>
      </c>
      <c r="D465" s="29" t="s">
        <v>219</v>
      </c>
      <c r="E465" s="30" t="s">
        <v>167</v>
      </c>
      <c r="F465" s="132" t="s">
        <v>87</v>
      </c>
      <c r="G465" s="133" t="s">
        <v>98</v>
      </c>
      <c r="H465" s="133" t="s">
        <v>424</v>
      </c>
      <c r="I465" s="28" t="s">
        <v>113</v>
      </c>
      <c r="J465" s="38" t="s">
        <v>109</v>
      </c>
      <c r="K465" s="27">
        <v>10</v>
      </c>
      <c r="L465" s="28">
        <v>10</v>
      </c>
      <c r="M465" s="31" t="s">
        <v>270</v>
      </c>
      <c r="N465" s="32" t="s">
        <v>32</v>
      </c>
      <c r="O465" s="428"/>
      <c r="P465" s="429"/>
      <c r="Q465" s="429"/>
      <c r="R465" s="430"/>
      <c r="S465" s="431"/>
      <c r="T465" s="429"/>
      <c r="U465" s="429"/>
      <c r="V465" s="432">
        <v>2</v>
      </c>
      <c r="W465" s="431"/>
      <c r="X465" s="429"/>
      <c r="Y465" s="429"/>
      <c r="Z465" s="432"/>
      <c r="AA465" s="431"/>
      <c r="AB465" s="429"/>
      <c r="AC465" s="429"/>
      <c r="AD465" s="432"/>
      <c r="AE465" s="433"/>
      <c r="AF465" s="434"/>
      <c r="AG465" s="434"/>
      <c r="AH465" s="435">
        <v>2</v>
      </c>
      <c r="AI465" s="433"/>
      <c r="AJ465" s="434"/>
      <c r="AK465" s="434"/>
      <c r="AL465" s="435"/>
      <c r="AM465" s="433"/>
      <c r="AN465" s="434"/>
      <c r="AO465" s="434"/>
      <c r="AP465" s="435">
        <v>2</v>
      </c>
      <c r="AQ465" s="433"/>
      <c r="AR465" s="434"/>
      <c r="AS465" s="434"/>
      <c r="AT465" s="435"/>
      <c r="AU465" s="433"/>
      <c r="AV465" s="434"/>
      <c r="AW465" s="434"/>
      <c r="AX465" s="435"/>
      <c r="AY465" s="431"/>
      <c r="AZ465" s="429"/>
      <c r="BA465" s="429"/>
      <c r="BB465" s="432"/>
      <c r="BC465" s="431"/>
      <c r="BD465" s="429"/>
      <c r="BE465" s="429">
        <v>2</v>
      </c>
      <c r="BF465" s="432"/>
      <c r="BG465" s="431"/>
      <c r="BH465" s="429"/>
      <c r="BI465" s="429">
        <v>2</v>
      </c>
      <c r="BJ465" s="436"/>
      <c r="BK465" s="181">
        <f t="shared" si="28"/>
        <v>10</v>
      </c>
      <c r="BL465" s="182">
        <f t="shared" si="29"/>
        <v>0</v>
      </c>
      <c r="BM465" s="26"/>
      <c r="BN465" s="200" t="s">
        <v>32</v>
      </c>
    </row>
    <row r="466" spans="1:66" x14ac:dyDescent="0.25">
      <c r="A466" s="36" t="s">
        <v>161</v>
      </c>
      <c r="B466" s="37" t="s">
        <v>227</v>
      </c>
      <c r="C466" s="29" t="s">
        <v>228</v>
      </c>
      <c r="D466" s="29" t="s">
        <v>219</v>
      </c>
      <c r="E466" s="30" t="s">
        <v>167</v>
      </c>
      <c r="F466" s="132" t="s">
        <v>87</v>
      </c>
      <c r="G466" s="133" t="s">
        <v>98</v>
      </c>
      <c r="H466" s="133" t="s">
        <v>424</v>
      </c>
      <c r="I466" s="28" t="s">
        <v>113</v>
      </c>
      <c r="J466" s="39" t="s">
        <v>260</v>
      </c>
      <c r="K466" s="27">
        <v>4</v>
      </c>
      <c r="L466" s="28">
        <v>4</v>
      </c>
      <c r="M466" s="31" t="s">
        <v>263</v>
      </c>
      <c r="N466" s="40" t="s">
        <v>261</v>
      </c>
      <c r="O466" s="428" t="s">
        <v>280</v>
      </c>
      <c r="P466" s="429"/>
      <c r="Q466" s="429"/>
      <c r="R466" s="430"/>
      <c r="S466" s="431"/>
      <c r="T466" s="429"/>
      <c r="U466" s="429"/>
      <c r="V466" s="432"/>
      <c r="W466" s="431"/>
      <c r="X466" s="429"/>
      <c r="Y466" s="429"/>
      <c r="Z466" s="432"/>
      <c r="AA466" s="431"/>
      <c r="AB466" s="429"/>
      <c r="AC466" s="429"/>
      <c r="AD466" s="432"/>
      <c r="AE466" s="433"/>
      <c r="AF466" s="434"/>
      <c r="AG466" s="434"/>
      <c r="AH466" s="435"/>
      <c r="AI466" s="433"/>
      <c r="AJ466" s="434"/>
      <c r="AK466" s="434"/>
      <c r="AL466" s="435"/>
      <c r="AM466" s="433"/>
      <c r="AN466" s="434"/>
      <c r="AO466" s="434"/>
      <c r="AP466" s="435"/>
      <c r="AQ466" s="433"/>
      <c r="AR466" s="434"/>
      <c r="AS466" s="434"/>
      <c r="AT466" s="435"/>
      <c r="AU466" s="433"/>
      <c r="AV466" s="434"/>
      <c r="AW466" s="434"/>
      <c r="AX466" s="435"/>
      <c r="AY466" s="431"/>
      <c r="AZ466" s="429"/>
      <c r="BA466" s="429"/>
      <c r="BB466" s="432"/>
      <c r="BC466" s="431"/>
      <c r="BD466" s="429"/>
      <c r="BE466" s="429">
        <v>4</v>
      </c>
      <c r="BF466" s="432"/>
      <c r="BG466" s="431"/>
      <c r="BH466" s="429"/>
      <c r="BI466" s="429"/>
      <c r="BJ466" s="436"/>
      <c r="BK466" s="181">
        <f t="shared" si="28"/>
        <v>4</v>
      </c>
      <c r="BL466" s="182">
        <f t="shared" si="29"/>
        <v>0</v>
      </c>
      <c r="BM466" s="26"/>
      <c r="BN466" s="200" t="s">
        <v>32</v>
      </c>
    </row>
    <row r="467" spans="1:66" x14ac:dyDescent="0.25">
      <c r="A467" s="36" t="s">
        <v>161</v>
      </c>
      <c r="B467" s="37" t="s">
        <v>227</v>
      </c>
      <c r="C467" s="29" t="s">
        <v>228</v>
      </c>
      <c r="D467" s="29" t="s">
        <v>219</v>
      </c>
      <c r="E467" s="30" t="s">
        <v>167</v>
      </c>
      <c r="F467" s="132" t="s">
        <v>87</v>
      </c>
      <c r="G467" s="133" t="s">
        <v>99</v>
      </c>
      <c r="H467" s="133" t="s">
        <v>424</v>
      </c>
      <c r="I467" s="28" t="s">
        <v>113</v>
      </c>
      <c r="J467" s="38" t="s">
        <v>147</v>
      </c>
      <c r="K467" s="27">
        <v>4</v>
      </c>
      <c r="L467" s="28">
        <v>9</v>
      </c>
      <c r="M467" s="31" t="s">
        <v>567</v>
      </c>
      <c r="N467" s="32" t="s">
        <v>32</v>
      </c>
      <c r="O467" s="428"/>
      <c r="P467" s="429"/>
      <c r="Q467" s="429"/>
      <c r="R467" s="430"/>
      <c r="S467" s="431"/>
      <c r="T467" s="429"/>
      <c r="U467" s="429"/>
      <c r="V467" s="432">
        <v>2</v>
      </c>
      <c r="W467" s="431"/>
      <c r="X467" s="429"/>
      <c r="Y467" s="429"/>
      <c r="Z467" s="432"/>
      <c r="AA467" s="431"/>
      <c r="AB467" s="429"/>
      <c r="AC467" s="429"/>
      <c r="AD467" s="432"/>
      <c r="AE467" s="433"/>
      <c r="AF467" s="434"/>
      <c r="AG467" s="434"/>
      <c r="AH467" s="435">
        <v>2</v>
      </c>
      <c r="AI467" s="433"/>
      <c r="AJ467" s="434"/>
      <c r="AK467" s="434"/>
      <c r="AL467" s="435"/>
      <c r="AM467" s="433"/>
      <c r="AN467" s="434"/>
      <c r="AO467" s="434"/>
      <c r="AP467" s="435">
        <v>1</v>
      </c>
      <c r="AQ467" s="433"/>
      <c r="AR467" s="434"/>
      <c r="AS467" s="434"/>
      <c r="AT467" s="435"/>
      <c r="AU467" s="433"/>
      <c r="AV467" s="434"/>
      <c r="AW467" s="434"/>
      <c r="AX467" s="435"/>
      <c r="AY467" s="431"/>
      <c r="AZ467" s="429"/>
      <c r="BA467" s="429"/>
      <c r="BB467" s="432"/>
      <c r="BC467" s="431"/>
      <c r="BD467" s="429"/>
      <c r="BE467" s="429">
        <v>2</v>
      </c>
      <c r="BF467" s="432"/>
      <c r="BG467" s="431"/>
      <c r="BH467" s="429"/>
      <c r="BI467" s="429">
        <v>2</v>
      </c>
      <c r="BJ467" s="436"/>
      <c r="BK467" s="181">
        <f t="shared" si="28"/>
        <v>9</v>
      </c>
      <c r="BL467" s="182">
        <f t="shared" si="29"/>
        <v>0</v>
      </c>
      <c r="BM467" s="26"/>
      <c r="BN467" s="200" t="s">
        <v>32</v>
      </c>
    </row>
    <row r="468" spans="1:66" x14ac:dyDescent="0.25">
      <c r="A468" s="36" t="s">
        <v>161</v>
      </c>
      <c r="B468" s="37" t="s">
        <v>227</v>
      </c>
      <c r="C468" s="29" t="s">
        <v>228</v>
      </c>
      <c r="D468" s="29" t="s">
        <v>219</v>
      </c>
      <c r="E468" s="30" t="s">
        <v>167</v>
      </c>
      <c r="F468" s="132" t="s">
        <v>87</v>
      </c>
      <c r="G468" s="133" t="s">
        <v>99</v>
      </c>
      <c r="H468" s="133" t="s">
        <v>424</v>
      </c>
      <c r="I468" s="28" t="s">
        <v>113</v>
      </c>
      <c r="J468" s="38" t="s">
        <v>109</v>
      </c>
      <c r="K468" s="27">
        <v>10</v>
      </c>
      <c r="L468" s="28">
        <v>10</v>
      </c>
      <c r="M468" s="31" t="s">
        <v>270</v>
      </c>
      <c r="N468" s="32" t="s">
        <v>32</v>
      </c>
      <c r="O468" s="428"/>
      <c r="P468" s="429"/>
      <c r="Q468" s="429"/>
      <c r="R468" s="430"/>
      <c r="S468" s="431"/>
      <c r="T468" s="429"/>
      <c r="U468" s="429"/>
      <c r="V468" s="432">
        <v>2</v>
      </c>
      <c r="W468" s="431"/>
      <c r="X468" s="429"/>
      <c r="Y468" s="429"/>
      <c r="Z468" s="432"/>
      <c r="AA468" s="431"/>
      <c r="AB468" s="429"/>
      <c r="AC468" s="429"/>
      <c r="AD468" s="432"/>
      <c r="AE468" s="433"/>
      <c r="AF468" s="434"/>
      <c r="AG468" s="434"/>
      <c r="AH468" s="435">
        <v>2</v>
      </c>
      <c r="AI468" s="433"/>
      <c r="AJ468" s="434"/>
      <c r="AK468" s="434"/>
      <c r="AL468" s="435"/>
      <c r="AM468" s="433"/>
      <c r="AN468" s="434"/>
      <c r="AO468" s="434"/>
      <c r="AP468" s="435">
        <v>2</v>
      </c>
      <c r="AQ468" s="433"/>
      <c r="AR468" s="434"/>
      <c r="AS468" s="434"/>
      <c r="AT468" s="435"/>
      <c r="AU468" s="433"/>
      <c r="AV468" s="434"/>
      <c r="AW468" s="434"/>
      <c r="AX468" s="435"/>
      <c r="AY468" s="431"/>
      <c r="AZ468" s="429"/>
      <c r="BA468" s="429"/>
      <c r="BB468" s="432"/>
      <c r="BC468" s="431"/>
      <c r="BD468" s="429"/>
      <c r="BE468" s="429">
        <v>2</v>
      </c>
      <c r="BF468" s="432"/>
      <c r="BG468" s="431"/>
      <c r="BH468" s="429"/>
      <c r="BI468" s="429">
        <v>2</v>
      </c>
      <c r="BJ468" s="436"/>
      <c r="BK468" s="181">
        <f t="shared" si="28"/>
        <v>10</v>
      </c>
      <c r="BL468" s="182">
        <f t="shared" si="29"/>
        <v>0</v>
      </c>
      <c r="BM468" s="26"/>
      <c r="BN468" s="200" t="s">
        <v>32</v>
      </c>
    </row>
    <row r="469" spans="1:66" x14ac:dyDescent="0.25">
      <c r="A469" s="36" t="s">
        <v>161</v>
      </c>
      <c r="B469" s="37" t="s">
        <v>227</v>
      </c>
      <c r="C469" s="29" t="s">
        <v>228</v>
      </c>
      <c r="D469" s="29" t="s">
        <v>219</v>
      </c>
      <c r="E469" s="30" t="s">
        <v>167</v>
      </c>
      <c r="F469" s="132" t="s">
        <v>87</v>
      </c>
      <c r="G469" s="133" t="s">
        <v>99</v>
      </c>
      <c r="H469" s="133" t="s">
        <v>424</v>
      </c>
      <c r="I469" s="28" t="s">
        <v>113</v>
      </c>
      <c r="J469" s="39" t="s">
        <v>260</v>
      </c>
      <c r="K469" s="27">
        <v>4</v>
      </c>
      <c r="L469" s="28">
        <v>4</v>
      </c>
      <c r="M469" s="31" t="s">
        <v>263</v>
      </c>
      <c r="N469" s="40" t="s">
        <v>261</v>
      </c>
      <c r="O469" s="428" t="s">
        <v>280</v>
      </c>
      <c r="P469" s="429"/>
      <c r="Q469" s="429"/>
      <c r="R469" s="430"/>
      <c r="S469" s="431"/>
      <c r="T469" s="429"/>
      <c r="U469" s="429"/>
      <c r="V469" s="432"/>
      <c r="W469" s="431"/>
      <c r="X469" s="429"/>
      <c r="Y469" s="429"/>
      <c r="Z469" s="432"/>
      <c r="AA469" s="431"/>
      <c r="AB469" s="429"/>
      <c r="AC469" s="429"/>
      <c r="AD469" s="432"/>
      <c r="AE469" s="433"/>
      <c r="AF469" s="434"/>
      <c r="AG469" s="434"/>
      <c r="AH469" s="435"/>
      <c r="AI469" s="433"/>
      <c r="AJ469" s="434"/>
      <c r="AK469" s="434"/>
      <c r="AL469" s="435"/>
      <c r="AM469" s="433"/>
      <c r="AN469" s="434"/>
      <c r="AO469" s="434"/>
      <c r="AP469" s="435"/>
      <c r="AQ469" s="433"/>
      <c r="AR469" s="434"/>
      <c r="AS469" s="434"/>
      <c r="AT469" s="435"/>
      <c r="AU469" s="433"/>
      <c r="AV469" s="434"/>
      <c r="AW469" s="434"/>
      <c r="AX469" s="435"/>
      <c r="AY469" s="431"/>
      <c r="AZ469" s="429"/>
      <c r="BA469" s="429"/>
      <c r="BB469" s="432"/>
      <c r="BC469" s="431"/>
      <c r="BD469" s="429"/>
      <c r="BE469" s="429">
        <v>4</v>
      </c>
      <c r="BF469" s="432"/>
      <c r="BG469" s="431"/>
      <c r="BH469" s="429"/>
      <c r="BI469" s="429"/>
      <c r="BJ469" s="436"/>
      <c r="BK469" s="181">
        <f t="shared" si="28"/>
        <v>4</v>
      </c>
      <c r="BL469" s="182">
        <f t="shared" si="29"/>
        <v>0</v>
      </c>
      <c r="BM469" s="26"/>
      <c r="BN469" s="200" t="s">
        <v>32</v>
      </c>
    </row>
    <row r="470" spans="1:66" x14ac:dyDescent="0.25">
      <c r="A470" s="36" t="s">
        <v>161</v>
      </c>
      <c r="B470" s="37" t="s">
        <v>227</v>
      </c>
      <c r="C470" s="29" t="s">
        <v>228</v>
      </c>
      <c r="D470" s="29" t="s">
        <v>219</v>
      </c>
      <c r="E470" s="30" t="s">
        <v>167</v>
      </c>
      <c r="F470" s="132" t="s">
        <v>87</v>
      </c>
      <c r="G470" s="133" t="s">
        <v>100</v>
      </c>
      <c r="H470" s="133" t="s">
        <v>424</v>
      </c>
      <c r="I470" s="28" t="s">
        <v>113</v>
      </c>
      <c r="J470" s="38" t="s">
        <v>147</v>
      </c>
      <c r="K470" s="27">
        <v>4</v>
      </c>
      <c r="L470" s="28">
        <v>7</v>
      </c>
      <c r="M470" s="31" t="s">
        <v>567</v>
      </c>
      <c r="N470" s="32" t="s">
        <v>32</v>
      </c>
      <c r="O470" s="428"/>
      <c r="P470" s="429"/>
      <c r="Q470" s="429"/>
      <c r="R470" s="430"/>
      <c r="S470" s="431"/>
      <c r="T470" s="429"/>
      <c r="U470" s="429"/>
      <c r="V470" s="432">
        <v>2</v>
      </c>
      <c r="W470" s="431"/>
      <c r="X470" s="429"/>
      <c r="Y470" s="429"/>
      <c r="Z470" s="432"/>
      <c r="AA470" s="431"/>
      <c r="AB470" s="429"/>
      <c r="AC470" s="429"/>
      <c r="AD470" s="432"/>
      <c r="AE470" s="433"/>
      <c r="AF470" s="434"/>
      <c r="AG470" s="434"/>
      <c r="AH470" s="435" t="s">
        <v>530</v>
      </c>
      <c r="AI470" s="433"/>
      <c r="AJ470" s="434"/>
      <c r="AK470" s="434"/>
      <c r="AL470" s="435"/>
      <c r="AM470" s="433"/>
      <c r="AN470" s="434"/>
      <c r="AO470" s="434"/>
      <c r="AP470" s="435">
        <v>1</v>
      </c>
      <c r="AQ470" s="433"/>
      <c r="AR470" s="434"/>
      <c r="AS470" s="434"/>
      <c r="AT470" s="435"/>
      <c r="AU470" s="433"/>
      <c r="AV470" s="434"/>
      <c r="AW470" s="434"/>
      <c r="AX470" s="435"/>
      <c r="AY470" s="431"/>
      <c r="AZ470" s="429"/>
      <c r="BA470" s="429"/>
      <c r="BB470" s="432"/>
      <c r="BC470" s="431"/>
      <c r="BD470" s="429"/>
      <c r="BE470" s="429">
        <v>2</v>
      </c>
      <c r="BF470" s="432"/>
      <c r="BG470" s="431"/>
      <c r="BH470" s="429"/>
      <c r="BI470" s="429">
        <v>2</v>
      </c>
      <c r="BJ470" s="436"/>
      <c r="BK470" s="181">
        <f t="shared" si="28"/>
        <v>7</v>
      </c>
      <c r="BL470" s="182">
        <f t="shared" si="29"/>
        <v>0</v>
      </c>
      <c r="BM470" s="26"/>
      <c r="BN470" s="200" t="s">
        <v>32</v>
      </c>
    </row>
    <row r="471" spans="1:66" x14ac:dyDescent="0.25">
      <c r="A471" s="36" t="s">
        <v>161</v>
      </c>
      <c r="B471" s="37" t="s">
        <v>227</v>
      </c>
      <c r="C471" s="29" t="s">
        <v>228</v>
      </c>
      <c r="D471" s="29" t="s">
        <v>219</v>
      </c>
      <c r="E471" s="30" t="s">
        <v>167</v>
      </c>
      <c r="F471" s="132" t="s">
        <v>87</v>
      </c>
      <c r="G471" s="133" t="s">
        <v>100</v>
      </c>
      <c r="H471" s="133" t="s">
        <v>424</v>
      </c>
      <c r="I471" s="28" t="s">
        <v>113</v>
      </c>
      <c r="J471" s="38" t="s">
        <v>109</v>
      </c>
      <c r="K471" s="27">
        <v>10</v>
      </c>
      <c r="L471" s="28">
        <v>10</v>
      </c>
      <c r="M471" s="31" t="s">
        <v>270</v>
      </c>
      <c r="N471" s="32" t="s">
        <v>32</v>
      </c>
      <c r="O471" s="428"/>
      <c r="P471" s="429"/>
      <c r="Q471" s="429"/>
      <c r="R471" s="430"/>
      <c r="S471" s="431"/>
      <c r="T471" s="429"/>
      <c r="U471" s="429"/>
      <c r="V471" s="432">
        <v>2</v>
      </c>
      <c r="W471" s="431"/>
      <c r="X471" s="429"/>
      <c r="Y471" s="429"/>
      <c r="Z471" s="432"/>
      <c r="AA471" s="431"/>
      <c r="AB471" s="429"/>
      <c r="AC471" s="429"/>
      <c r="AD471" s="432"/>
      <c r="AE471" s="433"/>
      <c r="AF471" s="434"/>
      <c r="AG471" s="434"/>
      <c r="AH471" s="435" t="s">
        <v>530</v>
      </c>
      <c r="AI471" s="433"/>
      <c r="AJ471" s="434"/>
      <c r="AK471" s="434"/>
      <c r="AL471" s="435"/>
      <c r="AM471" s="433"/>
      <c r="AN471" s="434"/>
      <c r="AO471" s="434"/>
      <c r="AP471" s="435">
        <v>4</v>
      </c>
      <c r="AQ471" s="433"/>
      <c r="AR471" s="434"/>
      <c r="AS471" s="434"/>
      <c r="AT471" s="435"/>
      <c r="AU471" s="433"/>
      <c r="AV471" s="434"/>
      <c r="AW471" s="434"/>
      <c r="AX471" s="435"/>
      <c r="AY471" s="431"/>
      <c r="AZ471" s="429"/>
      <c r="BA471" s="429"/>
      <c r="BB471" s="432"/>
      <c r="BC471" s="431"/>
      <c r="BD471" s="429"/>
      <c r="BE471" s="429">
        <v>2</v>
      </c>
      <c r="BF471" s="432"/>
      <c r="BG471" s="431"/>
      <c r="BH471" s="429"/>
      <c r="BI471" s="429">
        <v>2</v>
      </c>
      <c r="BJ471" s="436"/>
      <c r="BK471" s="181">
        <f t="shared" si="28"/>
        <v>10</v>
      </c>
      <c r="BL471" s="182">
        <f t="shared" si="29"/>
        <v>0</v>
      </c>
      <c r="BM471" s="26"/>
      <c r="BN471" s="200" t="s">
        <v>32</v>
      </c>
    </row>
    <row r="472" spans="1:66" x14ac:dyDescent="0.25">
      <c r="A472" s="36" t="s">
        <v>161</v>
      </c>
      <c r="B472" s="37" t="s">
        <v>227</v>
      </c>
      <c r="C472" s="29" t="s">
        <v>228</v>
      </c>
      <c r="D472" s="29" t="s">
        <v>219</v>
      </c>
      <c r="E472" s="30" t="s">
        <v>167</v>
      </c>
      <c r="F472" s="132" t="s">
        <v>87</v>
      </c>
      <c r="G472" s="133" t="s">
        <v>100</v>
      </c>
      <c r="H472" s="133" t="s">
        <v>424</v>
      </c>
      <c r="I472" s="28" t="s">
        <v>113</v>
      </c>
      <c r="J472" s="39" t="s">
        <v>260</v>
      </c>
      <c r="K472" s="27">
        <v>4</v>
      </c>
      <c r="L472" s="28">
        <v>4</v>
      </c>
      <c r="M472" s="31" t="s">
        <v>263</v>
      </c>
      <c r="N472" s="40" t="s">
        <v>261</v>
      </c>
      <c r="O472" s="428" t="s">
        <v>280</v>
      </c>
      <c r="P472" s="429"/>
      <c r="Q472" s="429"/>
      <c r="R472" s="430"/>
      <c r="S472" s="431"/>
      <c r="T472" s="429"/>
      <c r="U472" s="429"/>
      <c r="V472" s="432"/>
      <c r="W472" s="431"/>
      <c r="X472" s="429"/>
      <c r="Y472" s="429"/>
      <c r="Z472" s="432"/>
      <c r="AA472" s="431"/>
      <c r="AB472" s="429"/>
      <c r="AC472" s="429"/>
      <c r="AD472" s="432"/>
      <c r="AE472" s="433"/>
      <c r="AF472" s="434"/>
      <c r="AG472" s="434"/>
      <c r="AH472" s="435"/>
      <c r="AI472" s="433"/>
      <c r="AJ472" s="434"/>
      <c r="AK472" s="434"/>
      <c r="AL472" s="435"/>
      <c r="AM472" s="433"/>
      <c r="AN472" s="434"/>
      <c r="AO472" s="434"/>
      <c r="AP472" s="435"/>
      <c r="AQ472" s="433"/>
      <c r="AR472" s="434"/>
      <c r="AS472" s="434"/>
      <c r="AT472" s="435"/>
      <c r="AU472" s="433"/>
      <c r="AV472" s="434"/>
      <c r="AW472" s="434"/>
      <c r="AX472" s="435"/>
      <c r="AY472" s="431"/>
      <c r="AZ472" s="429"/>
      <c r="BA472" s="429"/>
      <c r="BB472" s="432"/>
      <c r="BC472" s="431"/>
      <c r="BD472" s="429"/>
      <c r="BE472" s="429">
        <v>4</v>
      </c>
      <c r="BF472" s="432"/>
      <c r="BG472" s="431"/>
      <c r="BH472" s="429"/>
      <c r="BI472" s="429"/>
      <c r="BJ472" s="436"/>
      <c r="BK472" s="181">
        <f t="shared" si="28"/>
        <v>4</v>
      </c>
      <c r="BL472" s="182">
        <f t="shared" si="29"/>
        <v>0</v>
      </c>
      <c r="BM472" s="26"/>
      <c r="BN472" s="200" t="s">
        <v>32</v>
      </c>
    </row>
    <row r="473" spans="1:66" x14ac:dyDescent="0.25">
      <c r="A473" s="36" t="s">
        <v>161</v>
      </c>
      <c r="B473" s="37" t="s">
        <v>227</v>
      </c>
      <c r="C473" s="29" t="s">
        <v>228</v>
      </c>
      <c r="D473" s="29" t="s">
        <v>219</v>
      </c>
      <c r="E473" s="30" t="s">
        <v>167</v>
      </c>
      <c r="F473" s="132" t="s">
        <v>87</v>
      </c>
      <c r="G473" s="133" t="s">
        <v>101</v>
      </c>
      <c r="H473" s="133" t="s">
        <v>424</v>
      </c>
      <c r="I473" s="28" t="s">
        <v>113</v>
      </c>
      <c r="J473" s="38" t="s">
        <v>147</v>
      </c>
      <c r="K473" s="27">
        <v>4</v>
      </c>
      <c r="L473" s="28">
        <v>9</v>
      </c>
      <c r="M473" s="31" t="s">
        <v>567</v>
      </c>
      <c r="N473" s="32" t="s">
        <v>32</v>
      </c>
      <c r="O473" s="428"/>
      <c r="P473" s="429"/>
      <c r="Q473" s="429"/>
      <c r="R473" s="430"/>
      <c r="S473" s="431"/>
      <c r="T473" s="429"/>
      <c r="U473" s="429"/>
      <c r="V473" s="432">
        <v>2</v>
      </c>
      <c r="W473" s="431"/>
      <c r="X473" s="429"/>
      <c r="Y473" s="429"/>
      <c r="Z473" s="432"/>
      <c r="AA473" s="431"/>
      <c r="AB473" s="429"/>
      <c r="AC473" s="429"/>
      <c r="AD473" s="432"/>
      <c r="AE473" s="433"/>
      <c r="AF473" s="434"/>
      <c r="AG473" s="434"/>
      <c r="AH473" s="435">
        <v>2</v>
      </c>
      <c r="AI473" s="433"/>
      <c r="AJ473" s="434"/>
      <c r="AK473" s="434"/>
      <c r="AL473" s="435"/>
      <c r="AM473" s="433"/>
      <c r="AN473" s="434"/>
      <c r="AO473" s="434"/>
      <c r="AP473" s="435">
        <v>1</v>
      </c>
      <c r="AQ473" s="433"/>
      <c r="AR473" s="434"/>
      <c r="AS473" s="434"/>
      <c r="AT473" s="435"/>
      <c r="AU473" s="433"/>
      <c r="AV473" s="434"/>
      <c r="AW473" s="434"/>
      <c r="AX473" s="435"/>
      <c r="AY473" s="431"/>
      <c r="AZ473" s="429"/>
      <c r="BA473" s="429"/>
      <c r="BB473" s="432"/>
      <c r="BC473" s="431"/>
      <c r="BD473" s="429"/>
      <c r="BE473" s="429">
        <v>2</v>
      </c>
      <c r="BF473" s="432"/>
      <c r="BG473" s="431"/>
      <c r="BH473" s="429"/>
      <c r="BI473" s="429">
        <v>2</v>
      </c>
      <c r="BJ473" s="436"/>
      <c r="BK473" s="181">
        <f t="shared" si="28"/>
        <v>9</v>
      </c>
      <c r="BL473" s="182">
        <f t="shared" si="29"/>
        <v>0</v>
      </c>
      <c r="BM473" s="26"/>
      <c r="BN473" s="200" t="s">
        <v>32</v>
      </c>
    </row>
    <row r="474" spans="1:66" x14ac:dyDescent="0.25">
      <c r="A474" s="36" t="s">
        <v>161</v>
      </c>
      <c r="B474" s="37" t="s">
        <v>227</v>
      </c>
      <c r="C474" s="29" t="s">
        <v>228</v>
      </c>
      <c r="D474" s="29" t="s">
        <v>219</v>
      </c>
      <c r="E474" s="30" t="s">
        <v>167</v>
      </c>
      <c r="F474" s="132" t="s">
        <v>87</v>
      </c>
      <c r="G474" s="133" t="s">
        <v>101</v>
      </c>
      <c r="H474" s="133" t="s">
        <v>424</v>
      </c>
      <c r="I474" s="28" t="s">
        <v>113</v>
      </c>
      <c r="J474" s="38" t="s">
        <v>109</v>
      </c>
      <c r="K474" s="27">
        <v>10</v>
      </c>
      <c r="L474" s="28">
        <v>10</v>
      </c>
      <c r="M474" s="31" t="s">
        <v>270</v>
      </c>
      <c r="N474" s="32" t="s">
        <v>32</v>
      </c>
      <c r="O474" s="428"/>
      <c r="P474" s="429"/>
      <c r="Q474" s="429"/>
      <c r="R474" s="430"/>
      <c r="S474" s="431"/>
      <c r="T474" s="429"/>
      <c r="U474" s="429"/>
      <c r="V474" s="432">
        <v>2</v>
      </c>
      <c r="W474" s="431"/>
      <c r="X474" s="429"/>
      <c r="Y474" s="429"/>
      <c r="Z474" s="432"/>
      <c r="AA474" s="431"/>
      <c r="AB474" s="429"/>
      <c r="AC474" s="429"/>
      <c r="AD474" s="432"/>
      <c r="AE474" s="433"/>
      <c r="AF474" s="434"/>
      <c r="AG474" s="434"/>
      <c r="AH474" s="435">
        <v>2</v>
      </c>
      <c r="AI474" s="433"/>
      <c r="AJ474" s="434"/>
      <c r="AK474" s="434"/>
      <c r="AL474" s="435"/>
      <c r="AM474" s="433"/>
      <c r="AN474" s="434"/>
      <c r="AO474" s="434"/>
      <c r="AP474" s="435">
        <v>2</v>
      </c>
      <c r="AQ474" s="433"/>
      <c r="AR474" s="434"/>
      <c r="AS474" s="434"/>
      <c r="AT474" s="435"/>
      <c r="AU474" s="433"/>
      <c r="AV474" s="434"/>
      <c r="AW474" s="434"/>
      <c r="AX474" s="435"/>
      <c r="AY474" s="431"/>
      <c r="AZ474" s="429"/>
      <c r="BA474" s="429"/>
      <c r="BB474" s="432"/>
      <c r="BC474" s="431"/>
      <c r="BD474" s="429"/>
      <c r="BE474" s="429">
        <v>2</v>
      </c>
      <c r="BF474" s="432"/>
      <c r="BG474" s="431"/>
      <c r="BH474" s="429"/>
      <c r="BI474" s="429">
        <v>2</v>
      </c>
      <c r="BJ474" s="436"/>
      <c r="BK474" s="181">
        <f t="shared" si="28"/>
        <v>10</v>
      </c>
      <c r="BL474" s="182">
        <f t="shared" si="29"/>
        <v>0</v>
      </c>
      <c r="BM474" s="26"/>
      <c r="BN474" s="200" t="s">
        <v>32</v>
      </c>
    </row>
    <row r="475" spans="1:66" x14ac:dyDescent="0.25">
      <c r="A475" s="36" t="s">
        <v>161</v>
      </c>
      <c r="B475" s="37" t="s">
        <v>227</v>
      </c>
      <c r="C475" s="29" t="s">
        <v>228</v>
      </c>
      <c r="D475" s="29" t="s">
        <v>219</v>
      </c>
      <c r="E475" s="30" t="s">
        <v>167</v>
      </c>
      <c r="F475" s="132" t="s">
        <v>87</v>
      </c>
      <c r="G475" s="133" t="s">
        <v>101</v>
      </c>
      <c r="H475" s="133" t="s">
        <v>424</v>
      </c>
      <c r="I475" s="28" t="s">
        <v>113</v>
      </c>
      <c r="J475" s="39" t="s">
        <v>260</v>
      </c>
      <c r="K475" s="27">
        <v>4</v>
      </c>
      <c r="L475" s="28">
        <v>4</v>
      </c>
      <c r="M475" s="31" t="s">
        <v>263</v>
      </c>
      <c r="N475" s="40" t="s">
        <v>261</v>
      </c>
      <c r="O475" s="428" t="s">
        <v>280</v>
      </c>
      <c r="P475" s="429"/>
      <c r="Q475" s="429"/>
      <c r="R475" s="430"/>
      <c r="S475" s="431"/>
      <c r="T475" s="429"/>
      <c r="U475" s="429"/>
      <c r="V475" s="432"/>
      <c r="W475" s="431"/>
      <c r="X475" s="429"/>
      <c r="Y475" s="429"/>
      <c r="Z475" s="432"/>
      <c r="AA475" s="431"/>
      <c r="AB475" s="429"/>
      <c r="AC475" s="429"/>
      <c r="AD475" s="432"/>
      <c r="AE475" s="433"/>
      <c r="AF475" s="434"/>
      <c r="AG475" s="434"/>
      <c r="AH475" s="435"/>
      <c r="AI475" s="433"/>
      <c r="AJ475" s="434"/>
      <c r="AK475" s="434"/>
      <c r="AL475" s="435"/>
      <c r="AM475" s="433"/>
      <c r="AN475" s="434"/>
      <c r="AO475" s="434"/>
      <c r="AP475" s="435"/>
      <c r="AQ475" s="433"/>
      <c r="AR475" s="434"/>
      <c r="AS475" s="434"/>
      <c r="AT475" s="435"/>
      <c r="AU475" s="433"/>
      <c r="AV475" s="434"/>
      <c r="AW475" s="434"/>
      <c r="AX475" s="435"/>
      <c r="AY475" s="431"/>
      <c r="AZ475" s="429"/>
      <c r="BA475" s="429"/>
      <c r="BB475" s="432"/>
      <c r="BC475" s="431"/>
      <c r="BD475" s="429"/>
      <c r="BE475" s="429">
        <v>4</v>
      </c>
      <c r="BF475" s="432"/>
      <c r="BG475" s="431"/>
      <c r="BH475" s="429"/>
      <c r="BI475" s="429"/>
      <c r="BJ475" s="436"/>
      <c r="BK475" s="181">
        <f t="shared" si="28"/>
        <v>4</v>
      </c>
      <c r="BL475" s="182">
        <f t="shared" si="29"/>
        <v>0</v>
      </c>
      <c r="BM475" s="26"/>
      <c r="BN475" s="200" t="s">
        <v>32</v>
      </c>
    </row>
    <row r="476" spans="1:66" x14ac:dyDescent="0.25">
      <c r="A476" s="36" t="s">
        <v>161</v>
      </c>
      <c r="B476" s="37" t="s">
        <v>227</v>
      </c>
      <c r="C476" s="29" t="s">
        <v>228</v>
      </c>
      <c r="D476" s="29" t="s">
        <v>219</v>
      </c>
      <c r="E476" s="30" t="s">
        <v>167</v>
      </c>
      <c r="F476" s="132" t="s">
        <v>87</v>
      </c>
      <c r="G476" s="133" t="s">
        <v>102</v>
      </c>
      <c r="H476" s="133" t="s">
        <v>424</v>
      </c>
      <c r="I476" s="28" t="s">
        <v>113</v>
      </c>
      <c r="J476" s="38" t="s">
        <v>147</v>
      </c>
      <c r="K476" s="27">
        <v>4</v>
      </c>
      <c r="L476" s="28">
        <v>8</v>
      </c>
      <c r="M476" s="31" t="s">
        <v>567</v>
      </c>
      <c r="N476" s="32" t="s">
        <v>32</v>
      </c>
      <c r="O476" s="428"/>
      <c r="P476" s="429"/>
      <c r="Q476" s="429"/>
      <c r="R476" s="430"/>
      <c r="S476" s="431"/>
      <c r="T476" s="429"/>
      <c r="U476" s="429"/>
      <c r="V476" s="432">
        <v>2</v>
      </c>
      <c r="W476" s="431"/>
      <c r="X476" s="429"/>
      <c r="Y476" s="429"/>
      <c r="Z476" s="432"/>
      <c r="AA476" s="431"/>
      <c r="AB476" s="429"/>
      <c r="AC476" s="429"/>
      <c r="AD476" s="432"/>
      <c r="AE476" s="433"/>
      <c r="AF476" s="434"/>
      <c r="AG476" s="434"/>
      <c r="AH476" s="435">
        <v>1</v>
      </c>
      <c r="AI476" s="433"/>
      <c r="AJ476" s="434"/>
      <c r="AK476" s="434"/>
      <c r="AL476" s="435"/>
      <c r="AM476" s="433"/>
      <c r="AN476" s="434"/>
      <c r="AO476" s="434"/>
      <c r="AP476" s="435">
        <v>1</v>
      </c>
      <c r="AQ476" s="433"/>
      <c r="AR476" s="434"/>
      <c r="AS476" s="434"/>
      <c r="AT476" s="435"/>
      <c r="AU476" s="433"/>
      <c r="AV476" s="434"/>
      <c r="AW476" s="434"/>
      <c r="AX476" s="435"/>
      <c r="AY476" s="431"/>
      <c r="AZ476" s="429"/>
      <c r="BA476" s="429"/>
      <c r="BB476" s="432"/>
      <c r="BC476" s="431"/>
      <c r="BD476" s="429"/>
      <c r="BE476" s="429">
        <v>2</v>
      </c>
      <c r="BF476" s="432"/>
      <c r="BG476" s="431"/>
      <c r="BH476" s="429"/>
      <c r="BI476" s="429">
        <v>2</v>
      </c>
      <c r="BJ476" s="436"/>
      <c r="BK476" s="181">
        <f t="shared" si="28"/>
        <v>8</v>
      </c>
      <c r="BL476" s="182">
        <f t="shared" si="29"/>
        <v>0</v>
      </c>
      <c r="BM476" s="26"/>
      <c r="BN476" s="200" t="s">
        <v>32</v>
      </c>
    </row>
    <row r="477" spans="1:66" x14ac:dyDescent="0.25">
      <c r="A477" s="36" t="s">
        <v>161</v>
      </c>
      <c r="B477" s="37" t="s">
        <v>227</v>
      </c>
      <c r="C477" s="29" t="s">
        <v>228</v>
      </c>
      <c r="D477" s="29" t="s">
        <v>219</v>
      </c>
      <c r="E477" s="30" t="s">
        <v>167</v>
      </c>
      <c r="F477" s="132" t="s">
        <v>87</v>
      </c>
      <c r="G477" s="133" t="s">
        <v>102</v>
      </c>
      <c r="H477" s="133" t="s">
        <v>424</v>
      </c>
      <c r="I477" s="28" t="s">
        <v>113</v>
      </c>
      <c r="J477" s="38" t="s">
        <v>109</v>
      </c>
      <c r="K477" s="27">
        <v>10</v>
      </c>
      <c r="L477" s="28">
        <v>10</v>
      </c>
      <c r="M477" s="31" t="s">
        <v>270</v>
      </c>
      <c r="N477" s="32" t="s">
        <v>32</v>
      </c>
      <c r="O477" s="428"/>
      <c r="P477" s="429"/>
      <c r="Q477" s="429"/>
      <c r="R477" s="430"/>
      <c r="S477" s="431"/>
      <c r="T477" s="429"/>
      <c r="U477" s="429"/>
      <c r="V477" s="432">
        <v>2</v>
      </c>
      <c r="W477" s="431"/>
      <c r="X477" s="429"/>
      <c r="Y477" s="429"/>
      <c r="Z477" s="432"/>
      <c r="AA477" s="431"/>
      <c r="AB477" s="429"/>
      <c r="AC477" s="429"/>
      <c r="AD477" s="432"/>
      <c r="AE477" s="433"/>
      <c r="AF477" s="434"/>
      <c r="AG477" s="434"/>
      <c r="AH477" s="435">
        <v>1</v>
      </c>
      <c r="AI477" s="433"/>
      <c r="AJ477" s="434"/>
      <c r="AK477" s="434"/>
      <c r="AL477" s="435"/>
      <c r="AM477" s="433"/>
      <c r="AN477" s="434"/>
      <c r="AO477" s="434"/>
      <c r="AP477" s="435">
        <v>3</v>
      </c>
      <c r="AQ477" s="433"/>
      <c r="AR477" s="434"/>
      <c r="AS477" s="434"/>
      <c r="AT477" s="435"/>
      <c r="AU477" s="433"/>
      <c r="AV477" s="434"/>
      <c r="AW477" s="434"/>
      <c r="AX477" s="435"/>
      <c r="AY477" s="431"/>
      <c r="AZ477" s="429"/>
      <c r="BA477" s="429"/>
      <c r="BB477" s="432"/>
      <c r="BC477" s="431"/>
      <c r="BD477" s="429"/>
      <c r="BE477" s="429">
        <v>2</v>
      </c>
      <c r="BF477" s="432"/>
      <c r="BG477" s="431"/>
      <c r="BH477" s="429"/>
      <c r="BI477" s="429">
        <v>2</v>
      </c>
      <c r="BJ477" s="436"/>
      <c r="BK477" s="181">
        <f t="shared" si="28"/>
        <v>10</v>
      </c>
      <c r="BL477" s="182">
        <f t="shared" si="29"/>
        <v>0</v>
      </c>
      <c r="BM477" s="26"/>
      <c r="BN477" s="200" t="s">
        <v>32</v>
      </c>
    </row>
    <row r="478" spans="1:66" x14ac:dyDescent="0.25">
      <c r="A478" s="36" t="s">
        <v>161</v>
      </c>
      <c r="B478" s="37" t="s">
        <v>227</v>
      </c>
      <c r="C478" s="29" t="s">
        <v>228</v>
      </c>
      <c r="D478" s="29" t="s">
        <v>219</v>
      </c>
      <c r="E478" s="30" t="s">
        <v>167</v>
      </c>
      <c r="F478" s="132" t="s">
        <v>87</v>
      </c>
      <c r="G478" s="133" t="s">
        <v>102</v>
      </c>
      <c r="H478" s="133" t="s">
        <v>424</v>
      </c>
      <c r="I478" s="28" t="s">
        <v>113</v>
      </c>
      <c r="J478" s="39" t="s">
        <v>260</v>
      </c>
      <c r="K478" s="27">
        <v>4</v>
      </c>
      <c r="L478" s="28">
        <v>4</v>
      </c>
      <c r="M478" s="31" t="s">
        <v>263</v>
      </c>
      <c r="N478" s="40" t="s">
        <v>261</v>
      </c>
      <c r="O478" s="428" t="s">
        <v>280</v>
      </c>
      <c r="P478" s="429"/>
      <c r="Q478" s="429"/>
      <c r="R478" s="430"/>
      <c r="S478" s="431"/>
      <c r="T478" s="429"/>
      <c r="U478" s="429"/>
      <c r="V478" s="432"/>
      <c r="W478" s="431"/>
      <c r="X478" s="429"/>
      <c r="Y478" s="429"/>
      <c r="Z478" s="432"/>
      <c r="AA478" s="431"/>
      <c r="AB478" s="429"/>
      <c r="AC478" s="429"/>
      <c r="AD478" s="432"/>
      <c r="AE478" s="433"/>
      <c r="AF478" s="434"/>
      <c r="AG478" s="434"/>
      <c r="AH478" s="435"/>
      <c r="AI478" s="433"/>
      <c r="AJ478" s="434"/>
      <c r="AK478" s="434"/>
      <c r="AL478" s="435"/>
      <c r="AM478" s="433"/>
      <c r="AN478" s="434"/>
      <c r="AO478" s="434"/>
      <c r="AP478" s="435"/>
      <c r="AQ478" s="433"/>
      <c r="AR478" s="434"/>
      <c r="AS478" s="434"/>
      <c r="AT478" s="435"/>
      <c r="AU478" s="433"/>
      <c r="AV478" s="434"/>
      <c r="AW478" s="434"/>
      <c r="AX478" s="435"/>
      <c r="AY478" s="431"/>
      <c r="AZ478" s="429"/>
      <c r="BA478" s="429"/>
      <c r="BB478" s="432"/>
      <c r="BC478" s="431"/>
      <c r="BD478" s="429"/>
      <c r="BE478" s="429">
        <v>4</v>
      </c>
      <c r="BF478" s="432"/>
      <c r="BG478" s="431"/>
      <c r="BH478" s="429"/>
      <c r="BI478" s="429"/>
      <c r="BJ478" s="436"/>
      <c r="BK478" s="181">
        <f t="shared" si="28"/>
        <v>4</v>
      </c>
      <c r="BL478" s="182">
        <f t="shared" si="29"/>
        <v>0</v>
      </c>
      <c r="BM478" s="26"/>
      <c r="BN478" s="200" t="s">
        <v>32</v>
      </c>
    </row>
    <row r="479" spans="1:66" x14ac:dyDescent="0.25">
      <c r="A479" s="36" t="s">
        <v>161</v>
      </c>
      <c r="B479" s="37" t="s">
        <v>227</v>
      </c>
      <c r="C479" s="29" t="s">
        <v>229</v>
      </c>
      <c r="D479" s="29" t="s">
        <v>219</v>
      </c>
      <c r="E479" s="30" t="s">
        <v>167</v>
      </c>
      <c r="F479" s="132" t="s">
        <v>88</v>
      </c>
      <c r="G479" s="133" t="s">
        <v>100</v>
      </c>
      <c r="H479" s="133" t="s">
        <v>424</v>
      </c>
      <c r="I479" s="28" t="s">
        <v>113</v>
      </c>
      <c r="J479" s="38" t="s">
        <v>147</v>
      </c>
      <c r="K479" s="27">
        <v>10</v>
      </c>
      <c r="L479" s="28">
        <v>8</v>
      </c>
      <c r="M479" s="31" t="s">
        <v>279</v>
      </c>
      <c r="N479" s="32" t="s">
        <v>32</v>
      </c>
      <c r="O479" s="428"/>
      <c r="P479" s="429"/>
      <c r="Q479" s="429"/>
      <c r="R479" s="430"/>
      <c r="S479" s="431"/>
      <c r="T479" s="429"/>
      <c r="U479" s="429"/>
      <c r="V479" s="432">
        <v>2</v>
      </c>
      <c r="W479" s="431"/>
      <c r="X479" s="429"/>
      <c r="Y479" s="429"/>
      <c r="Z479" s="432"/>
      <c r="AA479" s="431"/>
      <c r="AB479" s="429"/>
      <c r="AC479" s="429"/>
      <c r="AD479" s="432"/>
      <c r="AE479" s="433"/>
      <c r="AF479" s="434"/>
      <c r="AG479" s="434"/>
      <c r="AH479" s="435"/>
      <c r="AI479" s="433"/>
      <c r="AJ479" s="434"/>
      <c r="AK479" s="434"/>
      <c r="AL479" s="435"/>
      <c r="AM479" s="433"/>
      <c r="AN479" s="434"/>
      <c r="AO479" s="434"/>
      <c r="AP479" s="435" t="s">
        <v>530</v>
      </c>
      <c r="AQ479" s="433"/>
      <c r="AR479" s="434"/>
      <c r="AS479" s="434"/>
      <c r="AT479" s="435"/>
      <c r="AU479" s="433"/>
      <c r="AV479" s="434"/>
      <c r="AW479" s="434"/>
      <c r="AX479" s="435"/>
      <c r="AY479" s="431"/>
      <c r="AZ479" s="429"/>
      <c r="BA479" s="429"/>
      <c r="BB479" s="432"/>
      <c r="BC479" s="431"/>
      <c r="BD479" s="429"/>
      <c r="BE479" s="429">
        <v>2</v>
      </c>
      <c r="BF479" s="432"/>
      <c r="BG479" s="431"/>
      <c r="BH479" s="429"/>
      <c r="BI479" s="429">
        <v>2</v>
      </c>
      <c r="BJ479" s="436"/>
      <c r="BK479" s="181">
        <f t="shared" si="28"/>
        <v>6</v>
      </c>
      <c r="BL479" s="182">
        <f t="shared" si="29"/>
        <v>2</v>
      </c>
      <c r="BM479" s="26"/>
      <c r="BN479" s="200" t="s">
        <v>32</v>
      </c>
    </row>
    <row r="480" spans="1:66" x14ac:dyDescent="0.25">
      <c r="A480" s="36" t="s">
        <v>161</v>
      </c>
      <c r="B480" s="37" t="s">
        <v>227</v>
      </c>
      <c r="C480" s="29" t="s">
        <v>229</v>
      </c>
      <c r="D480" s="29" t="s">
        <v>219</v>
      </c>
      <c r="E480" s="30" t="s">
        <v>167</v>
      </c>
      <c r="F480" s="132" t="s">
        <v>88</v>
      </c>
      <c r="G480" s="438" t="s">
        <v>100</v>
      </c>
      <c r="H480" s="133" t="s">
        <v>424</v>
      </c>
      <c r="I480" s="28" t="s">
        <v>113</v>
      </c>
      <c r="J480" s="38" t="s">
        <v>109</v>
      </c>
      <c r="K480" s="27">
        <v>10</v>
      </c>
      <c r="L480" s="28">
        <v>10</v>
      </c>
      <c r="M480" s="31" t="s">
        <v>270</v>
      </c>
      <c r="N480" s="32" t="s">
        <v>32</v>
      </c>
      <c r="O480" s="428"/>
      <c r="P480" s="429"/>
      <c r="Q480" s="429"/>
      <c r="R480" s="430"/>
      <c r="S480" s="431"/>
      <c r="T480" s="429"/>
      <c r="U480" s="429"/>
      <c r="V480" s="432">
        <v>2</v>
      </c>
      <c r="W480" s="431"/>
      <c r="X480" s="429"/>
      <c r="Y480" s="429"/>
      <c r="Z480" s="432"/>
      <c r="AA480" s="431"/>
      <c r="AB480" s="429"/>
      <c r="AC480" s="429"/>
      <c r="AD480" s="432"/>
      <c r="AE480" s="433"/>
      <c r="AF480" s="434"/>
      <c r="AG480" s="434"/>
      <c r="AH480" s="435"/>
      <c r="AI480" s="433"/>
      <c r="AJ480" s="434"/>
      <c r="AK480" s="434"/>
      <c r="AL480" s="435"/>
      <c r="AM480" s="433"/>
      <c r="AN480" s="434"/>
      <c r="AO480" s="434"/>
      <c r="AP480" s="435">
        <v>3</v>
      </c>
      <c r="AQ480" s="433"/>
      <c r="AR480" s="434"/>
      <c r="AS480" s="434"/>
      <c r="AT480" s="435"/>
      <c r="AU480" s="433"/>
      <c r="AV480" s="434"/>
      <c r="AW480" s="434"/>
      <c r="AX480" s="435"/>
      <c r="AY480" s="431"/>
      <c r="AZ480" s="429"/>
      <c r="BA480" s="429"/>
      <c r="BB480" s="432"/>
      <c r="BC480" s="431"/>
      <c r="BD480" s="429"/>
      <c r="BE480" s="429">
        <v>2</v>
      </c>
      <c r="BF480" s="432"/>
      <c r="BG480" s="431"/>
      <c r="BH480" s="429"/>
      <c r="BI480" s="429">
        <v>2</v>
      </c>
      <c r="BJ480" s="436"/>
      <c r="BK480" s="181">
        <f t="shared" si="28"/>
        <v>9</v>
      </c>
      <c r="BL480" s="182">
        <f t="shared" si="29"/>
        <v>1</v>
      </c>
      <c r="BM480" s="26"/>
      <c r="BN480" s="200" t="s">
        <v>32</v>
      </c>
    </row>
    <row r="481" spans="1:66" x14ac:dyDescent="0.25">
      <c r="A481" s="36" t="s">
        <v>161</v>
      </c>
      <c r="B481" s="37" t="s">
        <v>227</v>
      </c>
      <c r="C481" s="29" t="s">
        <v>229</v>
      </c>
      <c r="D481" s="29" t="s">
        <v>219</v>
      </c>
      <c r="E481" s="30" t="s">
        <v>167</v>
      </c>
      <c r="F481" s="132" t="s">
        <v>88</v>
      </c>
      <c r="G481" s="438" t="s">
        <v>100</v>
      </c>
      <c r="H481" s="133" t="s">
        <v>424</v>
      </c>
      <c r="I481" s="28" t="s">
        <v>113</v>
      </c>
      <c r="J481" s="39" t="s">
        <v>260</v>
      </c>
      <c r="K481" s="27">
        <v>4</v>
      </c>
      <c r="L481" s="28">
        <v>4</v>
      </c>
      <c r="M481" s="31" t="s">
        <v>263</v>
      </c>
      <c r="N481" s="40" t="s">
        <v>261</v>
      </c>
      <c r="O481" s="428" t="s">
        <v>280</v>
      </c>
      <c r="P481" s="429"/>
      <c r="Q481" s="429"/>
      <c r="R481" s="430"/>
      <c r="S481" s="431"/>
      <c r="T481" s="429"/>
      <c r="U481" s="429"/>
      <c r="V481" s="432"/>
      <c r="W481" s="431"/>
      <c r="X481" s="429"/>
      <c r="Y481" s="429"/>
      <c r="Z481" s="432"/>
      <c r="AA481" s="431"/>
      <c r="AB481" s="429"/>
      <c r="AC481" s="429"/>
      <c r="AD481" s="432"/>
      <c r="AE481" s="433"/>
      <c r="AF481" s="434"/>
      <c r="AG481" s="434"/>
      <c r="AH481" s="435"/>
      <c r="AI481" s="433"/>
      <c r="AJ481" s="434"/>
      <c r="AK481" s="434"/>
      <c r="AL481" s="435"/>
      <c r="AM481" s="433"/>
      <c r="AN481" s="434"/>
      <c r="AO481" s="434"/>
      <c r="AP481" s="435"/>
      <c r="AQ481" s="433"/>
      <c r="AR481" s="434"/>
      <c r="AS481" s="434"/>
      <c r="AT481" s="435"/>
      <c r="AU481" s="433"/>
      <c r="AV481" s="434"/>
      <c r="AW481" s="434"/>
      <c r="AX481" s="435"/>
      <c r="AY481" s="431"/>
      <c r="AZ481" s="429"/>
      <c r="BA481" s="429"/>
      <c r="BB481" s="432"/>
      <c r="BC481" s="431"/>
      <c r="BD481" s="429"/>
      <c r="BE481" s="429">
        <v>4</v>
      </c>
      <c r="BF481" s="432"/>
      <c r="BG481" s="431"/>
      <c r="BH481" s="429"/>
      <c r="BI481" s="429"/>
      <c r="BJ481" s="436"/>
      <c r="BK481" s="181">
        <f t="shared" si="28"/>
        <v>4</v>
      </c>
      <c r="BL481" s="182">
        <f t="shared" si="29"/>
        <v>0</v>
      </c>
      <c r="BM481" s="26"/>
      <c r="BN481" s="200" t="s">
        <v>32</v>
      </c>
    </row>
    <row r="482" spans="1:66" x14ac:dyDescent="0.25">
      <c r="A482" s="36" t="s">
        <v>161</v>
      </c>
      <c r="B482" s="37" t="s">
        <v>227</v>
      </c>
      <c r="C482" s="29" t="s">
        <v>229</v>
      </c>
      <c r="D482" s="29" t="s">
        <v>219</v>
      </c>
      <c r="E482" s="30" t="s">
        <v>167</v>
      </c>
      <c r="F482" s="132" t="s">
        <v>88</v>
      </c>
      <c r="G482" s="438" t="s">
        <v>102</v>
      </c>
      <c r="H482" s="133" t="s">
        <v>424</v>
      </c>
      <c r="I482" s="28" t="s">
        <v>113</v>
      </c>
      <c r="J482" s="38" t="s">
        <v>147</v>
      </c>
      <c r="K482" s="27">
        <v>10</v>
      </c>
      <c r="L482" s="28">
        <v>8</v>
      </c>
      <c r="M482" s="31" t="s">
        <v>279</v>
      </c>
      <c r="N482" s="32" t="s">
        <v>32</v>
      </c>
      <c r="O482" s="428"/>
      <c r="P482" s="429"/>
      <c r="Q482" s="429"/>
      <c r="R482" s="430"/>
      <c r="S482" s="431"/>
      <c r="T482" s="429"/>
      <c r="U482" s="429"/>
      <c r="V482" s="432">
        <v>2</v>
      </c>
      <c r="W482" s="431"/>
      <c r="X482" s="429"/>
      <c r="Y482" s="429"/>
      <c r="Z482" s="432"/>
      <c r="AA482" s="431"/>
      <c r="AB482" s="429"/>
      <c r="AC482" s="429"/>
      <c r="AD482" s="432"/>
      <c r="AE482" s="433"/>
      <c r="AF482" s="434"/>
      <c r="AG482" s="434"/>
      <c r="AH482" s="435"/>
      <c r="AI482" s="433"/>
      <c r="AJ482" s="434"/>
      <c r="AK482" s="434"/>
      <c r="AL482" s="435"/>
      <c r="AM482" s="433"/>
      <c r="AN482" s="434"/>
      <c r="AO482" s="434"/>
      <c r="AP482" s="435" t="s">
        <v>530</v>
      </c>
      <c r="AQ482" s="433"/>
      <c r="AR482" s="434"/>
      <c r="AS482" s="434"/>
      <c r="AT482" s="435"/>
      <c r="AU482" s="433"/>
      <c r="AV482" s="434"/>
      <c r="AW482" s="434"/>
      <c r="AX482" s="435"/>
      <c r="AY482" s="431"/>
      <c r="AZ482" s="429"/>
      <c r="BA482" s="429"/>
      <c r="BB482" s="432"/>
      <c r="BC482" s="431"/>
      <c r="BD482" s="429"/>
      <c r="BE482" s="429">
        <v>2</v>
      </c>
      <c r="BF482" s="432"/>
      <c r="BG482" s="431"/>
      <c r="BH482" s="429"/>
      <c r="BI482" s="429">
        <v>2</v>
      </c>
      <c r="BJ482" s="436"/>
      <c r="BK482" s="181">
        <f t="shared" si="28"/>
        <v>6</v>
      </c>
      <c r="BL482" s="182">
        <f t="shared" si="29"/>
        <v>2</v>
      </c>
      <c r="BM482" s="26"/>
      <c r="BN482" s="200" t="s">
        <v>32</v>
      </c>
    </row>
    <row r="483" spans="1:66" x14ac:dyDescent="0.25">
      <c r="A483" s="36" t="s">
        <v>161</v>
      </c>
      <c r="B483" s="37" t="s">
        <v>227</v>
      </c>
      <c r="C483" s="29" t="s">
        <v>229</v>
      </c>
      <c r="D483" s="29" t="s">
        <v>219</v>
      </c>
      <c r="E483" s="30" t="s">
        <v>167</v>
      </c>
      <c r="F483" s="132" t="s">
        <v>88</v>
      </c>
      <c r="G483" s="438" t="s">
        <v>102</v>
      </c>
      <c r="H483" s="133" t="s">
        <v>424</v>
      </c>
      <c r="I483" s="28" t="s">
        <v>113</v>
      </c>
      <c r="J483" s="38" t="s">
        <v>109</v>
      </c>
      <c r="K483" s="27">
        <v>10</v>
      </c>
      <c r="L483" s="28">
        <v>12</v>
      </c>
      <c r="M483" s="31" t="s">
        <v>270</v>
      </c>
      <c r="N483" s="32" t="s">
        <v>32</v>
      </c>
      <c r="O483" s="428"/>
      <c r="P483" s="429"/>
      <c r="Q483" s="429"/>
      <c r="R483" s="430"/>
      <c r="S483" s="431"/>
      <c r="T483" s="429"/>
      <c r="U483" s="429"/>
      <c r="V483" s="432">
        <v>2</v>
      </c>
      <c r="W483" s="431"/>
      <c r="X483" s="429"/>
      <c r="Y483" s="429"/>
      <c r="Z483" s="432"/>
      <c r="AA483" s="431"/>
      <c r="AB483" s="429"/>
      <c r="AC483" s="429"/>
      <c r="AD483" s="432"/>
      <c r="AE483" s="433"/>
      <c r="AF483" s="434"/>
      <c r="AG483" s="434"/>
      <c r="AH483" s="435"/>
      <c r="AI483" s="433"/>
      <c r="AJ483" s="434"/>
      <c r="AK483" s="434"/>
      <c r="AL483" s="435"/>
      <c r="AM483" s="433"/>
      <c r="AN483" s="434"/>
      <c r="AO483" s="434"/>
      <c r="AP483" s="435">
        <v>5</v>
      </c>
      <c r="AQ483" s="433"/>
      <c r="AR483" s="434"/>
      <c r="AS483" s="434"/>
      <c r="AT483" s="435"/>
      <c r="AU483" s="433"/>
      <c r="AV483" s="434"/>
      <c r="AW483" s="434"/>
      <c r="AX483" s="435"/>
      <c r="AY483" s="431"/>
      <c r="AZ483" s="429"/>
      <c r="BA483" s="429"/>
      <c r="BB483" s="432"/>
      <c r="BC483" s="431"/>
      <c r="BD483" s="429"/>
      <c r="BE483" s="429">
        <v>2</v>
      </c>
      <c r="BF483" s="432"/>
      <c r="BG483" s="431"/>
      <c r="BH483" s="429"/>
      <c r="BI483" s="429">
        <v>2</v>
      </c>
      <c r="BJ483" s="436"/>
      <c r="BK483" s="181">
        <f t="shared" si="28"/>
        <v>11</v>
      </c>
      <c r="BL483" s="182">
        <f t="shared" si="29"/>
        <v>1</v>
      </c>
      <c r="BM483" s="26"/>
      <c r="BN483" s="200" t="s">
        <v>32</v>
      </c>
    </row>
    <row r="484" spans="1:66" x14ac:dyDescent="0.25">
      <c r="A484" s="36" t="s">
        <v>161</v>
      </c>
      <c r="B484" s="37" t="s">
        <v>227</v>
      </c>
      <c r="C484" s="29" t="s">
        <v>229</v>
      </c>
      <c r="D484" s="29" t="s">
        <v>219</v>
      </c>
      <c r="E484" s="30" t="s">
        <v>167</v>
      </c>
      <c r="F484" s="132" t="s">
        <v>88</v>
      </c>
      <c r="G484" s="438" t="s">
        <v>102</v>
      </c>
      <c r="H484" s="133" t="s">
        <v>424</v>
      </c>
      <c r="I484" s="28" t="s">
        <v>113</v>
      </c>
      <c r="J484" s="39" t="s">
        <v>260</v>
      </c>
      <c r="K484" s="27">
        <v>4</v>
      </c>
      <c r="L484" s="28">
        <v>4</v>
      </c>
      <c r="M484" s="31" t="s">
        <v>263</v>
      </c>
      <c r="N484" s="40" t="s">
        <v>261</v>
      </c>
      <c r="O484" s="428" t="s">
        <v>280</v>
      </c>
      <c r="P484" s="429"/>
      <c r="Q484" s="429"/>
      <c r="R484" s="430"/>
      <c r="S484" s="431"/>
      <c r="T484" s="429"/>
      <c r="U484" s="429"/>
      <c r="V484" s="432"/>
      <c r="W484" s="431"/>
      <c r="X484" s="429"/>
      <c r="Y484" s="429"/>
      <c r="Z484" s="432"/>
      <c r="AA484" s="431"/>
      <c r="AB484" s="429"/>
      <c r="AC484" s="429"/>
      <c r="AD484" s="432"/>
      <c r="AE484" s="433"/>
      <c r="AF484" s="434"/>
      <c r="AG484" s="434"/>
      <c r="AH484" s="435"/>
      <c r="AI484" s="433"/>
      <c r="AJ484" s="434"/>
      <c r="AK484" s="434"/>
      <c r="AL484" s="435"/>
      <c r="AM484" s="433"/>
      <c r="AN484" s="434"/>
      <c r="AO484" s="434"/>
      <c r="AP484" s="435"/>
      <c r="AQ484" s="433"/>
      <c r="AR484" s="434"/>
      <c r="AS484" s="434"/>
      <c r="AT484" s="435"/>
      <c r="AU484" s="433"/>
      <c r="AV484" s="434"/>
      <c r="AW484" s="434"/>
      <c r="AX484" s="435"/>
      <c r="AY484" s="431"/>
      <c r="AZ484" s="429"/>
      <c r="BA484" s="429"/>
      <c r="BB484" s="432"/>
      <c r="BC484" s="431"/>
      <c r="BD484" s="429"/>
      <c r="BE484" s="429">
        <v>4</v>
      </c>
      <c r="BF484" s="432"/>
      <c r="BG484" s="431"/>
      <c r="BH484" s="429"/>
      <c r="BI484" s="429"/>
      <c r="BJ484" s="436"/>
      <c r="BK484" s="181">
        <f t="shared" si="28"/>
        <v>4</v>
      </c>
      <c r="BL484" s="182">
        <f t="shared" si="29"/>
        <v>0</v>
      </c>
      <c r="BM484" s="26"/>
      <c r="BN484" s="200" t="s">
        <v>32</v>
      </c>
    </row>
    <row r="485" spans="1:66" x14ac:dyDescent="0.25">
      <c r="A485" s="36" t="s">
        <v>161</v>
      </c>
      <c r="B485" s="37" t="s">
        <v>227</v>
      </c>
      <c r="C485" s="29" t="s">
        <v>230</v>
      </c>
      <c r="D485" s="29" t="s">
        <v>219</v>
      </c>
      <c r="E485" s="30" t="s">
        <v>167</v>
      </c>
      <c r="F485" s="132" t="s">
        <v>89</v>
      </c>
      <c r="G485" s="438" t="s">
        <v>100</v>
      </c>
      <c r="H485" s="133" t="s">
        <v>424</v>
      </c>
      <c r="I485" s="28" t="s">
        <v>113</v>
      </c>
      <c r="J485" s="38" t="s">
        <v>147</v>
      </c>
      <c r="K485" s="27">
        <v>10</v>
      </c>
      <c r="L485" s="28">
        <v>7</v>
      </c>
      <c r="M485" s="31" t="s">
        <v>279</v>
      </c>
      <c r="N485" s="32" t="s">
        <v>32</v>
      </c>
      <c r="O485" s="428"/>
      <c r="P485" s="429"/>
      <c r="Q485" s="429"/>
      <c r="R485" s="430"/>
      <c r="S485" s="431"/>
      <c r="T485" s="429"/>
      <c r="U485" s="429"/>
      <c r="V485" s="432">
        <v>2</v>
      </c>
      <c r="W485" s="431"/>
      <c r="X485" s="429"/>
      <c r="Y485" s="429"/>
      <c r="Z485" s="432"/>
      <c r="AA485" s="431"/>
      <c r="AB485" s="429"/>
      <c r="AC485" s="429"/>
      <c r="AD485" s="432"/>
      <c r="AE485" s="433"/>
      <c r="AF485" s="434"/>
      <c r="AG485" s="434"/>
      <c r="AH485" s="435"/>
      <c r="AI485" s="433"/>
      <c r="AJ485" s="434"/>
      <c r="AK485" s="434"/>
      <c r="AL485" s="435"/>
      <c r="AM485" s="433"/>
      <c r="AN485" s="434"/>
      <c r="AO485" s="434"/>
      <c r="AP485" s="435">
        <v>1</v>
      </c>
      <c r="AQ485" s="433"/>
      <c r="AR485" s="434"/>
      <c r="AS485" s="434"/>
      <c r="AT485" s="435"/>
      <c r="AU485" s="433"/>
      <c r="AV485" s="434"/>
      <c r="AW485" s="434"/>
      <c r="AX485" s="435"/>
      <c r="AY485" s="431"/>
      <c r="AZ485" s="429"/>
      <c r="BA485" s="429"/>
      <c r="BB485" s="432"/>
      <c r="BC485" s="431"/>
      <c r="BD485" s="429"/>
      <c r="BE485" s="429">
        <v>2</v>
      </c>
      <c r="BF485" s="432"/>
      <c r="BG485" s="431"/>
      <c r="BH485" s="429"/>
      <c r="BI485" s="429">
        <v>2</v>
      </c>
      <c r="BJ485" s="436"/>
      <c r="BK485" s="181">
        <f t="shared" si="28"/>
        <v>7</v>
      </c>
      <c r="BL485" s="182">
        <f t="shared" si="29"/>
        <v>0</v>
      </c>
      <c r="BM485" s="26"/>
      <c r="BN485" s="200" t="s">
        <v>32</v>
      </c>
    </row>
    <row r="486" spans="1:66" x14ac:dyDescent="0.25">
      <c r="A486" s="36" t="s">
        <v>161</v>
      </c>
      <c r="B486" s="37" t="s">
        <v>227</v>
      </c>
      <c r="C486" s="29" t="s">
        <v>230</v>
      </c>
      <c r="D486" s="29" t="s">
        <v>219</v>
      </c>
      <c r="E486" s="30" t="s">
        <v>167</v>
      </c>
      <c r="F486" s="132" t="s">
        <v>89</v>
      </c>
      <c r="G486" s="438" t="s">
        <v>100</v>
      </c>
      <c r="H486" s="133" t="s">
        <v>424</v>
      </c>
      <c r="I486" s="28" t="s">
        <v>113</v>
      </c>
      <c r="J486" s="38" t="s">
        <v>109</v>
      </c>
      <c r="K486" s="27">
        <v>10</v>
      </c>
      <c r="L486" s="28">
        <v>10</v>
      </c>
      <c r="M486" s="31" t="s">
        <v>270</v>
      </c>
      <c r="N486" s="32" t="s">
        <v>32</v>
      </c>
      <c r="O486" s="428"/>
      <c r="P486" s="429"/>
      <c r="Q486" s="429"/>
      <c r="R486" s="430"/>
      <c r="S486" s="431"/>
      <c r="T486" s="429"/>
      <c r="U486" s="429"/>
      <c r="V486" s="432">
        <v>2</v>
      </c>
      <c r="W486" s="431"/>
      <c r="X486" s="429"/>
      <c r="Y486" s="429"/>
      <c r="Z486" s="432"/>
      <c r="AA486" s="431"/>
      <c r="AB486" s="429"/>
      <c r="AC486" s="429"/>
      <c r="AD486" s="432"/>
      <c r="AE486" s="433"/>
      <c r="AF486" s="434"/>
      <c r="AG486" s="434"/>
      <c r="AH486" s="435"/>
      <c r="AI486" s="433"/>
      <c r="AJ486" s="434"/>
      <c r="AK486" s="434"/>
      <c r="AL486" s="435"/>
      <c r="AM486" s="433"/>
      <c r="AN486" s="434"/>
      <c r="AO486" s="434"/>
      <c r="AP486" s="435">
        <v>4</v>
      </c>
      <c r="AQ486" s="433"/>
      <c r="AR486" s="434"/>
      <c r="AS486" s="434"/>
      <c r="AT486" s="435"/>
      <c r="AU486" s="433"/>
      <c r="AV486" s="434"/>
      <c r="AW486" s="434"/>
      <c r="AX486" s="435"/>
      <c r="AY486" s="431"/>
      <c r="AZ486" s="429"/>
      <c r="BA486" s="429"/>
      <c r="BB486" s="432"/>
      <c r="BC486" s="431"/>
      <c r="BD486" s="429"/>
      <c r="BE486" s="429">
        <v>2</v>
      </c>
      <c r="BF486" s="432"/>
      <c r="BG486" s="431"/>
      <c r="BH486" s="429"/>
      <c r="BI486" s="429">
        <v>2</v>
      </c>
      <c r="BJ486" s="436"/>
      <c r="BK486" s="181">
        <f t="shared" si="28"/>
        <v>10</v>
      </c>
      <c r="BL486" s="182">
        <f t="shared" si="29"/>
        <v>0</v>
      </c>
      <c r="BM486" s="26"/>
      <c r="BN486" s="200" t="s">
        <v>32</v>
      </c>
    </row>
    <row r="487" spans="1:66" x14ac:dyDescent="0.25">
      <c r="A487" s="36" t="s">
        <v>161</v>
      </c>
      <c r="B487" s="37" t="s">
        <v>227</v>
      </c>
      <c r="C487" s="29" t="s">
        <v>230</v>
      </c>
      <c r="D487" s="29" t="s">
        <v>219</v>
      </c>
      <c r="E487" s="30" t="s">
        <v>167</v>
      </c>
      <c r="F487" s="132" t="s">
        <v>89</v>
      </c>
      <c r="G487" s="438" t="s">
        <v>100</v>
      </c>
      <c r="H487" s="133" t="s">
        <v>424</v>
      </c>
      <c r="I487" s="28" t="s">
        <v>113</v>
      </c>
      <c r="J487" s="39" t="s">
        <v>260</v>
      </c>
      <c r="K487" s="27">
        <v>4</v>
      </c>
      <c r="L487" s="28">
        <v>4</v>
      </c>
      <c r="M487" s="31" t="s">
        <v>263</v>
      </c>
      <c r="N487" s="40" t="s">
        <v>261</v>
      </c>
      <c r="O487" s="428" t="s">
        <v>280</v>
      </c>
      <c r="P487" s="429"/>
      <c r="Q487" s="429"/>
      <c r="R487" s="430"/>
      <c r="S487" s="431"/>
      <c r="T487" s="429"/>
      <c r="U487" s="429"/>
      <c r="V487" s="432"/>
      <c r="W487" s="431"/>
      <c r="X487" s="429"/>
      <c r="Y487" s="429"/>
      <c r="Z487" s="432"/>
      <c r="AA487" s="431"/>
      <c r="AB487" s="429"/>
      <c r="AC487" s="429"/>
      <c r="AD487" s="432"/>
      <c r="AE487" s="433"/>
      <c r="AF487" s="434"/>
      <c r="AG487" s="434"/>
      <c r="AH487" s="435"/>
      <c r="AI487" s="433"/>
      <c r="AJ487" s="434"/>
      <c r="AK487" s="434"/>
      <c r="AL487" s="435"/>
      <c r="AM487" s="433"/>
      <c r="AN487" s="434"/>
      <c r="AO487" s="434"/>
      <c r="AP487" s="435"/>
      <c r="AQ487" s="433"/>
      <c r="AR487" s="434"/>
      <c r="AS487" s="434"/>
      <c r="AT487" s="435"/>
      <c r="AU487" s="433"/>
      <c r="AV487" s="434"/>
      <c r="AW487" s="434"/>
      <c r="AX487" s="435"/>
      <c r="AY487" s="431"/>
      <c r="AZ487" s="429"/>
      <c r="BA487" s="429"/>
      <c r="BB487" s="432"/>
      <c r="BC487" s="431"/>
      <c r="BD487" s="429"/>
      <c r="BE487" s="429">
        <v>4</v>
      </c>
      <c r="BF487" s="432"/>
      <c r="BG487" s="431"/>
      <c r="BH487" s="429"/>
      <c r="BI487" s="429"/>
      <c r="BJ487" s="436"/>
      <c r="BK487" s="181">
        <f t="shared" si="28"/>
        <v>4</v>
      </c>
      <c r="BL487" s="182">
        <f t="shared" si="29"/>
        <v>0</v>
      </c>
      <c r="BM487" s="26"/>
      <c r="BN487" s="200" t="s">
        <v>32</v>
      </c>
    </row>
    <row r="488" spans="1:66" x14ac:dyDescent="0.25">
      <c r="A488" s="36" t="s">
        <v>161</v>
      </c>
      <c r="B488" s="37" t="s">
        <v>227</v>
      </c>
      <c r="C488" s="29" t="s">
        <v>230</v>
      </c>
      <c r="D488" s="29" t="s">
        <v>219</v>
      </c>
      <c r="E488" s="30" t="s">
        <v>167</v>
      </c>
      <c r="F488" s="132" t="s">
        <v>89</v>
      </c>
      <c r="G488" s="438" t="s">
        <v>102</v>
      </c>
      <c r="H488" s="133" t="s">
        <v>424</v>
      </c>
      <c r="I488" s="28" t="s">
        <v>113</v>
      </c>
      <c r="J488" s="38" t="s">
        <v>147</v>
      </c>
      <c r="K488" s="27">
        <v>10</v>
      </c>
      <c r="L488" s="28">
        <v>7</v>
      </c>
      <c r="M488" s="31" t="s">
        <v>279</v>
      </c>
      <c r="N488" s="32" t="s">
        <v>32</v>
      </c>
      <c r="O488" s="428"/>
      <c r="P488" s="429"/>
      <c r="Q488" s="429"/>
      <c r="R488" s="430"/>
      <c r="S488" s="431"/>
      <c r="T488" s="429"/>
      <c r="U488" s="429"/>
      <c r="V488" s="432">
        <v>2</v>
      </c>
      <c r="W488" s="431"/>
      <c r="X488" s="429"/>
      <c r="Y488" s="429"/>
      <c r="Z488" s="432"/>
      <c r="AA488" s="431"/>
      <c r="AB488" s="429"/>
      <c r="AC488" s="429"/>
      <c r="AD488" s="432"/>
      <c r="AE488" s="433"/>
      <c r="AF488" s="434"/>
      <c r="AG488" s="434"/>
      <c r="AH488" s="435"/>
      <c r="AI488" s="433"/>
      <c r="AJ488" s="434"/>
      <c r="AK488" s="434"/>
      <c r="AL488" s="435"/>
      <c r="AM488" s="433"/>
      <c r="AN488" s="434"/>
      <c r="AO488" s="434"/>
      <c r="AP488" s="435">
        <v>1</v>
      </c>
      <c r="AQ488" s="433"/>
      <c r="AR488" s="434"/>
      <c r="AS488" s="434"/>
      <c r="AT488" s="435"/>
      <c r="AU488" s="433"/>
      <c r="AV488" s="434"/>
      <c r="AW488" s="434"/>
      <c r="AX488" s="435"/>
      <c r="AY488" s="431"/>
      <c r="AZ488" s="429"/>
      <c r="BA488" s="429"/>
      <c r="BB488" s="432"/>
      <c r="BC488" s="431"/>
      <c r="BD488" s="429"/>
      <c r="BE488" s="429">
        <v>2</v>
      </c>
      <c r="BF488" s="432"/>
      <c r="BG488" s="431"/>
      <c r="BH488" s="429"/>
      <c r="BI488" s="429">
        <v>2</v>
      </c>
      <c r="BJ488" s="436"/>
      <c r="BK488" s="181">
        <f t="shared" si="28"/>
        <v>7</v>
      </c>
      <c r="BL488" s="182">
        <f t="shared" si="29"/>
        <v>0</v>
      </c>
      <c r="BM488" s="26"/>
      <c r="BN488" s="200" t="s">
        <v>32</v>
      </c>
    </row>
    <row r="489" spans="1:66" x14ac:dyDescent="0.25">
      <c r="A489" s="36" t="s">
        <v>161</v>
      </c>
      <c r="B489" s="37" t="s">
        <v>227</v>
      </c>
      <c r="C489" s="29" t="s">
        <v>230</v>
      </c>
      <c r="D489" s="29" t="s">
        <v>219</v>
      </c>
      <c r="E489" s="30" t="s">
        <v>167</v>
      </c>
      <c r="F489" s="132" t="s">
        <v>89</v>
      </c>
      <c r="G489" s="438" t="s">
        <v>102</v>
      </c>
      <c r="H489" s="133" t="s">
        <v>424</v>
      </c>
      <c r="I489" s="28" t="s">
        <v>113</v>
      </c>
      <c r="J489" s="38" t="s">
        <v>109</v>
      </c>
      <c r="K489" s="27">
        <v>10</v>
      </c>
      <c r="L489" s="28">
        <v>10</v>
      </c>
      <c r="M489" s="31" t="s">
        <v>270</v>
      </c>
      <c r="N489" s="32" t="s">
        <v>32</v>
      </c>
      <c r="O489" s="428"/>
      <c r="P489" s="429"/>
      <c r="Q489" s="429"/>
      <c r="R489" s="430"/>
      <c r="S489" s="431"/>
      <c r="T489" s="429"/>
      <c r="U489" s="429"/>
      <c r="V489" s="432">
        <v>2</v>
      </c>
      <c r="W489" s="431"/>
      <c r="X489" s="429"/>
      <c r="Y489" s="429"/>
      <c r="Z489" s="432"/>
      <c r="AA489" s="431"/>
      <c r="AB489" s="429"/>
      <c r="AC489" s="429"/>
      <c r="AD489" s="432"/>
      <c r="AE489" s="433"/>
      <c r="AF489" s="434"/>
      <c r="AG489" s="434"/>
      <c r="AH489" s="435"/>
      <c r="AI489" s="433"/>
      <c r="AJ489" s="434"/>
      <c r="AK489" s="434"/>
      <c r="AL489" s="435"/>
      <c r="AM489" s="433"/>
      <c r="AN489" s="434"/>
      <c r="AO489" s="434"/>
      <c r="AP489" s="435">
        <v>4</v>
      </c>
      <c r="AQ489" s="433"/>
      <c r="AR489" s="434"/>
      <c r="AS489" s="434"/>
      <c r="AT489" s="435"/>
      <c r="AU489" s="433"/>
      <c r="AV489" s="434"/>
      <c r="AW489" s="434"/>
      <c r="AX489" s="435"/>
      <c r="AY489" s="431"/>
      <c r="AZ489" s="429"/>
      <c r="BA489" s="429"/>
      <c r="BB489" s="432"/>
      <c r="BC489" s="431"/>
      <c r="BD489" s="429"/>
      <c r="BE489" s="429">
        <v>2</v>
      </c>
      <c r="BF489" s="432"/>
      <c r="BG489" s="431"/>
      <c r="BH489" s="429"/>
      <c r="BI489" s="429">
        <v>2</v>
      </c>
      <c r="BJ489" s="436"/>
      <c r="BK489" s="181">
        <f t="shared" si="28"/>
        <v>10</v>
      </c>
      <c r="BL489" s="182">
        <f t="shared" si="29"/>
        <v>0</v>
      </c>
      <c r="BM489" s="26"/>
      <c r="BN489" s="200" t="s">
        <v>32</v>
      </c>
    </row>
    <row r="490" spans="1:66" x14ac:dyDescent="0.25">
      <c r="A490" s="36" t="s">
        <v>161</v>
      </c>
      <c r="B490" s="37" t="s">
        <v>227</v>
      </c>
      <c r="C490" s="29" t="s">
        <v>230</v>
      </c>
      <c r="D490" s="29" t="s">
        <v>219</v>
      </c>
      <c r="E490" s="30" t="s">
        <v>167</v>
      </c>
      <c r="F490" s="132" t="s">
        <v>89</v>
      </c>
      <c r="G490" s="438" t="s">
        <v>102</v>
      </c>
      <c r="H490" s="133" t="s">
        <v>424</v>
      </c>
      <c r="I490" s="28" t="s">
        <v>113</v>
      </c>
      <c r="J490" s="39" t="s">
        <v>260</v>
      </c>
      <c r="K490" s="27">
        <v>4</v>
      </c>
      <c r="L490" s="28">
        <v>4</v>
      </c>
      <c r="M490" s="31" t="s">
        <v>263</v>
      </c>
      <c r="N490" s="40" t="s">
        <v>261</v>
      </c>
      <c r="O490" s="428" t="s">
        <v>280</v>
      </c>
      <c r="P490" s="429"/>
      <c r="Q490" s="429"/>
      <c r="R490" s="430"/>
      <c r="S490" s="431"/>
      <c r="T490" s="429"/>
      <c r="U490" s="429"/>
      <c r="V490" s="432"/>
      <c r="W490" s="431"/>
      <c r="X490" s="429"/>
      <c r="Y490" s="429"/>
      <c r="Z490" s="432"/>
      <c r="AA490" s="431"/>
      <c r="AB490" s="429"/>
      <c r="AC490" s="429"/>
      <c r="AD490" s="432"/>
      <c r="AE490" s="433"/>
      <c r="AF490" s="434"/>
      <c r="AG490" s="434"/>
      <c r="AH490" s="435"/>
      <c r="AI490" s="433"/>
      <c r="AJ490" s="434"/>
      <c r="AK490" s="434"/>
      <c r="AL490" s="435"/>
      <c r="AM490" s="433"/>
      <c r="AN490" s="434"/>
      <c r="AO490" s="434"/>
      <c r="AP490" s="435"/>
      <c r="AQ490" s="433"/>
      <c r="AR490" s="434"/>
      <c r="AS490" s="434"/>
      <c r="AT490" s="435"/>
      <c r="AU490" s="433"/>
      <c r="AV490" s="434"/>
      <c r="AW490" s="434"/>
      <c r="AX490" s="435"/>
      <c r="AY490" s="431"/>
      <c r="AZ490" s="429"/>
      <c r="BA490" s="429"/>
      <c r="BB490" s="432"/>
      <c r="BC490" s="431"/>
      <c r="BD490" s="429"/>
      <c r="BE490" s="429">
        <v>4</v>
      </c>
      <c r="BF490" s="432"/>
      <c r="BG490" s="431"/>
      <c r="BH490" s="429"/>
      <c r="BI490" s="429"/>
      <c r="BJ490" s="436"/>
      <c r="BK490" s="181">
        <f t="shared" si="28"/>
        <v>4</v>
      </c>
      <c r="BL490" s="182">
        <f t="shared" si="29"/>
        <v>0</v>
      </c>
      <c r="BM490" s="26"/>
      <c r="BN490" s="200" t="s">
        <v>32</v>
      </c>
    </row>
  </sheetData>
  <sheetProtection algorithmName="SHA-512" hashValue="FRfU3Aej1pDlMPQ4O9VqXxVAja7PomskNg7obBglXeFhE8lnBZHC7EqRjGBJK0nzlyMxiffDejgt8/4PGHQjkg==" saltValue="6vkGq8GcCq3jnnEUUFDynw==" spinCount="100000" sheet="1" objects="1" scenarios="1" formatColumns="0" sort="0" autoFilter="0"/>
  <autoFilter ref="A3:BN490" xr:uid="{F8BE6697-9396-4DE0-B8F8-C37C999B42CD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hyperlinks>
    <hyperlink ref="N282" r:id="rId1" display="Station 28020237, Nickname: CYPCKUNK" xr:uid="{00000000-0004-0000-0000-000000000000}"/>
    <hyperlink ref="N277:N281" r:id="rId2" display="Station 28020237, Nickname: CYPCKUNK" xr:uid="{00000000-0004-0000-0000-000001000000}"/>
    <hyperlink ref="N349" r:id="rId3" xr:uid="{00000000-0004-0000-0000-000002000000}"/>
    <hyperlink ref="N344:N348" r:id="rId4" display="Sample Here" xr:uid="{00000000-0004-0000-0000-000003000000}"/>
  </hyperlinks>
  <pageMargins left="0.25" right="0.25" top="0.75" bottom="0.75" header="0.3" footer="0.3"/>
  <pageSetup scale="3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23"/>
  <sheetViews>
    <sheetView workbookViewId="0">
      <pane ySplit="1" topLeftCell="A2" activePane="bottomLeft" state="frozenSplit"/>
      <selection pane="bottomLeft" activeCell="E122" activeCellId="6" sqref="E23 E33 E54 E64 E85 E95 E122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69" customFormat="1" ht="15.75" thickBot="1" x14ac:dyDescent="0.3">
      <c r="A1" s="66" t="s">
        <v>282</v>
      </c>
      <c r="B1" s="70" t="s">
        <v>21</v>
      </c>
      <c r="C1" s="67" t="s">
        <v>352</v>
      </c>
      <c r="D1" s="67" t="s">
        <v>351</v>
      </c>
      <c r="E1" s="68" t="s">
        <v>283</v>
      </c>
    </row>
    <row r="2" spans="1:5" x14ac:dyDescent="0.25">
      <c r="A2" s="41" t="s">
        <v>284</v>
      </c>
      <c r="B2" s="42" t="s">
        <v>453</v>
      </c>
      <c r="C2" s="43" t="s">
        <v>285</v>
      </c>
      <c r="D2" s="43" t="s">
        <v>0</v>
      </c>
      <c r="E2" s="44" t="s">
        <v>286</v>
      </c>
    </row>
    <row r="3" spans="1:5" ht="22.5" x14ac:dyDescent="0.25">
      <c r="A3" s="45" t="s">
        <v>284</v>
      </c>
      <c r="B3" s="46" t="s">
        <v>453</v>
      </c>
      <c r="C3" s="47" t="s">
        <v>287</v>
      </c>
      <c r="D3" s="48" t="s">
        <v>288</v>
      </c>
      <c r="E3" s="49" t="s">
        <v>289</v>
      </c>
    </row>
    <row r="4" spans="1:5" x14ac:dyDescent="0.25">
      <c r="A4" s="45" t="s">
        <v>284</v>
      </c>
      <c r="B4" s="46" t="s">
        <v>453</v>
      </c>
      <c r="C4" s="47" t="s">
        <v>290</v>
      </c>
      <c r="D4" s="47" t="s">
        <v>291</v>
      </c>
      <c r="E4" s="49" t="s">
        <v>289</v>
      </c>
    </row>
    <row r="5" spans="1:5" x14ac:dyDescent="0.25">
      <c r="A5" s="45" t="s">
        <v>284</v>
      </c>
      <c r="B5" s="46" t="s">
        <v>453</v>
      </c>
      <c r="C5" s="47" t="s">
        <v>109</v>
      </c>
      <c r="D5" s="47" t="s">
        <v>292</v>
      </c>
      <c r="E5" s="49" t="s">
        <v>293</v>
      </c>
    </row>
    <row r="6" spans="1:5" x14ac:dyDescent="0.25">
      <c r="A6" s="45" t="s">
        <v>284</v>
      </c>
      <c r="B6" s="46" t="s">
        <v>453</v>
      </c>
      <c r="C6" s="47" t="s">
        <v>109</v>
      </c>
      <c r="D6" s="47" t="s">
        <v>294</v>
      </c>
      <c r="E6" s="49" t="s">
        <v>295</v>
      </c>
    </row>
    <row r="7" spans="1:5" x14ac:dyDescent="0.25">
      <c r="A7" s="45" t="s">
        <v>284</v>
      </c>
      <c r="B7" s="46" t="s">
        <v>453</v>
      </c>
      <c r="C7" s="47" t="s">
        <v>109</v>
      </c>
      <c r="D7" s="47" t="s">
        <v>296</v>
      </c>
      <c r="E7" s="49" t="s">
        <v>297</v>
      </c>
    </row>
    <row r="8" spans="1:5" x14ac:dyDescent="0.25">
      <c r="A8" s="45" t="s">
        <v>284</v>
      </c>
      <c r="B8" s="46" t="s">
        <v>453</v>
      </c>
      <c r="C8" s="47" t="s">
        <v>109</v>
      </c>
      <c r="D8" s="47" t="s">
        <v>298</v>
      </c>
      <c r="E8" s="49" t="s">
        <v>299</v>
      </c>
    </row>
    <row r="9" spans="1:5" x14ac:dyDescent="0.25">
      <c r="A9" s="45" t="s">
        <v>284</v>
      </c>
      <c r="B9" s="46" t="s">
        <v>453</v>
      </c>
      <c r="C9" s="47" t="s">
        <v>109</v>
      </c>
      <c r="D9" s="47" t="s">
        <v>300</v>
      </c>
      <c r="E9" s="49" t="s">
        <v>301</v>
      </c>
    </row>
    <row r="10" spans="1:5" x14ac:dyDescent="0.25">
      <c r="A10" s="45" t="s">
        <v>284</v>
      </c>
      <c r="B10" s="46" t="s">
        <v>453</v>
      </c>
      <c r="C10" s="47" t="s">
        <v>109</v>
      </c>
      <c r="D10" s="47" t="s">
        <v>302</v>
      </c>
      <c r="E10" s="49" t="s">
        <v>303</v>
      </c>
    </row>
    <row r="11" spans="1:5" x14ac:dyDescent="0.25">
      <c r="A11" s="45" t="s">
        <v>284</v>
      </c>
      <c r="B11" s="46" t="s">
        <v>453</v>
      </c>
      <c r="C11" s="47" t="s">
        <v>109</v>
      </c>
      <c r="D11" s="47" t="s">
        <v>304</v>
      </c>
      <c r="E11" s="49" t="s">
        <v>305</v>
      </c>
    </row>
    <row r="12" spans="1:5" x14ac:dyDescent="0.25">
      <c r="A12" s="45" t="s">
        <v>284</v>
      </c>
      <c r="B12" s="46" t="s">
        <v>453</v>
      </c>
      <c r="C12" s="47" t="s">
        <v>109</v>
      </c>
      <c r="D12" s="47" t="s">
        <v>306</v>
      </c>
      <c r="E12" s="49" t="s">
        <v>307</v>
      </c>
    </row>
    <row r="13" spans="1:5" x14ac:dyDescent="0.25">
      <c r="A13" s="45" t="s">
        <v>284</v>
      </c>
      <c r="B13" s="46" t="s">
        <v>453</v>
      </c>
      <c r="C13" s="47" t="s">
        <v>109</v>
      </c>
      <c r="D13" s="47" t="s">
        <v>308</v>
      </c>
      <c r="E13" s="49" t="s">
        <v>309</v>
      </c>
    </row>
    <row r="14" spans="1:5" x14ac:dyDescent="0.25">
      <c r="A14" s="45" t="s">
        <v>284</v>
      </c>
      <c r="B14" s="46" t="s">
        <v>453</v>
      </c>
      <c r="C14" s="47" t="s">
        <v>109</v>
      </c>
      <c r="D14" s="47" t="s">
        <v>310</v>
      </c>
      <c r="E14" s="49" t="s">
        <v>311</v>
      </c>
    </row>
    <row r="15" spans="1:5" x14ac:dyDescent="0.25">
      <c r="A15" s="45" t="s">
        <v>284</v>
      </c>
      <c r="B15" s="46" t="s">
        <v>453</v>
      </c>
      <c r="C15" s="47" t="s">
        <v>109</v>
      </c>
      <c r="D15" s="47" t="s">
        <v>312</v>
      </c>
      <c r="E15" s="49" t="s">
        <v>313</v>
      </c>
    </row>
    <row r="16" spans="1:5" x14ac:dyDescent="0.25">
      <c r="A16" s="45" t="s">
        <v>284</v>
      </c>
      <c r="B16" s="46" t="s">
        <v>453</v>
      </c>
      <c r="C16" s="47" t="s">
        <v>109</v>
      </c>
      <c r="D16" s="47" t="s">
        <v>314</v>
      </c>
      <c r="E16" s="49" t="s">
        <v>315</v>
      </c>
    </row>
    <row r="17" spans="1:5" x14ac:dyDescent="0.25">
      <c r="A17" s="45" t="s">
        <v>284</v>
      </c>
      <c r="B17" s="46" t="s">
        <v>453</v>
      </c>
      <c r="C17" s="47" t="s">
        <v>109</v>
      </c>
      <c r="D17" s="47" t="s">
        <v>316</v>
      </c>
      <c r="E17" s="49" t="s">
        <v>317</v>
      </c>
    </row>
    <row r="18" spans="1:5" x14ac:dyDescent="0.25">
      <c r="A18" s="45" t="s">
        <v>284</v>
      </c>
      <c r="B18" s="46" t="s">
        <v>453</v>
      </c>
      <c r="C18" s="47" t="s">
        <v>109</v>
      </c>
      <c r="D18" s="47" t="s">
        <v>318</v>
      </c>
      <c r="E18" s="49" t="s">
        <v>319</v>
      </c>
    </row>
    <row r="19" spans="1:5" x14ac:dyDescent="0.25">
      <c r="A19" s="45" t="s">
        <v>284</v>
      </c>
      <c r="B19" s="46" t="s">
        <v>453</v>
      </c>
      <c r="C19" s="47" t="s">
        <v>109</v>
      </c>
      <c r="D19" s="47" t="s">
        <v>320</v>
      </c>
      <c r="E19" s="49" t="s">
        <v>321</v>
      </c>
    </row>
    <row r="20" spans="1:5" x14ac:dyDescent="0.25">
      <c r="A20" s="45" t="s">
        <v>284</v>
      </c>
      <c r="B20" s="46" t="s">
        <v>453</v>
      </c>
      <c r="C20" s="47" t="s">
        <v>115</v>
      </c>
      <c r="D20" s="47" t="s">
        <v>322</v>
      </c>
      <c r="E20" s="49" t="s">
        <v>519</v>
      </c>
    </row>
    <row r="21" spans="1:5" x14ac:dyDescent="0.25">
      <c r="A21" s="45" t="s">
        <v>284</v>
      </c>
      <c r="B21" s="46" t="s">
        <v>453</v>
      </c>
      <c r="C21" s="47" t="s">
        <v>115</v>
      </c>
      <c r="D21" s="47" t="s">
        <v>323</v>
      </c>
      <c r="E21" s="49" t="s">
        <v>521</v>
      </c>
    </row>
    <row r="22" spans="1:5" ht="22.5" x14ac:dyDescent="0.25">
      <c r="A22" s="45" t="s">
        <v>284</v>
      </c>
      <c r="B22" s="50" t="s">
        <v>453</v>
      </c>
      <c r="C22" s="47" t="s">
        <v>324</v>
      </c>
      <c r="D22" s="47" t="s">
        <v>325</v>
      </c>
      <c r="E22" s="49" t="s">
        <v>447</v>
      </c>
    </row>
    <row r="23" spans="1:5" ht="33.75" x14ac:dyDescent="0.25">
      <c r="A23" s="45" t="s">
        <v>284</v>
      </c>
      <c r="B23" s="50" t="s">
        <v>453</v>
      </c>
      <c r="C23" s="47" t="s">
        <v>324</v>
      </c>
      <c r="D23" s="47" t="s">
        <v>327</v>
      </c>
      <c r="E23" s="49" t="s">
        <v>580</v>
      </c>
    </row>
    <row r="24" spans="1:5" x14ac:dyDescent="0.25">
      <c r="A24" s="45" t="s">
        <v>284</v>
      </c>
      <c r="B24" s="50" t="s">
        <v>453</v>
      </c>
      <c r="C24" s="47" t="s">
        <v>328</v>
      </c>
      <c r="D24" s="47" t="s">
        <v>329</v>
      </c>
      <c r="E24" s="49" t="s">
        <v>330</v>
      </c>
    </row>
    <row r="25" spans="1:5" x14ac:dyDescent="0.25">
      <c r="A25" s="45" t="s">
        <v>284</v>
      </c>
      <c r="B25" s="50" t="s">
        <v>453</v>
      </c>
      <c r="C25" s="47" t="s">
        <v>328</v>
      </c>
      <c r="D25" s="47" t="s">
        <v>150</v>
      </c>
      <c r="E25" s="49" t="s">
        <v>331</v>
      </c>
    </row>
    <row r="26" spans="1:5" x14ac:dyDescent="0.25">
      <c r="A26" s="45" t="s">
        <v>284</v>
      </c>
      <c r="B26" s="50" t="s">
        <v>453</v>
      </c>
      <c r="C26" s="47" t="s">
        <v>328</v>
      </c>
      <c r="D26" s="47" t="s">
        <v>332</v>
      </c>
      <c r="E26" s="49" t="s">
        <v>333</v>
      </c>
    </row>
    <row r="27" spans="1:5" x14ac:dyDescent="0.25">
      <c r="A27" s="45" t="s">
        <v>284</v>
      </c>
      <c r="B27" s="50" t="s">
        <v>453</v>
      </c>
      <c r="C27" s="47" t="s">
        <v>328</v>
      </c>
      <c r="D27" s="47" t="s">
        <v>334</v>
      </c>
      <c r="E27" s="49" t="s">
        <v>335</v>
      </c>
    </row>
    <row r="28" spans="1:5" x14ac:dyDescent="0.25">
      <c r="A28" s="45" t="s">
        <v>284</v>
      </c>
      <c r="B28" s="50" t="s">
        <v>453</v>
      </c>
      <c r="C28" s="47" t="s">
        <v>328</v>
      </c>
      <c r="D28" s="47" t="s">
        <v>336</v>
      </c>
      <c r="E28" s="49" t="s">
        <v>337</v>
      </c>
    </row>
    <row r="29" spans="1:5" x14ac:dyDescent="0.25">
      <c r="A29" s="45" t="s">
        <v>284</v>
      </c>
      <c r="B29" s="50" t="s">
        <v>453</v>
      </c>
      <c r="C29" s="47" t="s">
        <v>328</v>
      </c>
      <c r="D29" s="47" t="s">
        <v>151</v>
      </c>
      <c r="E29" s="49" t="s">
        <v>338</v>
      </c>
    </row>
    <row r="30" spans="1:5" ht="22.5" x14ac:dyDescent="0.25">
      <c r="A30" s="45" t="s">
        <v>284</v>
      </c>
      <c r="B30" s="50" t="s">
        <v>453</v>
      </c>
      <c r="C30" s="47" t="s">
        <v>153</v>
      </c>
      <c r="D30" s="47" t="s">
        <v>339</v>
      </c>
      <c r="E30" s="49" t="s">
        <v>340</v>
      </c>
    </row>
    <row r="31" spans="1:5" ht="22.5" x14ac:dyDescent="0.25">
      <c r="A31" s="45" t="s">
        <v>284</v>
      </c>
      <c r="B31" s="50" t="s">
        <v>453</v>
      </c>
      <c r="C31" s="47" t="s">
        <v>153</v>
      </c>
      <c r="D31" s="47" t="s">
        <v>341</v>
      </c>
      <c r="E31" s="49" t="s">
        <v>342</v>
      </c>
    </row>
    <row r="32" spans="1:5" ht="22.5" x14ac:dyDescent="0.25">
      <c r="A32" s="45" t="s">
        <v>284</v>
      </c>
      <c r="B32" s="50" t="s">
        <v>453</v>
      </c>
      <c r="C32" s="47" t="s">
        <v>153</v>
      </c>
      <c r="D32" s="47" t="s">
        <v>325</v>
      </c>
      <c r="E32" s="49" t="s">
        <v>326</v>
      </c>
    </row>
    <row r="33" spans="1:5" ht="33.75" x14ac:dyDescent="0.25">
      <c r="A33" s="45" t="s">
        <v>284</v>
      </c>
      <c r="B33" s="50" t="s">
        <v>453</v>
      </c>
      <c r="C33" s="47" t="s">
        <v>153</v>
      </c>
      <c r="D33" s="47" t="s">
        <v>327</v>
      </c>
      <c r="E33" s="49" t="s">
        <v>580</v>
      </c>
    </row>
    <row r="34" spans="1:5" ht="45" x14ac:dyDescent="0.25">
      <c r="A34" s="45" t="s">
        <v>284</v>
      </c>
      <c r="B34" s="50" t="s">
        <v>453</v>
      </c>
      <c r="C34" s="47" t="s">
        <v>153</v>
      </c>
      <c r="D34" s="47" t="s">
        <v>343</v>
      </c>
      <c r="E34" s="49" t="s">
        <v>528</v>
      </c>
    </row>
    <row r="35" spans="1:5" ht="57" thickBot="1" x14ac:dyDescent="0.3">
      <c r="A35" s="51" t="s">
        <v>284</v>
      </c>
      <c r="B35" s="52" t="s">
        <v>453</v>
      </c>
      <c r="C35" s="53" t="s">
        <v>153</v>
      </c>
      <c r="D35" s="53" t="s">
        <v>344</v>
      </c>
      <c r="E35" s="54" t="s">
        <v>345</v>
      </c>
    </row>
    <row r="36" spans="1:5" x14ac:dyDescent="0.25">
      <c r="A36" s="55" t="s">
        <v>346</v>
      </c>
      <c r="B36" s="56">
        <v>2</v>
      </c>
      <c r="C36" s="57" t="s">
        <v>285</v>
      </c>
      <c r="D36" s="57" t="s">
        <v>0</v>
      </c>
      <c r="E36" s="58" t="s">
        <v>286</v>
      </c>
    </row>
    <row r="37" spans="1:5" ht="22.5" x14ac:dyDescent="0.25">
      <c r="A37" s="55" t="s">
        <v>346</v>
      </c>
      <c r="B37" s="59">
        <v>2</v>
      </c>
      <c r="C37" s="57" t="s">
        <v>287</v>
      </c>
      <c r="D37" s="60" t="s">
        <v>288</v>
      </c>
      <c r="E37" s="412" t="s">
        <v>526</v>
      </c>
    </row>
    <row r="38" spans="1:5" ht="22.5" x14ac:dyDescent="0.25">
      <c r="A38" s="55" t="s">
        <v>346</v>
      </c>
      <c r="B38" s="59">
        <v>2</v>
      </c>
      <c r="C38" s="57" t="s">
        <v>290</v>
      </c>
      <c r="D38" s="57" t="s">
        <v>347</v>
      </c>
      <c r="E38" s="412" t="s">
        <v>526</v>
      </c>
    </row>
    <row r="39" spans="1:5" x14ac:dyDescent="0.25">
      <c r="A39" s="55" t="s">
        <v>346</v>
      </c>
      <c r="B39" s="56">
        <v>2</v>
      </c>
      <c r="C39" s="57" t="s">
        <v>109</v>
      </c>
      <c r="D39" s="57" t="s">
        <v>292</v>
      </c>
      <c r="E39" s="58" t="s">
        <v>293</v>
      </c>
    </row>
    <row r="40" spans="1:5" x14ac:dyDescent="0.25">
      <c r="A40" s="55" t="s">
        <v>346</v>
      </c>
      <c r="B40" s="56">
        <v>2</v>
      </c>
      <c r="C40" s="57" t="s">
        <v>109</v>
      </c>
      <c r="D40" s="57" t="s">
        <v>294</v>
      </c>
      <c r="E40" s="58" t="s">
        <v>295</v>
      </c>
    </row>
    <row r="41" spans="1:5" x14ac:dyDescent="0.25">
      <c r="A41" s="55" t="s">
        <v>346</v>
      </c>
      <c r="B41" s="56">
        <v>2</v>
      </c>
      <c r="C41" s="57" t="s">
        <v>109</v>
      </c>
      <c r="D41" s="57" t="s">
        <v>296</v>
      </c>
      <c r="E41" s="58" t="s">
        <v>297</v>
      </c>
    </row>
    <row r="42" spans="1:5" x14ac:dyDescent="0.25">
      <c r="A42" s="55" t="s">
        <v>346</v>
      </c>
      <c r="B42" s="56">
        <v>2</v>
      </c>
      <c r="C42" s="57" t="s">
        <v>109</v>
      </c>
      <c r="D42" s="57" t="s">
        <v>348</v>
      </c>
      <c r="E42" s="58" t="s">
        <v>349</v>
      </c>
    </row>
    <row r="43" spans="1:5" x14ac:dyDescent="0.25">
      <c r="A43" s="55" t="s">
        <v>346</v>
      </c>
      <c r="B43" s="56">
        <v>2</v>
      </c>
      <c r="C43" s="57" t="s">
        <v>109</v>
      </c>
      <c r="D43" s="57" t="s">
        <v>302</v>
      </c>
      <c r="E43" s="58" t="s">
        <v>303</v>
      </c>
    </row>
    <row r="44" spans="1:5" x14ac:dyDescent="0.25">
      <c r="A44" s="55" t="s">
        <v>346</v>
      </c>
      <c r="B44" s="56">
        <v>2</v>
      </c>
      <c r="C44" s="57" t="s">
        <v>109</v>
      </c>
      <c r="D44" s="57" t="s">
        <v>304</v>
      </c>
      <c r="E44" s="58" t="s">
        <v>305</v>
      </c>
    </row>
    <row r="45" spans="1:5" x14ac:dyDescent="0.25">
      <c r="A45" s="55" t="s">
        <v>346</v>
      </c>
      <c r="B45" s="56">
        <v>2</v>
      </c>
      <c r="C45" s="57" t="s">
        <v>109</v>
      </c>
      <c r="D45" s="57" t="s">
        <v>306</v>
      </c>
      <c r="E45" s="58" t="s">
        <v>307</v>
      </c>
    </row>
    <row r="46" spans="1:5" x14ac:dyDescent="0.25">
      <c r="A46" s="55" t="s">
        <v>346</v>
      </c>
      <c r="B46" s="56">
        <v>2</v>
      </c>
      <c r="C46" s="57" t="s">
        <v>109</v>
      </c>
      <c r="D46" s="57" t="s">
        <v>308</v>
      </c>
      <c r="E46" s="58" t="s">
        <v>309</v>
      </c>
    </row>
    <row r="47" spans="1:5" x14ac:dyDescent="0.25">
      <c r="A47" s="55" t="s">
        <v>346</v>
      </c>
      <c r="B47" s="56">
        <v>2</v>
      </c>
      <c r="C47" s="57" t="s">
        <v>109</v>
      </c>
      <c r="D47" s="57" t="s">
        <v>310</v>
      </c>
      <c r="E47" s="58" t="s">
        <v>311</v>
      </c>
    </row>
    <row r="48" spans="1:5" x14ac:dyDescent="0.25">
      <c r="A48" s="55" t="s">
        <v>346</v>
      </c>
      <c r="B48" s="56">
        <v>2</v>
      </c>
      <c r="C48" s="57" t="s">
        <v>109</v>
      </c>
      <c r="D48" s="57" t="s">
        <v>316</v>
      </c>
      <c r="E48" s="58" t="s">
        <v>317</v>
      </c>
    </row>
    <row r="49" spans="1:5" x14ac:dyDescent="0.25">
      <c r="A49" s="55" t="s">
        <v>346</v>
      </c>
      <c r="B49" s="56">
        <v>2</v>
      </c>
      <c r="C49" s="57" t="s">
        <v>109</v>
      </c>
      <c r="D49" s="57" t="s">
        <v>318</v>
      </c>
      <c r="E49" s="58" t="s">
        <v>319</v>
      </c>
    </row>
    <row r="50" spans="1:5" x14ac:dyDescent="0.25">
      <c r="A50" s="55" t="s">
        <v>346</v>
      </c>
      <c r="B50" s="56">
        <v>2</v>
      </c>
      <c r="C50" s="57" t="s">
        <v>109</v>
      </c>
      <c r="D50" s="57" t="s">
        <v>320</v>
      </c>
      <c r="E50" s="58" t="s">
        <v>321</v>
      </c>
    </row>
    <row r="51" spans="1:5" x14ac:dyDescent="0.25">
      <c r="A51" s="55" t="s">
        <v>346</v>
      </c>
      <c r="B51" s="56">
        <v>2</v>
      </c>
      <c r="C51" s="57" t="s">
        <v>115</v>
      </c>
      <c r="D51" s="57" t="s">
        <v>322</v>
      </c>
      <c r="E51" s="58" t="s">
        <v>520</v>
      </c>
    </row>
    <row r="52" spans="1:5" x14ac:dyDescent="0.25">
      <c r="A52" s="55" t="s">
        <v>346</v>
      </c>
      <c r="B52" s="59">
        <v>2</v>
      </c>
      <c r="C52" s="57" t="s">
        <v>115</v>
      </c>
      <c r="D52" s="57" t="s">
        <v>323</v>
      </c>
      <c r="E52" s="58" t="s">
        <v>522</v>
      </c>
    </row>
    <row r="53" spans="1:5" ht="22.5" x14ac:dyDescent="0.25">
      <c r="A53" s="55" t="s">
        <v>346</v>
      </c>
      <c r="B53" s="59">
        <v>2</v>
      </c>
      <c r="C53" s="57" t="s">
        <v>324</v>
      </c>
      <c r="D53" s="57" t="s">
        <v>325</v>
      </c>
      <c r="E53" s="58" t="s">
        <v>326</v>
      </c>
    </row>
    <row r="54" spans="1:5" ht="33.75" x14ac:dyDescent="0.25">
      <c r="A54" s="55" t="s">
        <v>346</v>
      </c>
      <c r="B54" s="59">
        <v>2</v>
      </c>
      <c r="C54" s="57" t="s">
        <v>324</v>
      </c>
      <c r="D54" s="57" t="s">
        <v>327</v>
      </c>
      <c r="E54" s="58" t="s">
        <v>580</v>
      </c>
    </row>
    <row r="55" spans="1:5" x14ac:dyDescent="0.25">
      <c r="A55" s="55" t="s">
        <v>346</v>
      </c>
      <c r="B55" s="59">
        <v>2</v>
      </c>
      <c r="C55" s="57" t="s">
        <v>328</v>
      </c>
      <c r="D55" s="57" t="s">
        <v>329</v>
      </c>
      <c r="E55" s="58" t="s">
        <v>330</v>
      </c>
    </row>
    <row r="56" spans="1:5" x14ac:dyDescent="0.25">
      <c r="A56" s="55" t="s">
        <v>346</v>
      </c>
      <c r="B56" s="59">
        <v>2</v>
      </c>
      <c r="C56" s="57" t="s">
        <v>328</v>
      </c>
      <c r="D56" s="57" t="s">
        <v>150</v>
      </c>
      <c r="E56" s="58" t="s">
        <v>331</v>
      </c>
    </row>
    <row r="57" spans="1:5" x14ac:dyDescent="0.25">
      <c r="A57" s="55" t="s">
        <v>346</v>
      </c>
      <c r="B57" s="59">
        <v>2</v>
      </c>
      <c r="C57" s="57" t="s">
        <v>328</v>
      </c>
      <c r="D57" s="57" t="s">
        <v>332</v>
      </c>
      <c r="E57" s="58" t="s">
        <v>333</v>
      </c>
    </row>
    <row r="58" spans="1:5" x14ac:dyDescent="0.25">
      <c r="A58" s="55" t="s">
        <v>346</v>
      </c>
      <c r="B58" s="59">
        <v>2</v>
      </c>
      <c r="C58" s="57" t="s">
        <v>328</v>
      </c>
      <c r="D58" s="57" t="s">
        <v>334</v>
      </c>
      <c r="E58" s="58" t="s">
        <v>335</v>
      </c>
    </row>
    <row r="59" spans="1:5" x14ac:dyDescent="0.25">
      <c r="A59" s="55" t="s">
        <v>346</v>
      </c>
      <c r="B59" s="59">
        <v>2</v>
      </c>
      <c r="C59" s="57" t="s">
        <v>328</v>
      </c>
      <c r="D59" s="57" t="s">
        <v>336</v>
      </c>
      <c r="E59" s="58" t="s">
        <v>337</v>
      </c>
    </row>
    <row r="60" spans="1:5" x14ac:dyDescent="0.25">
      <c r="A60" s="55" t="s">
        <v>346</v>
      </c>
      <c r="B60" s="59">
        <v>2</v>
      </c>
      <c r="C60" s="57" t="s">
        <v>328</v>
      </c>
      <c r="D60" s="57" t="s">
        <v>151</v>
      </c>
      <c r="E60" s="58" t="s">
        <v>338</v>
      </c>
    </row>
    <row r="61" spans="1:5" ht="22.5" x14ac:dyDescent="0.25">
      <c r="A61" s="55" t="s">
        <v>346</v>
      </c>
      <c r="B61" s="59">
        <v>2</v>
      </c>
      <c r="C61" s="57" t="s">
        <v>153</v>
      </c>
      <c r="D61" s="57" t="s">
        <v>339</v>
      </c>
      <c r="E61" s="58" t="s">
        <v>340</v>
      </c>
    </row>
    <row r="62" spans="1:5" ht="22.5" x14ac:dyDescent="0.25">
      <c r="A62" s="55" t="s">
        <v>346</v>
      </c>
      <c r="B62" s="59">
        <v>2</v>
      </c>
      <c r="C62" s="57" t="s">
        <v>153</v>
      </c>
      <c r="D62" s="57" t="s">
        <v>341</v>
      </c>
      <c r="E62" s="58" t="s">
        <v>342</v>
      </c>
    </row>
    <row r="63" spans="1:5" ht="22.5" x14ac:dyDescent="0.25">
      <c r="A63" s="55" t="s">
        <v>346</v>
      </c>
      <c r="B63" s="59">
        <v>2</v>
      </c>
      <c r="C63" s="57" t="s">
        <v>153</v>
      </c>
      <c r="D63" s="57" t="s">
        <v>325</v>
      </c>
      <c r="E63" s="58" t="s">
        <v>326</v>
      </c>
    </row>
    <row r="64" spans="1:5" ht="33.75" x14ac:dyDescent="0.25">
      <c r="A64" s="55" t="s">
        <v>346</v>
      </c>
      <c r="B64" s="59">
        <v>2</v>
      </c>
      <c r="C64" s="57" t="s">
        <v>153</v>
      </c>
      <c r="D64" s="57" t="s">
        <v>327</v>
      </c>
      <c r="E64" s="58" t="s">
        <v>580</v>
      </c>
    </row>
    <row r="65" spans="1:5" ht="45" x14ac:dyDescent="0.25">
      <c r="A65" s="55" t="s">
        <v>346</v>
      </c>
      <c r="B65" s="59">
        <v>2</v>
      </c>
      <c r="C65" s="57" t="s">
        <v>153</v>
      </c>
      <c r="D65" s="57" t="s">
        <v>343</v>
      </c>
      <c r="E65" s="58" t="s">
        <v>528</v>
      </c>
    </row>
    <row r="66" spans="1:5" ht="57" thickBot="1" x14ac:dyDescent="0.3">
      <c r="A66" s="61" t="s">
        <v>346</v>
      </c>
      <c r="B66" s="62">
        <v>2</v>
      </c>
      <c r="C66" s="63" t="s">
        <v>153</v>
      </c>
      <c r="D66" s="63" t="s">
        <v>344</v>
      </c>
      <c r="E66" s="64" t="s">
        <v>345</v>
      </c>
    </row>
    <row r="67" spans="1:5" x14ac:dyDescent="0.25">
      <c r="A67" s="45" t="s">
        <v>346</v>
      </c>
      <c r="B67" s="50" t="s">
        <v>113</v>
      </c>
      <c r="C67" s="47" t="s">
        <v>285</v>
      </c>
      <c r="D67" s="47" t="s">
        <v>0</v>
      </c>
      <c r="E67" s="49" t="s">
        <v>286</v>
      </c>
    </row>
    <row r="68" spans="1:5" ht="22.5" x14ac:dyDescent="0.25">
      <c r="A68" s="45" t="s">
        <v>346</v>
      </c>
      <c r="B68" s="50" t="s">
        <v>113</v>
      </c>
      <c r="C68" s="47" t="s">
        <v>287</v>
      </c>
      <c r="D68" s="48" t="s">
        <v>288</v>
      </c>
      <c r="E68" s="49" t="s">
        <v>147</v>
      </c>
    </row>
    <row r="69" spans="1:5" ht="22.5" x14ac:dyDescent="0.25">
      <c r="A69" s="45" t="s">
        <v>346</v>
      </c>
      <c r="B69" s="50" t="s">
        <v>113</v>
      </c>
      <c r="C69" s="47" t="s">
        <v>290</v>
      </c>
      <c r="D69" s="47" t="s">
        <v>350</v>
      </c>
      <c r="E69" s="49" t="s">
        <v>147</v>
      </c>
    </row>
    <row r="70" spans="1:5" x14ac:dyDescent="0.25">
      <c r="A70" s="45" t="s">
        <v>346</v>
      </c>
      <c r="B70" s="50" t="s">
        <v>113</v>
      </c>
      <c r="C70" s="47" t="s">
        <v>109</v>
      </c>
      <c r="D70" s="47" t="s">
        <v>292</v>
      </c>
      <c r="E70" s="49" t="s">
        <v>293</v>
      </c>
    </row>
    <row r="71" spans="1:5" x14ac:dyDescent="0.25">
      <c r="A71" s="45" t="s">
        <v>346</v>
      </c>
      <c r="B71" s="50" t="s">
        <v>113</v>
      </c>
      <c r="C71" s="47" t="s">
        <v>109</v>
      </c>
      <c r="D71" s="47" t="s">
        <v>294</v>
      </c>
      <c r="E71" s="49" t="s">
        <v>295</v>
      </c>
    </row>
    <row r="72" spans="1:5" x14ac:dyDescent="0.25">
      <c r="A72" s="45" t="s">
        <v>346</v>
      </c>
      <c r="B72" s="50" t="s">
        <v>113</v>
      </c>
      <c r="C72" s="47" t="s">
        <v>109</v>
      </c>
      <c r="D72" s="47" t="s">
        <v>296</v>
      </c>
      <c r="E72" s="49" t="s">
        <v>297</v>
      </c>
    </row>
    <row r="73" spans="1:5" x14ac:dyDescent="0.25">
      <c r="A73" s="45" t="s">
        <v>346</v>
      </c>
      <c r="B73" s="50" t="s">
        <v>113</v>
      </c>
      <c r="C73" s="47" t="s">
        <v>109</v>
      </c>
      <c r="D73" s="47" t="s">
        <v>348</v>
      </c>
      <c r="E73" s="49" t="s">
        <v>349</v>
      </c>
    </row>
    <row r="74" spans="1:5" x14ac:dyDescent="0.25">
      <c r="A74" s="45" t="s">
        <v>346</v>
      </c>
      <c r="B74" s="50" t="s">
        <v>113</v>
      </c>
      <c r="C74" s="47" t="s">
        <v>109</v>
      </c>
      <c r="D74" s="47" t="s">
        <v>302</v>
      </c>
      <c r="E74" s="49" t="s">
        <v>303</v>
      </c>
    </row>
    <row r="75" spans="1:5" x14ac:dyDescent="0.25">
      <c r="A75" s="45" t="s">
        <v>346</v>
      </c>
      <c r="B75" s="50" t="s">
        <v>113</v>
      </c>
      <c r="C75" s="47" t="s">
        <v>109</v>
      </c>
      <c r="D75" s="47" t="s">
        <v>304</v>
      </c>
      <c r="E75" s="49" t="s">
        <v>305</v>
      </c>
    </row>
    <row r="76" spans="1:5" x14ac:dyDescent="0.25">
      <c r="A76" s="45" t="s">
        <v>346</v>
      </c>
      <c r="B76" s="50" t="s">
        <v>113</v>
      </c>
      <c r="C76" s="47" t="s">
        <v>109</v>
      </c>
      <c r="D76" s="47" t="s">
        <v>306</v>
      </c>
      <c r="E76" s="49" t="s">
        <v>307</v>
      </c>
    </row>
    <row r="77" spans="1:5" x14ac:dyDescent="0.25">
      <c r="A77" s="45" t="s">
        <v>346</v>
      </c>
      <c r="B77" s="50" t="s">
        <v>113</v>
      </c>
      <c r="C77" s="47" t="s">
        <v>109</v>
      </c>
      <c r="D77" s="47" t="s">
        <v>308</v>
      </c>
      <c r="E77" s="49" t="s">
        <v>309</v>
      </c>
    </row>
    <row r="78" spans="1:5" x14ac:dyDescent="0.25">
      <c r="A78" s="45" t="s">
        <v>346</v>
      </c>
      <c r="B78" s="50" t="s">
        <v>113</v>
      </c>
      <c r="C78" s="47" t="s">
        <v>109</v>
      </c>
      <c r="D78" s="47" t="s">
        <v>310</v>
      </c>
      <c r="E78" s="49" t="s">
        <v>311</v>
      </c>
    </row>
    <row r="79" spans="1:5" x14ac:dyDescent="0.25">
      <c r="A79" s="45" t="s">
        <v>346</v>
      </c>
      <c r="B79" s="50" t="s">
        <v>113</v>
      </c>
      <c r="C79" s="47" t="s">
        <v>109</v>
      </c>
      <c r="D79" s="47" t="s">
        <v>316</v>
      </c>
      <c r="E79" s="49" t="s">
        <v>317</v>
      </c>
    </row>
    <row r="80" spans="1:5" x14ac:dyDescent="0.25">
      <c r="A80" s="45" t="s">
        <v>346</v>
      </c>
      <c r="B80" s="50" t="s">
        <v>113</v>
      </c>
      <c r="C80" s="47" t="s">
        <v>109</v>
      </c>
      <c r="D80" s="47" t="s">
        <v>318</v>
      </c>
      <c r="E80" s="49" t="s">
        <v>319</v>
      </c>
    </row>
    <row r="81" spans="1:5" x14ac:dyDescent="0.25">
      <c r="A81" s="45" t="s">
        <v>346</v>
      </c>
      <c r="B81" s="50" t="s">
        <v>113</v>
      </c>
      <c r="C81" s="47" t="s">
        <v>109</v>
      </c>
      <c r="D81" s="47" t="s">
        <v>320</v>
      </c>
      <c r="E81" s="49" t="s">
        <v>321</v>
      </c>
    </row>
    <row r="82" spans="1:5" x14ac:dyDescent="0.25">
      <c r="A82" s="45" t="s">
        <v>346</v>
      </c>
      <c r="B82" s="50" t="s">
        <v>113</v>
      </c>
      <c r="C82" s="47" t="s">
        <v>115</v>
      </c>
      <c r="D82" s="47" t="s">
        <v>322</v>
      </c>
      <c r="E82" s="49" t="s">
        <v>520</v>
      </c>
    </row>
    <row r="83" spans="1:5" x14ac:dyDescent="0.25">
      <c r="A83" s="45" t="s">
        <v>346</v>
      </c>
      <c r="B83" s="50" t="s">
        <v>113</v>
      </c>
      <c r="C83" s="47" t="s">
        <v>115</v>
      </c>
      <c r="D83" s="47" t="s">
        <v>323</v>
      </c>
      <c r="E83" s="49" t="s">
        <v>522</v>
      </c>
    </row>
    <row r="84" spans="1:5" ht="22.5" x14ac:dyDescent="0.25">
      <c r="A84" s="45" t="s">
        <v>346</v>
      </c>
      <c r="B84" s="50" t="s">
        <v>113</v>
      </c>
      <c r="C84" s="47" t="s">
        <v>324</v>
      </c>
      <c r="D84" s="47" t="s">
        <v>325</v>
      </c>
      <c r="E84" s="49" t="s">
        <v>326</v>
      </c>
    </row>
    <row r="85" spans="1:5" ht="33.75" x14ac:dyDescent="0.25">
      <c r="A85" s="45" t="s">
        <v>346</v>
      </c>
      <c r="B85" s="50" t="s">
        <v>113</v>
      </c>
      <c r="C85" s="47" t="s">
        <v>324</v>
      </c>
      <c r="D85" s="47" t="s">
        <v>327</v>
      </c>
      <c r="E85" s="49" t="s">
        <v>580</v>
      </c>
    </row>
    <row r="86" spans="1:5" x14ac:dyDescent="0.25">
      <c r="A86" s="45" t="s">
        <v>346</v>
      </c>
      <c r="B86" s="50" t="s">
        <v>113</v>
      </c>
      <c r="C86" s="47" t="s">
        <v>328</v>
      </c>
      <c r="D86" s="47" t="s">
        <v>329</v>
      </c>
      <c r="E86" s="49" t="s">
        <v>330</v>
      </c>
    </row>
    <row r="87" spans="1:5" x14ac:dyDescent="0.25">
      <c r="A87" s="45" t="s">
        <v>346</v>
      </c>
      <c r="B87" s="50" t="s">
        <v>113</v>
      </c>
      <c r="C87" s="47" t="s">
        <v>328</v>
      </c>
      <c r="D87" s="47" t="s">
        <v>150</v>
      </c>
      <c r="E87" s="49" t="s">
        <v>331</v>
      </c>
    </row>
    <row r="88" spans="1:5" x14ac:dyDescent="0.25">
      <c r="A88" s="45" t="s">
        <v>346</v>
      </c>
      <c r="B88" s="50" t="s">
        <v>113</v>
      </c>
      <c r="C88" s="47" t="s">
        <v>328</v>
      </c>
      <c r="D88" s="47" t="s">
        <v>332</v>
      </c>
      <c r="E88" s="49" t="s">
        <v>333</v>
      </c>
    </row>
    <row r="89" spans="1:5" x14ac:dyDescent="0.25">
      <c r="A89" s="45" t="s">
        <v>346</v>
      </c>
      <c r="B89" s="50" t="s">
        <v>113</v>
      </c>
      <c r="C89" s="47" t="s">
        <v>328</v>
      </c>
      <c r="D89" s="47" t="s">
        <v>334</v>
      </c>
      <c r="E89" s="49" t="s">
        <v>335</v>
      </c>
    </row>
    <row r="90" spans="1:5" x14ac:dyDescent="0.25">
      <c r="A90" s="45" t="s">
        <v>346</v>
      </c>
      <c r="B90" s="50" t="s">
        <v>113</v>
      </c>
      <c r="C90" s="47" t="s">
        <v>328</v>
      </c>
      <c r="D90" s="47" t="s">
        <v>336</v>
      </c>
      <c r="E90" s="49" t="s">
        <v>337</v>
      </c>
    </row>
    <row r="91" spans="1:5" x14ac:dyDescent="0.25">
      <c r="A91" s="45" t="s">
        <v>346</v>
      </c>
      <c r="B91" s="50" t="s">
        <v>113</v>
      </c>
      <c r="C91" s="47" t="s">
        <v>328</v>
      </c>
      <c r="D91" s="47" t="s">
        <v>151</v>
      </c>
      <c r="E91" s="49" t="s">
        <v>338</v>
      </c>
    </row>
    <row r="92" spans="1:5" ht="22.5" x14ac:dyDescent="0.25">
      <c r="A92" s="45" t="s">
        <v>346</v>
      </c>
      <c r="B92" s="50" t="s">
        <v>113</v>
      </c>
      <c r="C92" s="47" t="s">
        <v>153</v>
      </c>
      <c r="D92" s="47" t="s">
        <v>339</v>
      </c>
      <c r="E92" s="49" t="s">
        <v>340</v>
      </c>
    </row>
    <row r="93" spans="1:5" ht="22.5" x14ac:dyDescent="0.25">
      <c r="A93" s="45" t="s">
        <v>346</v>
      </c>
      <c r="B93" s="50" t="s">
        <v>113</v>
      </c>
      <c r="C93" s="47" t="s">
        <v>153</v>
      </c>
      <c r="D93" s="47" t="s">
        <v>341</v>
      </c>
      <c r="E93" s="49" t="s">
        <v>342</v>
      </c>
    </row>
    <row r="94" spans="1:5" ht="22.5" x14ac:dyDescent="0.25">
      <c r="A94" s="45" t="s">
        <v>346</v>
      </c>
      <c r="B94" s="50" t="s">
        <v>113</v>
      </c>
      <c r="C94" s="47" t="s">
        <v>153</v>
      </c>
      <c r="D94" s="47" t="s">
        <v>325</v>
      </c>
      <c r="E94" s="49" t="s">
        <v>326</v>
      </c>
    </row>
    <row r="95" spans="1:5" ht="33.75" x14ac:dyDescent="0.25">
      <c r="A95" s="45" t="s">
        <v>346</v>
      </c>
      <c r="B95" s="50" t="s">
        <v>113</v>
      </c>
      <c r="C95" s="47" t="s">
        <v>153</v>
      </c>
      <c r="D95" s="47" t="s">
        <v>327</v>
      </c>
      <c r="E95" s="49" t="s">
        <v>580</v>
      </c>
    </row>
    <row r="96" spans="1:5" ht="45" x14ac:dyDescent="0.25">
      <c r="A96" s="45" t="s">
        <v>346</v>
      </c>
      <c r="B96" s="50" t="s">
        <v>113</v>
      </c>
      <c r="C96" s="47" t="s">
        <v>153</v>
      </c>
      <c r="D96" s="47" t="s">
        <v>343</v>
      </c>
      <c r="E96" s="49" t="s">
        <v>528</v>
      </c>
    </row>
    <row r="97" spans="1:5" ht="57" thickBot="1" x14ac:dyDescent="0.3">
      <c r="A97" s="51" t="s">
        <v>346</v>
      </c>
      <c r="B97" s="65" t="s">
        <v>113</v>
      </c>
      <c r="C97" s="53" t="s">
        <v>153</v>
      </c>
      <c r="D97" s="53" t="s">
        <v>344</v>
      </c>
      <c r="E97" s="54" t="s">
        <v>345</v>
      </c>
    </row>
    <row r="98" spans="1:5" x14ac:dyDescent="0.25">
      <c r="A98" s="55" t="s">
        <v>284</v>
      </c>
      <c r="B98" s="56" t="s">
        <v>131</v>
      </c>
      <c r="C98" s="57" t="s">
        <v>285</v>
      </c>
      <c r="D98" s="57" t="s">
        <v>0</v>
      </c>
      <c r="E98" s="58" t="s">
        <v>286</v>
      </c>
    </row>
    <row r="99" spans="1:5" x14ac:dyDescent="0.25">
      <c r="A99" s="55" t="s">
        <v>284</v>
      </c>
      <c r="B99" s="56" t="s">
        <v>131</v>
      </c>
      <c r="C99" s="57" t="s">
        <v>448</v>
      </c>
      <c r="D99" s="57" t="s">
        <v>0</v>
      </c>
      <c r="E99" s="58" t="s">
        <v>449</v>
      </c>
    </row>
    <row r="100" spans="1:5" x14ac:dyDescent="0.25">
      <c r="A100" s="55" t="s">
        <v>284</v>
      </c>
      <c r="B100" s="56" t="s">
        <v>131</v>
      </c>
      <c r="C100" s="57" t="s">
        <v>448</v>
      </c>
      <c r="D100" s="57" t="s">
        <v>0</v>
      </c>
      <c r="E100" s="58" t="s">
        <v>450</v>
      </c>
    </row>
    <row r="101" spans="1:5" x14ac:dyDescent="0.25">
      <c r="A101" s="55" t="s">
        <v>284</v>
      </c>
      <c r="B101" s="56" t="s">
        <v>131</v>
      </c>
      <c r="C101" s="57" t="s">
        <v>448</v>
      </c>
      <c r="D101" s="57" t="s">
        <v>0</v>
      </c>
      <c r="E101" s="58" t="s">
        <v>451</v>
      </c>
    </row>
    <row r="102" spans="1:5" x14ac:dyDescent="0.25">
      <c r="A102" s="55" t="s">
        <v>284</v>
      </c>
      <c r="B102" s="56" t="s">
        <v>131</v>
      </c>
      <c r="C102" s="57" t="s">
        <v>448</v>
      </c>
      <c r="D102" s="57" t="s">
        <v>426</v>
      </c>
      <c r="E102" s="58" t="s">
        <v>452</v>
      </c>
    </row>
    <row r="103" spans="1:5" x14ac:dyDescent="0.25">
      <c r="A103" s="55" t="s">
        <v>284</v>
      </c>
      <c r="B103" s="56" t="s">
        <v>131</v>
      </c>
      <c r="C103" s="57" t="s">
        <v>448</v>
      </c>
      <c r="D103" s="57" t="s">
        <v>427</v>
      </c>
      <c r="E103" s="58" t="s">
        <v>428</v>
      </c>
    </row>
    <row r="104" spans="1:5" x14ac:dyDescent="0.25">
      <c r="A104" s="55" t="s">
        <v>284</v>
      </c>
      <c r="B104" s="56" t="s">
        <v>131</v>
      </c>
      <c r="C104" s="57" t="s">
        <v>109</v>
      </c>
      <c r="D104" s="57" t="s">
        <v>292</v>
      </c>
      <c r="E104" s="58" t="s">
        <v>293</v>
      </c>
    </row>
    <row r="105" spans="1:5" x14ac:dyDescent="0.25">
      <c r="A105" s="55" t="s">
        <v>284</v>
      </c>
      <c r="B105" s="56" t="s">
        <v>131</v>
      </c>
      <c r="C105" s="57" t="s">
        <v>109</v>
      </c>
      <c r="D105" s="57" t="s">
        <v>294</v>
      </c>
      <c r="E105" s="58" t="s">
        <v>295</v>
      </c>
    </row>
    <row r="106" spans="1:5" x14ac:dyDescent="0.25">
      <c r="A106" s="55" t="s">
        <v>284</v>
      </c>
      <c r="B106" s="56" t="s">
        <v>131</v>
      </c>
      <c r="C106" s="57" t="s">
        <v>109</v>
      </c>
      <c r="D106" s="57" t="s">
        <v>296</v>
      </c>
      <c r="E106" s="58" t="s">
        <v>297</v>
      </c>
    </row>
    <row r="107" spans="1:5" x14ac:dyDescent="0.25">
      <c r="A107" s="55" t="s">
        <v>284</v>
      </c>
      <c r="B107" s="56" t="s">
        <v>131</v>
      </c>
      <c r="C107" s="57" t="s">
        <v>109</v>
      </c>
      <c r="D107" s="57" t="s">
        <v>298</v>
      </c>
      <c r="E107" s="58" t="s">
        <v>299</v>
      </c>
    </row>
    <row r="108" spans="1:5" x14ac:dyDescent="0.25">
      <c r="A108" s="55" t="s">
        <v>284</v>
      </c>
      <c r="B108" s="56" t="s">
        <v>131</v>
      </c>
      <c r="C108" s="57" t="s">
        <v>109</v>
      </c>
      <c r="D108" s="57" t="s">
        <v>300</v>
      </c>
      <c r="E108" s="58" t="s">
        <v>301</v>
      </c>
    </row>
    <row r="109" spans="1:5" x14ac:dyDescent="0.25">
      <c r="A109" s="55" t="s">
        <v>284</v>
      </c>
      <c r="B109" s="56" t="s">
        <v>131</v>
      </c>
      <c r="C109" s="57" t="s">
        <v>109</v>
      </c>
      <c r="D109" s="57" t="s">
        <v>302</v>
      </c>
      <c r="E109" s="58" t="s">
        <v>303</v>
      </c>
    </row>
    <row r="110" spans="1:5" x14ac:dyDescent="0.25">
      <c r="A110" s="55" t="s">
        <v>284</v>
      </c>
      <c r="B110" s="56" t="s">
        <v>131</v>
      </c>
      <c r="C110" s="57" t="s">
        <v>109</v>
      </c>
      <c r="D110" s="57" t="s">
        <v>304</v>
      </c>
      <c r="E110" s="58" t="s">
        <v>305</v>
      </c>
    </row>
    <row r="111" spans="1:5" x14ac:dyDescent="0.25">
      <c r="A111" s="55" t="s">
        <v>284</v>
      </c>
      <c r="B111" s="56" t="s">
        <v>131</v>
      </c>
      <c r="C111" s="57" t="s">
        <v>109</v>
      </c>
      <c r="D111" s="57" t="s">
        <v>306</v>
      </c>
      <c r="E111" s="58" t="s">
        <v>307</v>
      </c>
    </row>
    <row r="112" spans="1:5" x14ac:dyDescent="0.25">
      <c r="A112" s="55" t="s">
        <v>284</v>
      </c>
      <c r="B112" s="56" t="s">
        <v>131</v>
      </c>
      <c r="C112" s="57" t="s">
        <v>109</v>
      </c>
      <c r="D112" s="57" t="s">
        <v>308</v>
      </c>
      <c r="E112" s="58" t="s">
        <v>309</v>
      </c>
    </row>
    <row r="113" spans="1:5" x14ac:dyDescent="0.25">
      <c r="A113" s="55" t="s">
        <v>284</v>
      </c>
      <c r="B113" s="56" t="s">
        <v>131</v>
      </c>
      <c r="C113" s="57" t="s">
        <v>109</v>
      </c>
      <c r="D113" s="57" t="s">
        <v>310</v>
      </c>
      <c r="E113" s="58" t="s">
        <v>311</v>
      </c>
    </row>
    <row r="114" spans="1:5" x14ac:dyDescent="0.25">
      <c r="A114" s="55" t="s">
        <v>284</v>
      </c>
      <c r="B114" s="56" t="s">
        <v>131</v>
      </c>
      <c r="C114" s="57" t="s">
        <v>109</v>
      </c>
      <c r="D114" s="57" t="s">
        <v>312</v>
      </c>
      <c r="E114" s="58" t="s">
        <v>313</v>
      </c>
    </row>
    <row r="115" spans="1:5" x14ac:dyDescent="0.25">
      <c r="A115" s="55" t="s">
        <v>284</v>
      </c>
      <c r="B115" s="56" t="s">
        <v>131</v>
      </c>
      <c r="C115" s="57" t="s">
        <v>109</v>
      </c>
      <c r="D115" s="57" t="s">
        <v>314</v>
      </c>
      <c r="E115" s="58" t="s">
        <v>315</v>
      </c>
    </row>
    <row r="116" spans="1:5" x14ac:dyDescent="0.25">
      <c r="A116" s="55" t="s">
        <v>284</v>
      </c>
      <c r="B116" s="56" t="s">
        <v>131</v>
      </c>
      <c r="C116" s="57" t="s">
        <v>109</v>
      </c>
      <c r="D116" s="57" t="s">
        <v>316</v>
      </c>
      <c r="E116" s="58" t="s">
        <v>317</v>
      </c>
    </row>
    <row r="117" spans="1:5" x14ac:dyDescent="0.25">
      <c r="A117" s="55" t="s">
        <v>284</v>
      </c>
      <c r="B117" s="56" t="s">
        <v>131</v>
      </c>
      <c r="C117" s="57" t="s">
        <v>109</v>
      </c>
      <c r="D117" s="57" t="s">
        <v>318</v>
      </c>
      <c r="E117" s="58" t="s">
        <v>319</v>
      </c>
    </row>
    <row r="118" spans="1:5" x14ac:dyDescent="0.25">
      <c r="A118" s="55" t="s">
        <v>284</v>
      </c>
      <c r="B118" s="56" t="s">
        <v>131</v>
      </c>
      <c r="C118" s="57" t="s">
        <v>109</v>
      </c>
      <c r="D118" s="57" t="s">
        <v>320</v>
      </c>
      <c r="E118" s="58" t="s">
        <v>321</v>
      </c>
    </row>
    <row r="119" spans="1:5" x14ac:dyDescent="0.25">
      <c r="A119" s="55" t="s">
        <v>284</v>
      </c>
      <c r="B119" s="56" t="s">
        <v>131</v>
      </c>
      <c r="C119" s="57" t="s">
        <v>115</v>
      </c>
      <c r="D119" s="57" t="s">
        <v>322</v>
      </c>
      <c r="E119" s="58" t="s">
        <v>519</v>
      </c>
    </row>
    <row r="120" spans="1:5" x14ac:dyDescent="0.25">
      <c r="A120" s="55" t="s">
        <v>284</v>
      </c>
      <c r="B120" s="56" t="s">
        <v>131</v>
      </c>
      <c r="C120" s="57" t="s">
        <v>115</v>
      </c>
      <c r="D120" s="57" t="s">
        <v>323</v>
      </c>
      <c r="E120" s="58" t="s">
        <v>521</v>
      </c>
    </row>
    <row r="121" spans="1:5" ht="22.5" x14ac:dyDescent="0.25">
      <c r="A121" s="55" t="s">
        <v>284</v>
      </c>
      <c r="B121" s="56" t="s">
        <v>131</v>
      </c>
      <c r="C121" s="57" t="s">
        <v>153</v>
      </c>
      <c r="D121" s="57" t="s">
        <v>325</v>
      </c>
      <c r="E121" s="58" t="s">
        <v>326</v>
      </c>
    </row>
    <row r="122" spans="1:5" ht="33.75" x14ac:dyDescent="0.25">
      <c r="A122" s="55" t="s">
        <v>284</v>
      </c>
      <c r="B122" s="56" t="s">
        <v>131</v>
      </c>
      <c r="C122" s="57" t="s">
        <v>153</v>
      </c>
      <c r="D122" s="57" t="s">
        <v>327</v>
      </c>
      <c r="E122" s="58" t="s">
        <v>580</v>
      </c>
    </row>
    <row r="123" spans="1:5" ht="57" thickBot="1" x14ac:dyDescent="0.3">
      <c r="A123" s="184" t="s">
        <v>284</v>
      </c>
      <c r="B123" s="185" t="s">
        <v>131</v>
      </c>
      <c r="C123" s="186" t="s">
        <v>153</v>
      </c>
      <c r="D123" s="186" t="s">
        <v>344</v>
      </c>
      <c r="E123" s="187" t="s">
        <v>345</v>
      </c>
    </row>
  </sheetData>
  <autoFilter ref="A1:E123" xr:uid="{00000000-0009-0000-0000-000002000000}"/>
  <hyperlinks>
    <hyperlink ref="D3" r:id="rId1" xr:uid="{00000000-0004-0000-0200-000000000000}"/>
    <hyperlink ref="D37" r:id="rId2" xr:uid="{00000000-0004-0000-0200-000001000000}"/>
    <hyperlink ref="D68" r:id="rId3" xr:uid="{00000000-0004-0000-0200-000002000000}"/>
  </hyperlinks>
  <pageMargins left="0.25" right="0.25" top="0.25" bottom="0.25" header="0.25" footer="0.25"/>
  <pageSetup scale="66" fitToWidth="2" fitToHeight="2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7"/>
  <sheetViews>
    <sheetView workbookViewId="0">
      <selection activeCell="F22" sqref="F22"/>
    </sheetView>
  </sheetViews>
  <sheetFormatPr defaultRowHeight="15" x14ac:dyDescent="0.25"/>
  <cols>
    <col min="2" max="2" width="29.42578125" bestFit="1" customWidth="1"/>
    <col min="7" max="7" width="12.5703125" customWidth="1"/>
  </cols>
  <sheetData>
    <row r="1" spans="2:9" ht="15.75" thickBot="1" x14ac:dyDescent="0.3"/>
    <row r="2" spans="2:9" ht="53.25" thickBot="1" x14ac:dyDescent="0.3">
      <c r="B2" s="71">
        <v>2019</v>
      </c>
      <c r="C2" s="72" t="s">
        <v>353</v>
      </c>
      <c r="D2" s="72" t="s">
        <v>354</v>
      </c>
      <c r="E2" s="73" t="s">
        <v>355</v>
      </c>
      <c r="F2" s="74" t="s">
        <v>356</v>
      </c>
      <c r="G2" s="74" t="s">
        <v>363</v>
      </c>
    </row>
    <row r="3" spans="2:9" x14ac:dyDescent="0.25">
      <c r="B3" s="75" t="s">
        <v>357</v>
      </c>
      <c r="C3" s="76">
        <f>SUM(C4:C9)</f>
        <v>679</v>
      </c>
      <c r="D3" s="76">
        <f>SUM(D4:D9)</f>
        <v>693</v>
      </c>
      <c r="E3" s="77">
        <f t="shared" ref="E3:E17" si="0">IFERROR(C3/D3,"-")</f>
        <v>0.97979797979797978</v>
      </c>
      <c r="F3" s="447">
        <f>(C3+C10+C14+C21)/(D3+D10+D14+D21)</f>
        <v>0.9496096522356281</v>
      </c>
      <c r="G3" s="447">
        <f>(C4+C5+C6+C8+C9+C10+C14)/(D4+D5+D6+D8+D9+D10+D14)</f>
        <v>0.99127676447264079</v>
      </c>
    </row>
    <row r="4" spans="2:9" ht="15.75" thickBot="1" x14ac:dyDescent="0.3">
      <c r="B4" s="78" t="s">
        <v>109</v>
      </c>
      <c r="C4" s="79">
        <f>SUMIFS('2019'!BK:BK,'2019'!J:J,Summary!B4)</f>
        <v>463</v>
      </c>
      <c r="D4" s="79">
        <f>SUMIFS('2019'!L:L,'2019'!J:J,Summary!B4)</f>
        <v>466</v>
      </c>
      <c r="E4" s="80">
        <f t="shared" si="0"/>
        <v>0.99356223175965663</v>
      </c>
      <c r="F4" s="448"/>
      <c r="G4" s="448"/>
      <c r="I4" s="183"/>
    </row>
    <row r="5" spans="2:9" x14ac:dyDescent="0.25">
      <c r="B5" s="78" t="s">
        <v>115</v>
      </c>
      <c r="C5" s="79">
        <f>SUMIFS('2019'!BK:BK,'2019'!J:J,Summary!B5)</f>
        <v>74</v>
      </c>
      <c r="D5" s="79">
        <f>SUMIFS('2019'!L:L,'2019'!J:J,Summary!B5)</f>
        <v>74</v>
      </c>
      <c r="E5" s="80">
        <f t="shared" si="0"/>
        <v>1</v>
      </c>
      <c r="F5" s="81"/>
    </row>
    <row r="6" spans="2:9" x14ac:dyDescent="0.25">
      <c r="B6" s="78" t="s">
        <v>154</v>
      </c>
      <c r="C6" s="79">
        <f>SUMIFS('2019'!BK:BK,'2019'!J:J,Summary!B6)</f>
        <v>40</v>
      </c>
      <c r="D6" s="79">
        <f>SUMIFS('2019'!L:L,'2019'!J:J,Summary!B6)</f>
        <v>40</v>
      </c>
      <c r="E6" s="82">
        <f t="shared" si="0"/>
        <v>1</v>
      </c>
      <c r="F6" s="83"/>
    </row>
    <row r="7" spans="2:9" ht="15.75" thickBot="1" x14ac:dyDescent="0.3">
      <c r="B7" s="84" t="s">
        <v>131</v>
      </c>
      <c r="C7" s="79">
        <f>SUMIFS('2019'!BK:BK,'2019'!J:J,Summary!B7)</f>
        <v>12</v>
      </c>
      <c r="D7" s="79">
        <f>SUMIFS('2019'!L:L,'2019'!J:J,Summary!B7)</f>
        <v>23</v>
      </c>
      <c r="E7" s="85">
        <f t="shared" si="0"/>
        <v>0.52173913043478259</v>
      </c>
      <c r="F7" s="83"/>
    </row>
    <row r="8" spans="2:9" x14ac:dyDescent="0.25">
      <c r="B8" s="84" t="s">
        <v>153</v>
      </c>
      <c r="C8" s="79">
        <f>SUMIFS('2019'!BK:BK,'2019'!J:J,Summary!B8)</f>
        <v>35</v>
      </c>
      <c r="D8" s="79">
        <f>SUMIFS('2019'!L:L,'2019'!J:J,Summary!B8)</f>
        <v>35</v>
      </c>
      <c r="E8" s="85">
        <f t="shared" si="0"/>
        <v>1</v>
      </c>
      <c r="F8" s="86" t="s">
        <v>358</v>
      </c>
    </row>
    <row r="9" spans="2:9" ht="15.75" thickBot="1" x14ac:dyDescent="0.3">
      <c r="B9" s="84" t="s">
        <v>149</v>
      </c>
      <c r="C9" s="79">
        <f>SUMIFS('2019'!BK:BK,'2019'!J:J,Summary!B9)</f>
        <v>55</v>
      </c>
      <c r="D9" s="79">
        <f>SUMIFS('2019'!L:L,'2019'!J:J,Summary!B9)</f>
        <v>55</v>
      </c>
      <c r="E9" s="85">
        <f t="shared" si="0"/>
        <v>1</v>
      </c>
      <c r="F9" s="87" t="s">
        <v>359</v>
      </c>
    </row>
    <row r="10" spans="2:9" ht="15.75" thickBot="1" x14ac:dyDescent="0.3">
      <c r="B10" s="88" t="s">
        <v>360</v>
      </c>
      <c r="C10" s="89">
        <f>SUM(C11:C13)</f>
        <v>487</v>
      </c>
      <c r="D10" s="89">
        <f>SUM(D11:D13)</f>
        <v>495</v>
      </c>
      <c r="E10" s="90">
        <f t="shared" si="0"/>
        <v>0.98383838383838385</v>
      </c>
      <c r="F10" s="91">
        <f ca="1">1-((43830-(TODAY()))/365)</f>
        <v>1.1205479452054794</v>
      </c>
    </row>
    <row r="11" spans="2:9" x14ac:dyDescent="0.25">
      <c r="B11" s="92" t="s">
        <v>140</v>
      </c>
      <c r="C11" s="93">
        <f>SUMIFS('2019'!BK:BK,'2019'!J:J,Summary!B11)</f>
        <v>157</v>
      </c>
      <c r="D11" s="93">
        <f>SUMIFS('2019'!L:L,'2019'!J:J,Summary!B11)</f>
        <v>161</v>
      </c>
      <c r="E11" s="94">
        <f t="shared" si="0"/>
        <v>0.97515527950310554</v>
      </c>
      <c r="F11" s="95"/>
    </row>
    <row r="12" spans="2:9" x14ac:dyDescent="0.25">
      <c r="B12" s="96" t="s">
        <v>147</v>
      </c>
      <c r="C12" s="93">
        <f>SUMIFS('2019'!BK:BK,'2019'!J:J,Summary!B12)</f>
        <v>221</v>
      </c>
      <c r="D12" s="93">
        <f>SUMIFS('2019'!L:L,'2019'!J:J,Summary!B12)</f>
        <v>225</v>
      </c>
      <c r="E12" s="97">
        <f t="shared" si="0"/>
        <v>0.98222222222222222</v>
      </c>
      <c r="F12" s="98"/>
      <c r="I12" s="183"/>
    </row>
    <row r="13" spans="2:9" x14ac:dyDescent="0.25">
      <c r="B13" s="96" t="s">
        <v>148</v>
      </c>
      <c r="C13" s="93">
        <f>SUMIFS('2019'!BK:BK,'2019'!J:J,Summary!B13)</f>
        <v>109</v>
      </c>
      <c r="D13" s="93">
        <f>SUMIFS('2019'!L:L,'2019'!J:J,Summary!B13)</f>
        <v>109</v>
      </c>
      <c r="E13" s="97">
        <f t="shared" si="0"/>
        <v>1</v>
      </c>
      <c r="F13" s="98"/>
    </row>
    <row r="14" spans="2:9" x14ac:dyDescent="0.25">
      <c r="B14" s="99" t="s">
        <v>361</v>
      </c>
      <c r="C14" s="100">
        <f>SUM(C15:C20)</f>
        <v>96</v>
      </c>
      <c r="D14" s="100">
        <f>SUM(D15:D20)</f>
        <v>96</v>
      </c>
      <c r="E14" s="101">
        <f t="shared" si="0"/>
        <v>1</v>
      </c>
      <c r="F14" s="98"/>
    </row>
    <row r="15" spans="2:9" x14ac:dyDescent="0.25">
      <c r="B15" s="102" t="s">
        <v>150</v>
      </c>
      <c r="C15" s="103">
        <f>SUMIFS('2019'!BK:BK,'2019'!J:J,Summary!B15)</f>
        <v>24</v>
      </c>
      <c r="D15" s="103">
        <f>SUMIFS('2019'!L:L,'2019'!J:J,Summary!B15)</f>
        <v>24</v>
      </c>
      <c r="E15" s="104">
        <f t="shared" si="0"/>
        <v>1</v>
      </c>
    </row>
    <row r="16" spans="2:9" x14ac:dyDescent="0.25">
      <c r="B16" s="102" t="s">
        <v>151</v>
      </c>
      <c r="C16" s="105">
        <f>SUMIFS('2019'!BK:BK,'2019'!J:J,Summary!B16)</f>
        <v>40</v>
      </c>
      <c r="D16" s="105">
        <f>SUMIFS('2019'!L:L,'2019'!J:J,Summary!B16)</f>
        <v>40</v>
      </c>
      <c r="E16" s="104">
        <f t="shared" si="0"/>
        <v>1</v>
      </c>
    </row>
    <row r="17" spans="2:6" x14ac:dyDescent="0.25">
      <c r="B17" s="102" t="s">
        <v>152</v>
      </c>
      <c r="C17" s="105">
        <f>SUMIFS('2019'!BK:BK,'2019'!J:J,Summary!B17)</f>
        <v>29</v>
      </c>
      <c r="D17" s="105">
        <f>SUMIFS('2019'!L:L,'2019'!J:J,Summary!B17)</f>
        <v>29</v>
      </c>
      <c r="E17" s="104">
        <f t="shared" si="0"/>
        <v>1</v>
      </c>
    </row>
    <row r="18" spans="2:6" x14ac:dyDescent="0.25">
      <c r="B18" s="102" t="s">
        <v>332</v>
      </c>
      <c r="C18" s="105">
        <f>SUMIFS('2019'!BK:BK,'2019'!J:J,Summary!B18)</f>
        <v>3</v>
      </c>
      <c r="D18" s="105">
        <f>SUMIFS('2019'!L:L,'2019'!J:J,Summary!B18)</f>
        <v>3</v>
      </c>
      <c r="E18" s="104">
        <f>IFERROR(C18/D18,"-")</f>
        <v>1</v>
      </c>
    </row>
    <row r="19" spans="2:6" x14ac:dyDescent="0.25">
      <c r="B19" s="102" t="s">
        <v>336</v>
      </c>
      <c r="C19" s="105">
        <f>SUMIFS('2019'!BK:BK,'2019'!J:J,Summary!B19)</f>
        <v>0</v>
      </c>
      <c r="D19" s="105">
        <f>SUMIFS('2019'!L:L,'2019'!J:J,Summary!B19)</f>
        <v>0</v>
      </c>
      <c r="E19" s="104" t="str">
        <f t="shared" ref="E19:E26" si="1">IFERROR(C19/D19,"-")</f>
        <v>-</v>
      </c>
      <c r="F19" s="106"/>
    </row>
    <row r="20" spans="2:6" x14ac:dyDescent="0.25">
      <c r="B20" s="102" t="s">
        <v>334</v>
      </c>
      <c r="C20" s="105">
        <f>SUMIFS('2019'!BK:BK,'2019'!J:J,Summary!B20)</f>
        <v>0</v>
      </c>
      <c r="D20" s="105">
        <f>SUMIFS('2019'!L:L,'2019'!J:J,Summary!B20)</f>
        <v>0</v>
      </c>
      <c r="E20" s="104" t="str">
        <f t="shared" si="1"/>
        <v>-</v>
      </c>
    </row>
    <row r="21" spans="2:6" x14ac:dyDescent="0.25">
      <c r="B21" s="107" t="s">
        <v>362</v>
      </c>
      <c r="C21" s="108">
        <f>SUM(C22:C26)</f>
        <v>76</v>
      </c>
      <c r="D21" s="108">
        <f>SUM(D22:D26)</f>
        <v>125</v>
      </c>
      <c r="E21" s="109">
        <f t="shared" si="1"/>
        <v>0.60799999999999998</v>
      </c>
      <c r="F21" s="98"/>
    </row>
    <row r="22" spans="2:6" x14ac:dyDescent="0.25">
      <c r="B22" s="110" t="s">
        <v>136</v>
      </c>
      <c r="C22" s="111">
        <f>SUMIFS('2019'!BK:BK,'2019'!J:J,Summary!B22)</f>
        <v>4</v>
      </c>
      <c r="D22" s="111">
        <f>SUMIFS('2019'!L:L,'2019'!J:J,Summary!B22)</f>
        <v>6</v>
      </c>
      <c r="E22" s="112">
        <f t="shared" si="1"/>
        <v>0.66666666666666663</v>
      </c>
      <c r="F22" s="98"/>
    </row>
    <row r="23" spans="2:6" x14ac:dyDescent="0.25">
      <c r="B23" s="110" t="s">
        <v>132</v>
      </c>
      <c r="C23" s="111">
        <f>SUMIFS('2019'!BK:BK,'2019'!J:J,Summary!B23)</f>
        <v>9</v>
      </c>
      <c r="D23" s="111">
        <v>23</v>
      </c>
      <c r="E23" s="112">
        <f t="shared" si="1"/>
        <v>0.39130434782608697</v>
      </c>
      <c r="F23" s="98"/>
    </row>
    <row r="24" spans="2:6" x14ac:dyDescent="0.25">
      <c r="B24" s="110" t="s">
        <v>135</v>
      </c>
      <c r="C24" s="111">
        <f>SUMIFS('2019'!BK:BK,'2019'!J:J,Summary!B24)</f>
        <v>21</v>
      </c>
      <c r="D24" s="111">
        <f>SUMIFS('2019'!L:L,'2019'!J:J,Summary!B24)</f>
        <v>32</v>
      </c>
      <c r="E24" s="112">
        <f t="shared" si="1"/>
        <v>0.65625</v>
      </c>
      <c r="F24" s="98"/>
    </row>
    <row r="25" spans="2:6" x14ac:dyDescent="0.25">
      <c r="B25" s="110" t="s">
        <v>133</v>
      </c>
      <c r="C25" s="111">
        <f>SUMIFS('2019'!BK:BK,'2019'!J:J,Summary!B25)</f>
        <v>21</v>
      </c>
      <c r="D25" s="111">
        <f>SUMIFS('2019'!L:L,'2019'!J:J,Summary!B25)</f>
        <v>32</v>
      </c>
      <c r="E25" s="112">
        <f t="shared" si="1"/>
        <v>0.65625</v>
      </c>
      <c r="F25" s="98"/>
    </row>
    <row r="26" spans="2:6" ht="15.75" thickBot="1" x14ac:dyDescent="0.3">
      <c r="B26" s="113" t="s">
        <v>134</v>
      </c>
      <c r="C26" s="114">
        <f>SUMIFS('2019'!BK:BK,'2019'!J:J,Summary!B26)</f>
        <v>21</v>
      </c>
      <c r="D26" s="114">
        <f>SUMIFS('2019'!L:L,'2019'!J:J,Summary!B26)</f>
        <v>32</v>
      </c>
      <c r="E26" s="115">
        <f t="shared" si="1"/>
        <v>0.65625</v>
      </c>
      <c r="F26" s="98"/>
    </row>
    <row r="27" spans="2:6" x14ac:dyDescent="0.25">
      <c r="B27" s="116"/>
      <c r="C27" s="117"/>
      <c r="D27" s="117"/>
      <c r="E27" s="118"/>
      <c r="F27" s="98"/>
    </row>
  </sheetData>
  <mergeCells count="2">
    <mergeCell ref="F3:F4"/>
    <mergeCell ref="G3:G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0"/>
  <sheetViews>
    <sheetView topLeftCell="C4" zoomScale="90" zoomScaleNormal="90" workbookViewId="0">
      <selection activeCell="W9" sqref="W9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style="440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529" t="s">
        <v>470</v>
      </c>
      <c r="B1" s="530"/>
      <c r="C1" s="533" t="s">
        <v>384</v>
      </c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5"/>
      <c r="O1" s="439"/>
      <c r="P1" s="513" t="s">
        <v>471</v>
      </c>
      <c r="Q1" s="514"/>
      <c r="R1" s="507" t="s">
        <v>527</v>
      </c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8"/>
    </row>
    <row r="2" spans="1:29" ht="20.25" customHeight="1" thickBot="1" x14ac:dyDescent="0.3">
      <c r="A2" s="531"/>
      <c r="B2" s="532"/>
      <c r="C2" s="175" t="s">
        <v>364</v>
      </c>
      <c r="D2" s="176" t="s">
        <v>365</v>
      </c>
      <c r="E2" s="176" t="s">
        <v>366</v>
      </c>
      <c r="F2" s="176" t="s">
        <v>367</v>
      </c>
      <c r="G2" s="176" t="s">
        <v>368</v>
      </c>
      <c r="H2" s="176" t="s">
        <v>369</v>
      </c>
      <c r="I2" s="176" t="s">
        <v>370</v>
      </c>
      <c r="J2" s="176" t="s">
        <v>371</v>
      </c>
      <c r="K2" s="176" t="s">
        <v>372</v>
      </c>
      <c r="L2" s="176" t="s">
        <v>373</v>
      </c>
      <c r="M2" s="176" t="s">
        <v>374</v>
      </c>
      <c r="N2" s="177" t="s">
        <v>375</v>
      </c>
      <c r="O2" s="439"/>
      <c r="P2" s="515"/>
      <c r="Q2" s="516"/>
      <c r="R2" s="178" t="s">
        <v>364</v>
      </c>
      <c r="S2" s="179" t="s">
        <v>365</v>
      </c>
      <c r="T2" s="179" t="s">
        <v>366</v>
      </c>
      <c r="U2" s="179" t="s">
        <v>367</v>
      </c>
      <c r="V2" s="179" t="s">
        <v>368</v>
      </c>
      <c r="W2" s="179" t="s">
        <v>369</v>
      </c>
      <c r="X2" s="179" t="s">
        <v>370</v>
      </c>
      <c r="Y2" s="179" t="s">
        <v>371</v>
      </c>
      <c r="Z2" s="179" t="s">
        <v>372</v>
      </c>
      <c r="AA2" s="179" t="s">
        <v>373</v>
      </c>
      <c r="AB2" s="179" t="s">
        <v>374</v>
      </c>
      <c r="AC2" s="180" t="s">
        <v>375</v>
      </c>
    </row>
    <row r="3" spans="1:29" x14ac:dyDescent="0.25">
      <c r="A3" s="523" t="s">
        <v>377</v>
      </c>
      <c r="B3" s="524"/>
      <c r="C3" s="128"/>
      <c r="D3" s="119">
        <v>1</v>
      </c>
      <c r="E3" s="119"/>
      <c r="F3" s="119"/>
      <c r="G3" s="119">
        <v>1</v>
      </c>
      <c r="H3" s="119">
        <v>2</v>
      </c>
      <c r="I3" s="119">
        <v>3</v>
      </c>
      <c r="J3" s="119">
        <v>1</v>
      </c>
      <c r="K3" s="119"/>
      <c r="L3" s="119">
        <v>2</v>
      </c>
      <c r="M3" s="119">
        <v>1</v>
      </c>
      <c r="N3" s="120">
        <v>1</v>
      </c>
      <c r="P3" s="523" t="s">
        <v>377</v>
      </c>
      <c r="Q3" s="524"/>
      <c r="R3" s="128">
        <v>1</v>
      </c>
      <c r="S3" s="119">
        <v>1</v>
      </c>
      <c r="T3" s="119">
        <v>1</v>
      </c>
      <c r="U3" s="119">
        <v>2</v>
      </c>
      <c r="V3" s="119">
        <v>2</v>
      </c>
      <c r="W3" s="119">
        <v>3</v>
      </c>
      <c r="X3" s="119"/>
      <c r="Y3" s="119">
        <v>1</v>
      </c>
      <c r="Z3" s="119">
        <v>3</v>
      </c>
      <c r="AA3" s="119">
        <v>1</v>
      </c>
      <c r="AB3" s="119"/>
      <c r="AC3" s="120">
        <v>2</v>
      </c>
    </row>
    <row r="4" spans="1:29" x14ac:dyDescent="0.25">
      <c r="A4" s="502" t="s">
        <v>378</v>
      </c>
      <c r="B4" s="503"/>
      <c r="C4" s="162"/>
      <c r="D4" s="163">
        <v>1</v>
      </c>
      <c r="E4" s="163">
        <v>1</v>
      </c>
      <c r="F4" s="163">
        <v>2</v>
      </c>
      <c r="G4" s="163"/>
      <c r="H4" s="163"/>
      <c r="I4" s="163">
        <v>2</v>
      </c>
      <c r="J4" s="163">
        <v>1</v>
      </c>
      <c r="K4" s="163">
        <v>2</v>
      </c>
      <c r="L4" s="163">
        <v>1</v>
      </c>
      <c r="M4" s="163">
        <v>1</v>
      </c>
      <c r="N4" s="164">
        <v>2</v>
      </c>
      <c r="P4" s="502" t="s">
        <v>378</v>
      </c>
      <c r="Q4" s="503"/>
      <c r="R4" s="162"/>
      <c r="S4" s="163">
        <v>2</v>
      </c>
      <c r="T4" s="163"/>
      <c r="U4" s="163"/>
      <c r="V4" s="163"/>
      <c r="W4" s="163">
        <v>1</v>
      </c>
      <c r="X4" s="163">
        <v>1</v>
      </c>
      <c r="Y4" s="163">
        <v>3</v>
      </c>
      <c r="Z4" s="163">
        <v>2</v>
      </c>
      <c r="AA4" s="163">
        <v>1</v>
      </c>
      <c r="AB4" s="163">
        <v>1</v>
      </c>
      <c r="AC4" s="164"/>
    </row>
    <row r="5" spans="1:29" s="173" customFormat="1" x14ac:dyDescent="0.25">
      <c r="A5" s="525" t="s">
        <v>379</v>
      </c>
      <c r="B5" s="526"/>
      <c r="C5" s="170"/>
      <c r="D5" s="171"/>
      <c r="E5" s="171"/>
      <c r="F5" s="171"/>
      <c r="G5" s="171"/>
      <c r="H5" s="171">
        <v>2</v>
      </c>
      <c r="I5" s="171">
        <v>1</v>
      </c>
      <c r="J5" s="171"/>
      <c r="K5" s="171"/>
      <c r="L5" s="171"/>
      <c r="M5" s="171"/>
      <c r="N5" s="172"/>
      <c r="O5" s="441"/>
      <c r="P5" s="525" t="s">
        <v>379</v>
      </c>
      <c r="Q5" s="526"/>
      <c r="R5" s="170"/>
      <c r="S5" s="171"/>
      <c r="T5" s="171">
        <v>1</v>
      </c>
      <c r="U5" s="171"/>
      <c r="V5" s="171"/>
      <c r="W5" s="171">
        <v>2</v>
      </c>
      <c r="X5" s="171"/>
      <c r="Y5" s="171">
        <v>1</v>
      </c>
      <c r="Z5" s="171"/>
      <c r="AA5" s="171"/>
      <c r="AB5" s="171"/>
      <c r="AC5" s="172"/>
    </row>
    <row r="6" spans="1:29" s="173" customFormat="1" x14ac:dyDescent="0.25">
      <c r="A6" s="502" t="s">
        <v>429</v>
      </c>
      <c r="B6" s="503"/>
      <c r="C6" s="162"/>
      <c r="D6" s="163">
        <v>1</v>
      </c>
      <c r="E6" s="163"/>
      <c r="F6" s="163">
        <v>2</v>
      </c>
      <c r="G6" s="163"/>
      <c r="H6" s="163"/>
      <c r="I6" s="163"/>
      <c r="J6" s="163">
        <v>1</v>
      </c>
      <c r="K6" s="163">
        <v>1</v>
      </c>
      <c r="L6" s="163"/>
      <c r="M6" s="163"/>
      <c r="N6" s="164"/>
      <c r="O6" s="441"/>
      <c r="P6" s="502" t="s">
        <v>429</v>
      </c>
      <c r="Q6" s="503"/>
      <c r="R6" s="162"/>
      <c r="S6" s="163"/>
      <c r="T6" s="163"/>
      <c r="U6" s="163"/>
      <c r="V6" s="163"/>
      <c r="W6" s="163"/>
      <c r="X6" s="163"/>
      <c r="Y6" s="163"/>
      <c r="Z6" s="163">
        <v>1</v>
      </c>
      <c r="AA6" s="163">
        <v>1</v>
      </c>
      <c r="AB6" s="163"/>
      <c r="AC6" s="164"/>
    </row>
    <row r="7" spans="1:29" x14ac:dyDescent="0.25">
      <c r="A7" s="509" t="s">
        <v>153</v>
      </c>
      <c r="B7" s="510"/>
      <c r="C7" s="121"/>
      <c r="D7" s="122"/>
      <c r="E7" s="122"/>
      <c r="F7" s="122"/>
      <c r="G7" s="122"/>
      <c r="H7" s="122">
        <v>1</v>
      </c>
      <c r="I7" s="122">
        <v>1</v>
      </c>
      <c r="J7" s="122"/>
      <c r="K7" s="122"/>
      <c r="L7" s="122"/>
      <c r="M7" s="122"/>
      <c r="N7" s="123">
        <v>1</v>
      </c>
      <c r="P7" s="509" t="s">
        <v>153</v>
      </c>
      <c r="Q7" s="510"/>
      <c r="R7" s="121"/>
      <c r="S7" s="122"/>
      <c r="T7" s="122">
        <v>1</v>
      </c>
      <c r="U7" s="122"/>
      <c r="V7" s="122"/>
      <c r="W7" s="122">
        <v>1</v>
      </c>
      <c r="X7" s="122"/>
      <c r="Y7" s="122"/>
      <c r="Z7" s="122"/>
      <c r="AA7" s="122"/>
      <c r="AB7" s="122"/>
      <c r="AC7" s="123">
        <v>1</v>
      </c>
    </row>
    <row r="8" spans="1:29" x14ac:dyDescent="0.25">
      <c r="A8" s="502" t="s">
        <v>149</v>
      </c>
      <c r="B8" s="503"/>
      <c r="C8" s="162"/>
      <c r="D8" s="163"/>
      <c r="E8" s="163"/>
      <c r="F8" s="163"/>
      <c r="G8" s="163"/>
      <c r="H8" s="163">
        <v>1</v>
      </c>
      <c r="I8" s="163"/>
      <c r="J8" s="163"/>
      <c r="K8" s="163">
        <v>1</v>
      </c>
      <c r="L8" s="163">
        <v>2</v>
      </c>
      <c r="M8" s="163"/>
      <c r="N8" s="164"/>
      <c r="P8" s="502" t="s">
        <v>149</v>
      </c>
      <c r="Q8" s="503"/>
      <c r="R8" s="162"/>
      <c r="S8" s="163"/>
      <c r="T8" s="163"/>
      <c r="U8" s="163"/>
      <c r="V8" s="163"/>
      <c r="W8" s="163"/>
      <c r="X8" s="163">
        <v>1</v>
      </c>
      <c r="Y8" s="163"/>
      <c r="Z8" s="163">
        <v>1</v>
      </c>
      <c r="AA8" s="163">
        <v>2</v>
      </c>
      <c r="AB8" s="163"/>
      <c r="AC8" s="164"/>
    </row>
    <row r="9" spans="1:29" x14ac:dyDescent="0.25">
      <c r="A9" s="509" t="s">
        <v>131</v>
      </c>
      <c r="B9" s="510"/>
      <c r="C9" s="121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3"/>
      <c r="P9" s="509" t="s">
        <v>131</v>
      </c>
      <c r="Q9" s="510"/>
      <c r="R9" s="121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3"/>
    </row>
    <row r="10" spans="1:29" x14ac:dyDescent="0.25">
      <c r="A10" s="502" t="s">
        <v>140</v>
      </c>
      <c r="B10" s="503"/>
      <c r="C10" s="162">
        <v>1</v>
      </c>
      <c r="D10" s="163">
        <v>1</v>
      </c>
      <c r="E10" s="163"/>
      <c r="F10" s="163">
        <v>1</v>
      </c>
      <c r="G10" s="163"/>
      <c r="H10" s="163">
        <v>1</v>
      </c>
      <c r="I10" s="163">
        <v>4</v>
      </c>
      <c r="J10" s="163"/>
      <c r="K10" s="163"/>
      <c r="L10" s="163">
        <v>1</v>
      </c>
      <c r="M10" s="163"/>
      <c r="N10" s="164"/>
      <c r="P10" s="502" t="s">
        <v>140</v>
      </c>
      <c r="Q10" s="503"/>
      <c r="R10" s="162"/>
      <c r="S10" s="163"/>
      <c r="T10" s="163">
        <v>1</v>
      </c>
      <c r="U10" s="163">
        <v>1</v>
      </c>
      <c r="V10" s="163"/>
      <c r="W10" s="163"/>
      <c r="X10" s="163"/>
      <c r="Y10" s="163"/>
      <c r="Z10" s="163"/>
      <c r="AA10" s="163"/>
      <c r="AB10" s="163"/>
      <c r="AC10" s="164"/>
    </row>
    <row r="11" spans="1:29" x14ac:dyDescent="0.25">
      <c r="A11" s="509" t="s">
        <v>147</v>
      </c>
      <c r="B11" s="510"/>
      <c r="C11" s="121"/>
      <c r="D11" s="122">
        <v>2</v>
      </c>
      <c r="E11" s="122"/>
      <c r="F11" s="122">
        <v>2</v>
      </c>
      <c r="G11" s="122"/>
      <c r="H11" s="122">
        <v>1</v>
      </c>
      <c r="I11" s="122">
        <v>2</v>
      </c>
      <c r="J11" s="122">
        <v>1</v>
      </c>
      <c r="K11" s="122">
        <v>2</v>
      </c>
      <c r="L11" s="122">
        <v>2</v>
      </c>
      <c r="M11" s="122"/>
      <c r="N11" s="123"/>
      <c r="P11" s="509" t="s">
        <v>147</v>
      </c>
      <c r="Q11" s="510"/>
      <c r="R11" s="121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3"/>
    </row>
    <row r="12" spans="1:29" x14ac:dyDescent="0.25">
      <c r="A12" s="502" t="s">
        <v>148</v>
      </c>
      <c r="B12" s="503"/>
      <c r="C12" s="162"/>
      <c r="D12" s="163"/>
      <c r="E12" s="163"/>
      <c r="F12" s="163">
        <v>1</v>
      </c>
      <c r="G12" s="163"/>
      <c r="H12" s="163"/>
      <c r="I12" s="163">
        <v>1</v>
      </c>
      <c r="J12" s="163">
        <v>1</v>
      </c>
      <c r="K12" s="163">
        <v>1</v>
      </c>
      <c r="L12" s="163">
        <v>1</v>
      </c>
      <c r="M12" s="163"/>
      <c r="N12" s="164"/>
      <c r="P12" s="502" t="s">
        <v>148</v>
      </c>
      <c r="Q12" s="503"/>
      <c r="R12" s="162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4"/>
    </row>
    <row r="13" spans="1:29" x14ac:dyDescent="0.25">
      <c r="A13" s="509" t="s">
        <v>151</v>
      </c>
      <c r="B13" s="510"/>
      <c r="C13" s="121"/>
      <c r="D13" s="122"/>
      <c r="E13" s="122"/>
      <c r="F13" s="122"/>
      <c r="G13" s="122"/>
      <c r="H13" s="122">
        <v>1</v>
      </c>
      <c r="I13" s="122">
        <v>1</v>
      </c>
      <c r="J13" s="122"/>
      <c r="K13" s="122"/>
      <c r="L13" s="122"/>
      <c r="M13" s="122"/>
      <c r="N13" s="123"/>
      <c r="P13" s="509" t="s">
        <v>151</v>
      </c>
      <c r="Q13" s="510"/>
      <c r="R13" s="121"/>
      <c r="S13" s="122"/>
      <c r="T13" s="122"/>
      <c r="U13" s="122"/>
      <c r="V13" s="122"/>
      <c r="W13" s="122"/>
      <c r="X13" s="122"/>
      <c r="Y13" s="122"/>
      <c r="Z13" s="122"/>
      <c r="AA13" s="122">
        <v>1</v>
      </c>
      <c r="AB13" s="122"/>
      <c r="AC13" s="123">
        <v>1</v>
      </c>
    </row>
    <row r="14" spans="1:29" x14ac:dyDescent="0.25">
      <c r="A14" s="502" t="s">
        <v>152</v>
      </c>
      <c r="B14" s="503"/>
      <c r="C14" s="162"/>
      <c r="D14" s="163"/>
      <c r="E14" s="163"/>
      <c r="F14" s="163"/>
      <c r="G14" s="163"/>
      <c r="H14" s="163">
        <v>1</v>
      </c>
      <c r="I14" s="163">
        <v>1</v>
      </c>
      <c r="J14" s="163"/>
      <c r="K14" s="163"/>
      <c r="L14" s="163"/>
      <c r="M14" s="163"/>
      <c r="N14" s="164"/>
      <c r="P14" s="502" t="s">
        <v>152</v>
      </c>
      <c r="Q14" s="503"/>
      <c r="R14" s="162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4">
        <v>1</v>
      </c>
    </row>
    <row r="15" spans="1:29" x14ac:dyDescent="0.25">
      <c r="A15" s="509" t="s">
        <v>332</v>
      </c>
      <c r="B15" s="510"/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3"/>
      <c r="P15" s="509" t="s">
        <v>332</v>
      </c>
      <c r="Q15" s="510"/>
      <c r="R15" s="121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3"/>
    </row>
    <row r="16" spans="1:29" x14ac:dyDescent="0.25">
      <c r="A16" s="502" t="s">
        <v>380</v>
      </c>
      <c r="B16" s="503"/>
      <c r="C16" s="162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4"/>
      <c r="P16" s="502" t="s">
        <v>380</v>
      </c>
      <c r="Q16" s="503"/>
      <c r="R16" s="162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4"/>
    </row>
    <row r="17" spans="1:30" ht="15.75" thickBot="1" x14ac:dyDescent="0.3">
      <c r="A17" s="511" t="s">
        <v>334</v>
      </c>
      <c r="B17" s="512"/>
      <c r="C17" s="126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5"/>
      <c r="P17" s="511" t="s">
        <v>334</v>
      </c>
      <c r="Q17" s="512"/>
      <c r="R17" s="17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5"/>
    </row>
    <row r="18" spans="1:30" ht="15.75" thickBot="1" x14ac:dyDescent="0.3">
      <c r="C18" s="127"/>
    </row>
    <row r="19" spans="1:30" ht="75.75" thickBot="1" x14ac:dyDescent="0.3">
      <c r="A19" s="136" t="s">
        <v>352</v>
      </c>
      <c r="B19" s="527" t="s">
        <v>381</v>
      </c>
      <c r="C19" s="528"/>
      <c r="D19" s="149" t="s">
        <v>472</v>
      </c>
      <c r="E19" s="146" t="s">
        <v>430</v>
      </c>
      <c r="F19" s="146" t="s">
        <v>431</v>
      </c>
      <c r="G19" s="146" t="s">
        <v>432</v>
      </c>
      <c r="H19" s="146" t="s">
        <v>382</v>
      </c>
      <c r="I19" s="251" t="s">
        <v>473</v>
      </c>
      <c r="J19" s="252" t="s">
        <v>433</v>
      </c>
      <c r="K19" s="519" t="s">
        <v>383</v>
      </c>
      <c r="L19" s="519"/>
      <c r="M19" s="519"/>
      <c r="N19" s="519"/>
      <c r="P19" s="137" t="s">
        <v>395</v>
      </c>
      <c r="Q19" s="517" t="s">
        <v>381</v>
      </c>
      <c r="R19" s="518"/>
      <c r="S19" s="147" t="s">
        <v>472</v>
      </c>
      <c r="T19" s="148" t="s">
        <v>430</v>
      </c>
      <c r="U19" s="148" t="s">
        <v>431</v>
      </c>
      <c r="V19" s="148" t="s">
        <v>432</v>
      </c>
      <c r="W19" s="148" t="s">
        <v>382</v>
      </c>
      <c r="X19" s="250" t="s">
        <v>473</v>
      </c>
      <c r="Y19" s="253" t="s">
        <v>433</v>
      </c>
      <c r="Z19" s="504" t="s">
        <v>383</v>
      </c>
      <c r="AA19" s="505"/>
      <c r="AB19" s="505"/>
      <c r="AC19" s="506"/>
      <c r="AD19" s="143"/>
    </row>
    <row r="20" spans="1:30" x14ac:dyDescent="0.25">
      <c r="A20" s="140" t="s">
        <v>387</v>
      </c>
      <c r="B20" s="500" t="s">
        <v>387</v>
      </c>
      <c r="C20" s="501"/>
      <c r="D20" s="144">
        <f>SUMIFS('2019'!L:L,'2019'!J:J,"Nutrients")+SUMIFS('2019'!L:L,'2019'!J:J,"SCI Kit")</f>
        <v>489</v>
      </c>
      <c r="E20" s="145">
        <f>D20*0.05</f>
        <v>24.450000000000003</v>
      </c>
      <c r="F20" s="145">
        <f>E20/4</f>
        <v>6.1125000000000007</v>
      </c>
      <c r="G20" s="145">
        <f>E20/12</f>
        <v>2.0375000000000001</v>
      </c>
      <c r="H20" s="144">
        <f>SUM($C$3:$N$4)+SUM($C$9:$N$9)</f>
        <v>25</v>
      </c>
      <c r="I20" s="237">
        <f>E20-H20</f>
        <v>-0.54999999999999716</v>
      </c>
      <c r="J20" s="243">
        <f>IFERROR(H20/E20,"-")</f>
        <v>1.0224948875255622</v>
      </c>
      <c r="K20" s="520" t="s">
        <v>434</v>
      </c>
      <c r="L20" s="521"/>
      <c r="M20" s="521"/>
      <c r="N20" s="522"/>
      <c r="P20" s="203" t="s">
        <v>387</v>
      </c>
      <c r="Q20" s="452" t="s">
        <v>387</v>
      </c>
      <c r="R20" s="452"/>
      <c r="S20" s="204">
        <v>0</v>
      </c>
      <c r="T20" s="205">
        <f>S20*0.05</f>
        <v>0</v>
      </c>
      <c r="U20" s="205">
        <f>T20/4</f>
        <v>0</v>
      </c>
      <c r="V20" s="205">
        <f>T20/12</f>
        <v>0</v>
      </c>
      <c r="W20" s="206">
        <f>SUM($R$3:$AC$4,$R$9:$AC$9)</f>
        <v>28</v>
      </c>
      <c r="X20" s="237">
        <f>T20-W20</f>
        <v>-28</v>
      </c>
      <c r="Y20" s="246" t="str">
        <f>IFERROR(W20/T20,"-")</f>
        <v>-</v>
      </c>
      <c r="Z20" s="452" t="s">
        <v>434</v>
      </c>
      <c r="AA20" s="452"/>
      <c r="AB20" s="452"/>
      <c r="AC20" s="452"/>
      <c r="AD20" t="s">
        <v>466</v>
      </c>
    </row>
    <row r="21" spans="1:30" x14ac:dyDescent="0.25">
      <c r="A21" s="141" t="s">
        <v>109</v>
      </c>
      <c r="B21" s="498" t="s">
        <v>385</v>
      </c>
      <c r="C21" s="499"/>
      <c r="D21" s="153">
        <f>SUMIFS('2019'!L:L,'2019'!J:J,"Nutrients")+SUMIFS('2019'!L:L,'2019'!J:J,"SCI Kit")</f>
        <v>489</v>
      </c>
      <c r="E21" s="154">
        <f t="shared" ref="E21:E69" si="0">D21*0.05</f>
        <v>24.450000000000003</v>
      </c>
      <c r="F21" s="154">
        <f t="shared" ref="F21:F69" si="1">E21/4</f>
        <v>6.1125000000000007</v>
      </c>
      <c r="G21" s="154">
        <f t="shared" ref="G21:G30" si="2">E21/12</f>
        <v>2.0375000000000001</v>
      </c>
      <c r="H21" s="153">
        <f t="shared" ref="H21:H30" si="3">SUM($C$3:$N$4)+SUM($C$9:$N$9)</f>
        <v>25</v>
      </c>
      <c r="I21" s="238">
        <f t="shared" ref="I21:I31" si="4">E21-H21</f>
        <v>-0.54999999999999716</v>
      </c>
      <c r="J21" s="244">
        <f t="shared" ref="J21:J69" si="5">IFERROR(H21/E21,"-")</f>
        <v>1.0224948875255622</v>
      </c>
      <c r="K21" s="456" t="s">
        <v>434</v>
      </c>
      <c r="L21" s="457"/>
      <c r="M21" s="457"/>
      <c r="N21" s="458"/>
      <c r="P21" s="138" t="s">
        <v>109</v>
      </c>
      <c r="Q21" s="461" t="s">
        <v>385</v>
      </c>
      <c r="R21" s="462"/>
      <c r="S21" s="103">
        <f t="shared" ref="S21:S69" si="6">D21</f>
        <v>489</v>
      </c>
      <c r="T21" s="165">
        <f t="shared" ref="T21:T69" si="7">S21*0.05</f>
        <v>24.450000000000003</v>
      </c>
      <c r="U21" s="165">
        <f t="shared" ref="U21:U69" si="8">T21/4</f>
        <v>6.1125000000000007</v>
      </c>
      <c r="V21" s="165">
        <f t="shared" ref="V21:V30" si="9">T21/12</f>
        <v>2.0375000000000001</v>
      </c>
      <c r="W21" s="103">
        <f t="shared" ref="W21:W30" si="10">SUM($R$3:$AC$4,$R$9:$AC$9)</f>
        <v>28</v>
      </c>
      <c r="X21" s="240">
        <f t="shared" ref="X21:X30" si="11">T21-W21</f>
        <v>-3.5499999999999972</v>
      </c>
      <c r="Y21" s="247">
        <f t="shared" ref="Y21:Y69" si="12">IFERROR(W21/T21,"-")</f>
        <v>1.1451942740286298</v>
      </c>
      <c r="Z21" s="453" t="s">
        <v>434</v>
      </c>
      <c r="AA21" s="454"/>
      <c r="AB21" s="454"/>
      <c r="AC21" s="455"/>
    </row>
    <row r="22" spans="1:30" x14ac:dyDescent="0.25">
      <c r="A22" s="141" t="s">
        <v>109</v>
      </c>
      <c r="B22" s="498" t="s">
        <v>386</v>
      </c>
      <c r="C22" s="499"/>
      <c r="D22" s="153">
        <f>SUMIFS('2019'!L:L,'2019'!J:J,"Nutrients")+SUMIFS('2019'!L:L,'2019'!J:J,"SCI Kit")</f>
        <v>489</v>
      </c>
      <c r="E22" s="154">
        <f t="shared" si="0"/>
        <v>24.450000000000003</v>
      </c>
      <c r="F22" s="154">
        <f t="shared" si="1"/>
        <v>6.1125000000000007</v>
      </c>
      <c r="G22" s="154">
        <f t="shared" si="2"/>
        <v>2.0375000000000001</v>
      </c>
      <c r="H22" s="153">
        <f t="shared" si="3"/>
        <v>25</v>
      </c>
      <c r="I22" s="238">
        <f t="shared" si="4"/>
        <v>-0.54999999999999716</v>
      </c>
      <c r="J22" s="244">
        <f t="shared" si="5"/>
        <v>1.0224948875255622</v>
      </c>
      <c r="K22" s="456" t="s">
        <v>434</v>
      </c>
      <c r="L22" s="457"/>
      <c r="M22" s="457"/>
      <c r="N22" s="458"/>
      <c r="P22" s="138" t="s">
        <v>109</v>
      </c>
      <c r="Q22" s="461" t="s">
        <v>386</v>
      </c>
      <c r="R22" s="462"/>
      <c r="S22" s="103">
        <f t="shared" si="6"/>
        <v>489</v>
      </c>
      <c r="T22" s="165">
        <f t="shared" si="7"/>
        <v>24.450000000000003</v>
      </c>
      <c r="U22" s="165">
        <f t="shared" si="8"/>
        <v>6.1125000000000007</v>
      </c>
      <c r="V22" s="165">
        <f t="shared" si="9"/>
        <v>2.0375000000000001</v>
      </c>
      <c r="W22" s="103">
        <f t="shared" si="10"/>
        <v>28</v>
      </c>
      <c r="X22" s="240">
        <f t="shared" si="11"/>
        <v>-3.5499999999999972</v>
      </c>
      <c r="Y22" s="247">
        <f t="shared" si="12"/>
        <v>1.1451942740286298</v>
      </c>
      <c r="Z22" s="453" t="s">
        <v>434</v>
      </c>
      <c r="AA22" s="454"/>
      <c r="AB22" s="454"/>
      <c r="AC22" s="455"/>
    </row>
    <row r="23" spans="1:30" x14ac:dyDescent="0.25">
      <c r="A23" s="141" t="s">
        <v>109</v>
      </c>
      <c r="B23" s="498" t="s">
        <v>303</v>
      </c>
      <c r="C23" s="499"/>
      <c r="D23" s="153">
        <f>SUMIFS('2019'!L:L,'2019'!J:J,"Nutrients")+SUMIFS('2019'!L:L,'2019'!J:J,"SCI Kit")</f>
        <v>489</v>
      </c>
      <c r="E23" s="154">
        <f t="shared" si="0"/>
        <v>24.450000000000003</v>
      </c>
      <c r="F23" s="154">
        <f t="shared" si="1"/>
        <v>6.1125000000000007</v>
      </c>
      <c r="G23" s="154">
        <f t="shared" si="2"/>
        <v>2.0375000000000001</v>
      </c>
      <c r="H23" s="153">
        <f t="shared" si="3"/>
        <v>25</v>
      </c>
      <c r="I23" s="238">
        <f t="shared" si="4"/>
        <v>-0.54999999999999716</v>
      </c>
      <c r="J23" s="244">
        <f t="shared" si="5"/>
        <v>1.0224948875255622</v>
      </c>
      <c r="K23" s="456" t="s">
        <v>434</v>
      </c>
      <c r="L23" s="457"/>
      <c r="M23" s="457"/>
      <c r="N23" s="458"/>
      <c r="P23" s="138" t="s">
        <v>109</v>
      </c>
      <c r="Q23" s="461" t="s">
        <v>303</v>
      </c>
      <c r="R23" s="462"/>
      <c r="S23" s="103">
        <f t="shared" si="6"/>
        <v>489</v>
      </c>
      <c r="T23" s="165">
        <f t="shared" si="7"/>
        <v>24.450000000000003</v>
      </c>
      <c r="U23" s="165">
        <f t="shared" si="8"/>
        <v>6.1125000000000007</v>
      </c>
      <c r="V23" s="165">
        <f t="shared" si="9"/>
        <v>2.0375000000000001</v>
      </c>
      <c r="W23" s="103">
        <f t="shared" si="10"/>
        <v>28</v>
      </c>
      <c r="X23" s="240">
        <f t="shared" si="11"/>
        <v>-3.5499999999999972</v>
      </c>
      <c r="Y23" s="247">
        <f t="shared" si="12"/>
        <v>1.1451942740286298</v>
      </c>
      <c r="Z23" s="453" t="s">
        <v>434</v>
      </c>
      <c r="AA23" s="454"/>
      <c r="AB23" s="454"/>
      <c r="AC23" s="455"/>
    </row>
    <row r="24" spans="1:30" x14ac:dyDescent="0.25">
      <c r="A24" s="141" t="s">
        <v>109</v>
      </c>
      <c r="B24" s="498" t="s">
        <v>388</v>
      </c>
      <c r="C24" s="499"/>
      <c r="D24" s="153">
        <f>SUMIFS('2019'!L:L,'2019'!J:J,"Nutrients")+SUMIFS('2019'!L:L,'2019'!J:J,"SCI Kit")</f>
        <v>489</v>
      </c>
      <c r="E24" s="154">
        <f t="shared" si="0"/>
        <v>24.450000000000003</v>
      </c>
      <c r="F24" s="154">
        <f t="shared" si="1"/>
        <v>6.1125000000000007</v>
      </c>
      <c r="G24" s="154">
        <f t="shared" si="2"/>
        <v>2.0375000000000001</v>
      </c>
      <c r="H24" s="153">
        <f t="shared" si="3"/>
        <v>25</v>
      </c>
      <c r="I24" s="238">
        <f t="shared" si="4"/>
        <v>-0.54999999999999716</v>
      </c>
      <c r="J24" s="244">
        <f t="shared" si="5"/>
        <v>1.0224948875255622</v>
      </c>
      <c r="K24" s="456" t="s">
        <v>434</v>
      </c>
      <c r="L24" s="457"/>
      <c r="M24" s="457"/>
      <c r="N24" s="458"/>
      <c r="P24" s="138" t="s">
        <v>109</v>
      </c>
      <c r="Q24" s="461" t="s">
        <v>388</v>
      </c>
      <c r="R24" s="462"/>
      <c r="S24" s="103">
        <f t="shared" si="6"/>
        <v>489</v>
      </c>
      <c r="T24" s="165">
        <f t="shared" si="7"/>
        <v>24.450000000000003</v>
      </c>
      <c r="U24" s="165">
        <f t="shared" si="8"/>
        <v>6.1125000000000007</v>
      </c>
      <c r="V24" s="165">
        <f t="shared" si="9"/>
        <v>2.0375000000000001</v>
      </c>
      <c r="W24" s="103">
        <f t="shared" si="10"/>
        <v>28</v>
      </c>
      <c r="X24" s="240">
        <f t="shared" si="11"/>
        <v>-3.5499999999999972</v>
      </c>
      <c r="Y24" s="247">
        <f t="shared" si="12"/>
        <v>1.1451942740286298</v>
      </c>
      <c r="Z24" s="453" t="s">
        <v>434</v>
      </c>
      <c r="AA24" s="454"/>
      <c r="AB24" s="454"/>
      <c r="AC24" s="455"/>
    </row>
    <row r="25" spans="1:30" x14ac:dyDescent="0.25">
      <c r="A25" s="141" t="s">
        <v>109</v>
      </c>
      <c r="B25" s="498" t="s">
        <v>389</v>
      </c>
      <c r="C25" s="499"/>
      <c r="D25" s="153">
        <f>SUMIFS('2019'!L:L,'2019'!J:J,"Nutrients")+SUMIFS('2019'!L:L,'2019'!J:J,"SCI Kit")</f>
        <v>489</v>
      </c>
      <c r="E25" s="154">
        <f t="shared" si="0"/>
        <v>24.450000000000003</v>
      </c>
      <c r="F25" s="154">
        <f t="shared" si="1"/>
        <v>6.1125000000000007</v>
      </c>
      <c r="G25" s="154">
        <f t="shared" si="2"/>
        <v>2.0375000000000001</v>
      </c>
      <c r="H25" s="153">
        <f t="shared" si="3"/>
        <v>25</v>
      </c>
      <c r="I25" s="238">
        <f t="shared" si="4"/>
        <v>-0.54999999999999716</v>
      </c>
      <c r="J25" s="244">
        <f t="shared" si="5"/>
        <v>1.0224948875255622</v>
      </c>
      <c r="K25" s="456" t="s">
        <v>434</v>
      </c>
      <c r="L25" s="457"/>
      <c r="M25" s="457"/>
      <c r="N25" s="458"/>
      <c r="P25" s="138" t="s">
        <v>109</v>
      </c>
      <c r="Q25" s="461" t="s">
        <v>389</v>
      </c>
      <c r="R25" s="462"/>
      <c r="S25" s="103">
        <f t="shared" si="6"/>
        <v>489</v>
      </c>
      <c r="T25" s="165">
        <f t="shared" si="7"/>
        <v>24.450000000000003</v>
      </c>
      <c r="U25" s="165">
        <f t="shared" si="8"/>
        <v>6.1125000000000007</v>
      </c>
      <c r="V25" s="165">
        <f t="shared" si="9"/>
        <v>2.0375000000000001</v>
      </c>
      <c r="W25" s="103">
        <f t="shared" si="10"/>
        <v>28</v>
      </c>
      <c r="X25" s="240">
        <f t="shared" si="11"/>
        <v>-3.5499999999999972</v>
      </c>
      <c r="Y25" s="247">
        <f t="shared" si="12"/>
        <v>1.1451942740286298</v>
      </c>
      <c r="Z25" s="453" t="s">
        <v>434</v>
      </c>
      <c r="AA25" s="454"/>
      <c r="AB25" s="454"/>
      <c r="AC25" s="455"/>
    </row>
    <row r="26" spans="1:30" x14ac:dyDescent="0.25">
      <c r="A26" s="141" t="s">
        <v>109</v>
      </c>
      <c r="B26" s="498" t="s">
        <v>390</v>
      </c>
      <c r="C26" s="499"/>
      <c r="D26" s="153">
        <f>SUMIFS('2019'!L:L,'2019'!J:J,"Nutrients")+SUMIFS('2019'!L:L,'2019'!J:J,"SCI Kit")</f>
        <v>489</v>
      </c>
      <c r="E26" s="154">
        <f t="shared" si="0"/>
        <v>24.450000000000003</v>
      </c>
      <c r="F26" s="154">
        <f t="shared" si="1"/>
        <v>6.1125000000000007</v>
      </c>
      <c r="G26" s="154">
        <f t="shared" si="2"/>
        <v>2.0375000000000001</v>
      </c>
      <c r="H26" s="153">
        <f t="shared" si="3"/>
        <v>25</v>
      </c>
      <c r="I26" s="238">
        <f t="shared" si="4"/>
        <v>-0.54999999999999716</v>
      </c>
      <c r="J26" s="244">
        <f t="shared" si="5"/>
        <v>1.0224948875255622</v>
      </c>
      <c r="K26" s="456" t="s">
        <v>434</v>
      </c>
      <c r="L26" s="457"/>
      <c r="M26" s="457"/>
      <c r="N26" s="458"/>
      <c r="P26" s="138" t="s">
        <v>109</v>
      </c>
      <c r="Q26" s="461" t="s">
        <v>390</v>
      </c>
      <c r="R26" s="462"/>
      <c r="S26" s="103">
        <f t="shared" si="6"/>
        <v>489</v>
      </c>
      <c r="T26" s="165">
        <f t="shared" si="7"/>
        <v>24.450000000000003</v>
      </c>
      <c r="U26" s="165">
        <f t="shared" si="8"/>
        <v>6.1125000000000007</v>
      </c>
      <c r="V26" s="165">
        <f t="shared" si="9"/>
        <v>2.0375000000000001</v>
      </c>
      <c r="W26" s="103">
        <f t="shared" si="10"/>
        <v>28</v>
      </c>
      <c r="X26" s="240">
        <f t="shared" si="11"/>
        <v>-3.5499999999999972</v>
      </c>
      <c r="Y26" s="247">
        <f t="shared" si="12"/>
        <v>1.1451942740286298</v>
      </c>
      <c r="Z26" s="453" t="s">
        <v>434</v>
      </c>
      <c r="AA26" s="454"/>
      <c r="AB26" s="454"/>
      <c r="AC26" s="455"/>
    </row>
    <row r="27" spans="1:30" x14ac:dyDescent="0.25">
      <c r="A27" s="141" t="s">
        <v>109</v>
      </c>
      <c r="B27" s="498" t="s">
        <v>391</v>
      </c>
      <c r="C27" s="499"/>
      <c r="D27" s="153">
        <f>SUMIFS('2019'!L:L,'2019'!J:J,"Nutrients")+SUMIFS('2019'!L:L,'2019'!J:J,"SCI Kit")</f>
        <v>489</v>
      </c>
      <c r="E27" s="154">
        <f t="shared" si="0"/>
        <v>24.450000000000003</v>
      </c>
      <c r="F27" s="154">
        <f t="shared" si="1"/>
        <v>6.1125000000000007</v>
      </c>
      <c r="G27" s="154">
        <f t="shared" si="2"/>
        <v>2.0375000000000001</v>
      </c>
      <c r="H27" s="153">
        <f t="shared" si="3"/>
        <v>25</v>
      </c>
      <c r="I27" s="238">
        <f t="shared" si="4"/>
        <v>-0.54999999999999716</v>
      </c>
      <c r="J27" s="244">
        <f t="shared" si="5"/>
        <v>1.0224948875255622</v>
      </c>
      <c r="K27" s="456" t="s">
        <v>434</v>
      </c>
      <c r="L27" s="457"/>
      <c r="M27" s="457"/>
      <c r="N27" s="458"/>
      <c r="P27" s="138" t="s">
        <v>109</v>
      </c>
      <c r="Q27" s="461" t="s">
        <v>391</v>
      </c>
      <c r="R27" s="462"/>
      <c r="S27" s="103">
        <f t="shared" si="6"/>
        <v>489</v>
      </c>
      <c r="T27" s="165">
        <f t="shared" si="7"/>
        <v>24.450000000000003</v>
      </c>
      <c r="U27" s="165">
        <f t="shared" si="8"/>
        <v>6.1125000000000007</v>
      </c>
      <c r="V27" s="165">
        <f t="shared" si="9"/>
        <v>2.0375000000000001</v>
      </c>
      <c r="W27" s="103">
        <f t="shared" si="10"/>
        <v>28</v>
      </c>
      <c r="X27" s="240">
        <f t="shared" si="11"/>
        <v>-3.5499999999999972</v>
      </c>
      <c r="Y27" s="247">
        <f t="shared" si="12"/>
        <v>1.1451942740286298</v>
      </c>
      <c r="Z27" s="453" t="s">
        <v>434</v>
      </c>
      <c r="AA27" s="454"/>
      <c r="AB27" s="454"/>
      <c r="AC27" s="455"/>
    </row>
    <row r="28" spans="1:30" x14ac:dyDescent="0.25">
      <c r="A28" s="141" t="s">
        <v>109</v>
      </c>
      <c r="B28" s="498" t="s">
        <v>392</v>
      </c>
      <c r="C28" s="499"/>
      <c r="D28" s="153">
        <f>SUMIFS('2019'!L:L,'2019'!J:J,"Nutrients")+SUMIFS('2019'!L:L,'2019'!J:J,"SCI Kit")</f>
        <v>489</v>
      </c>
      <c r="E28" s="154">
        <f t="shared" si="0"/>
        <v>24.450000000000003</v>
      </c>
      <c r="F28" s="154">
        <f t="shared" si="1"/>
        <v>6.1125000000000007</v>
      </c>
      <c r="G28" s="154">
        <f t="shared" si="2"/>
        <v>2.0375000000000001</v>
      </c>
      <c r="H28" s="153">
        <f t="shared" si="3"/>
        <v>25</v>
      </c>
      <c r="I28" s="238">
        <f t="shared" si="4"/>
        <v>-0.54999999999999716</v>
      </c>
      <c r="J28" s="244">
        <f t="shared" si="5"/>
        <v>1.0224948875255622</v>
      </c>
      <c r="K28" s="456" t="s">
        <v>434</v>
      </c>
      <c r="L28" s="457"/>
      <c r="M28" s="457"/>
      <c r="N28" s="458"/>
      <c r="P28" s="138" t="s">
        <v>109</v>
      </c>
      <c r="Q28" s="461" t="s">
        <v>392</v>
      </c>
      <c r="R28" s="462"/>
      <c r="S28" s="103">
        <f t="shared" si="6"/>
        <v>489</v>
      </c>
      <c r="T28" s="165">
        <f t="shared" si="7"/>
        <v>24.450000000000003</v>
      </c>
      <c r="U28" s="165">
        <f t="shared" si="8"/>
        <v>6.1125000000000007</v>
      </c>
      <c r="V28" s="165">
        <f t="shared" si="9"/>
        <v>2.0375000000000001</v>
      </c>
      <c r="W28" s="103">
        <f t="shared" si="10"/>
        <v>28</v>
      </c>
      <c r="X28" s="240">
        <f t="shared" si="11"/>
        <v>-3.5499999999999972</v>
      </c>
      <c r="Y28" s="247">
        <f t="shared" si="12"/>
        <v>1.1451942740286298</v>
      </c>
      <c r="Z28" s="453" t="s">
        <v>434</v>
      </c>
      <c r="AA28" s="454"/>
      <c r="AB28" s="454"/>
      <c r="AC28" s="455"/>
    </row>
    <row r="29" spans="1:30" x14ac:dyDescent="0.25">
      <c r="A29" s="141" t="s">
        <v>109</v>
      </c>
      <c r="B29" s="498" t="s">
        <v>393</v>
      </c>
      <c r="C29" s="499"/>
      <c r="D29" s="153">
        <f>SUMIFS('2019'!L:L,'2019'!J:J,"Nutrients")+SUMIFS('2019'!L:L,'2019'!J:J,"SCI Kit")</f>
        <v>489</v>
      </c>
      <c r="E29" s="154">
        <f t="shared" si="0"/>
        <v>24.450000000000003</v>
      </c>
      <c r="F29" s="154">
        <f t="shared" si="1"/>
        <v>6.1125000000000007</v>
      </c>
      <c r="G29" s="154">
        <f t="shared" si="2"/>
        <v>2.0375000000000001</v>
      </c>
      <c r="H29" s="153">
        <f t="shared" si="3"/>
        <v>25</v>
      </c>
      <c r="I29" s="238">
        <f t="shared" si="4"/>
        <v>-0.54999999999999716</v>
      </c>
      <c r="J29" s="244">
        <f t="shared" si="5"/>
        <v>1.0224948875255622</v>
      </c>
      <c r="K29" s="456" t="s">
        <v>434</v>
      </c>
      <c r="L29" s="457"/>
      <c r="M29" s="457"/>
      <c r="N29" s="458"/>
      <c r="P29" s="138" t="s">
        <v>109</v>
      </c>
      <c r="Q29" s="461" t="s">
        <v>393</v>
      </c>
      <c r="R29" s="462"/>
      <c r="S29" s="103">
        <f t="shared" si="6"/>
        <v>489</v>
      </c>
      <c r="T29" s="165">
        <f t="shared" si="7"/>
        <v>24.450000000000003</v>
      </c>
      <c r="U29" s="165">
        <f t="shared" si="8"/>
        <v>6.1125000000000007</v>
      </c>
      <c r="V29" s="165">
        <f t="shared" si="9"/>
        <v>2.0375000000000001</v>
      </c>
      <c r="W29" s="103">
        <f t="shared" si="10"/>
        <v>28</v>
      </c>
      <c r="X29" s="240">
        <f t="shared" si="11"/>
        <v>-3.5499999999999972</v>
      </c>
      <c r="Y29" s="247">
        <f t="shared" si="12"/>
        <v>1.1451942740286298</v>
      </c>
      <c r="Z29" s="453" t="s">
        <v>434</v>
      </c>
      <c r="AA29" s="454"/>
      <c r="AB29" s="454"/>
      <c r="AC29" s="455"/>
    </row>
    <row r="30" spans="1:30" x14ac:dyDescent="0.25">
      <c r="A30" s="141" t="s">
        <v>109</v>
      </c>
      <c r="B30" s="498" t="s">
        <v>297</v>
      </c>
      <c r="C30" s="499"/>
      <c r="D30" s="153">
        <f>SUMIFS('2019'!L:L,'2019'!J:J,"Nutrients")+SUMIFS('2019'!L:L,'2019'!J:J,"SCI Kit")</f>
        <v>489</v>
      </c>
      <c r="E30" s="154">
        <f t="shared" si="0"/>
        <v>24.450000000000003</v>
      </c>
      <c r="F30" s="154">
        <f t="shared" si="1"/>
        <v>6.1125000000000007</v>
      </c>
      <c r="G30" s="154">
        <f t="shared" si="2"/>
        <v>2.0375000000000001</v>
      </c>
      <c r="H30" s="153">
        <f t="shared" si="3"/>
        <v>25</v>
      </c>
      <c r="I30" s="238">
        <f t="shared" si="4"/>
        <v>-0.54999999999999716</v>
      </c>
      <c r="J30" s="244">
        <f t="shared" si="5"/>
        <v>1.0224948875255622</v>
      </c>
      <c r="K30" s="456" t="s">
        <v>434</v>
      </c>
      <c r="L30" s="457"/>
      <c r="M30" s="457"/>
      <c r="N30" s="458"/>
      <c r="P30" s="138" t="s">
        <v>109</v>
      </c>
      <c r="Q30" s="461" t="s">
        <v>297</v>
      </c>
      <c r="R30" s="462"/>
      <c r="S30" s="103">
        <f t="shared" si="6"/>
        <v>489</v>
      </c>
      <c r="T30" s="165">
        <f t="shared" si="7"/>
        <v>24.450000000000003</v>
      </c>
      <c r="U30" s="165">
        <f t="shared" si="8"/>
        <v>6.1125000000000007</v>
      </c>
      <c r="V30" s="165">
        <f t="shared" si="9"/>
        <v>2.0375000000000001</v>
      </c>
      <c r="W30" s="103">
        <f t="shared" si="10"/>
        <v>28</v>
      </c>
      <c r="X30" s="240">
        <f t="shared" si="11"/>
        <v>-3.5499999999999972</v>
      </c>
      <c r="Y30" s="247">
        <f t="shared" si="12"/>
        <v>1.1451942740286298</v>
      </c>
      <c r="Z30" s="453" t="s">
        <v>434</v>
      </c>
      <c r="AA30" s="454"/>
      <c r="AB30" s="454"/>
      <c r="AC30" s="455"/>
    </row>
    <row r="31" spans="1:30" x14ac:dyDescent="0.25">
      <c r="A31" s="150" t="s">
        <v>109</v>
      </c>
      <c r="B31" s="459" t="s">
        <v>299</v>
      </c>
      <c r="C31" s="460"/>
      <c r="D31" s="152">
        <f>SUMIFS('2019'!L:L,'2019'!I:I,"3f",'2019'!J:J,"Nutrients")+SUMIFS('2019'!L:L,'2019'!I:I,"1",'2019'!J:J,"Nutrients")+SUMIFS('2019'!L:L,'2019'!I:I,"3f",'2019'!J:J,"SCI Kit")+SUMIFS('2019'!L:L,'2019'!I:I,"1",'2019'!J:J,"SCI Kit")</f>
        <v>223</v>
      </c>
      <c r="E31" s="145">
        <f t="shared" si="0"/>
        <v>11.15</v>
      </c>
      <c r="F31" s="145">
        <f t="shared" si="1"/>
        <v>2.7875000000000001</v>
      </c>
      <c r="G31" s="145">
        <f t="shared" ref="G31" si="13">E31/12</f>
        <v>0.9291666666666667</v>
      </c>
      <c r="H31" s="152">
        <f>SUM($C$3:$N$3,$C$9:$N$9)</f>
        <v>12</v>
      </c>
      <c r="I31" s="237">
        <f t="shared" si="4"/>
        <v>-0.84999999999999964</v>
      </c>
      <c r="J31" s="243">
        <f t="shared" si="5"/>
        <v>1.0762331838565022</v>
      </c>
      <c r="K31" s="449" t="s">
        <v>435</v>
      </c>
      <c r="L31" s="450"/>
      <c r="M31" s="450"/>
      <c r="N31" s="451"/>
      <c r="P31" s="150" t="s">
        <v>109</v>
      </c>
      <c r="Q31" s="459" t="s">
        <v>299</v>
      </c>
      <c r="R31" s="460"/>
      <c r="S31" s="152">
        <f t="shared" si="6"/>
        <v>223</v>
      </c>
      <c r="T31" s="160">
        <f t="shared" si="7"/>
        <v>11.15</v>
      </c>
      <c r="U31" s="160">
        <f t="shared" si="8"/>
        <v>2.7875000000000001</v>
      </c>
      <c r="V31" s="160">
        <f t="shared" ref="V31:V69" si="14">T31/12</f>
        <v>0.9291666666666667</v>
      </c>
      <c r="W31" s="161">
        <f>SUM($R$3:$AC$3,$R$9:$AC$9)</f>
        <v>17</v>
      </c>
      <c r="X31" s="241">
        <f t="shared" ref="X31:X69" si="15">T31-W31</f>
        <v>-5.85</v>
      </c>
      <c r="Y31" s="248">
        <f t="shared" si="12"/>
        <v>1.5246636771300448</v>
      </c>
      <c r="Z31" s="449" t="s">
        <v>435</v>
      </c>
      <c r="AA31" s="450"/>
      <c r="AB31" s="450"/>
      <c r="AC31" s="451"/>
    </row>
    <row r="32" spans="1:30" x14ac:dyDescent="0.25">
      <c r="A32" s="150" t="s">
        <v>109</v>
      </c>
      <c r="B32" s="459" t="s">
        <v>394</v>
      </c>
      <c r="C32" s="460"/>
      <c r="D32" s="152">
        <f>SUMIFS('2019'!L:L,'2019'!I:I,"3f",'2019'!J:J,"Nutrients")+SUMIFS('2019'!L:L,'2019'!I:I,"1",'2019'!J:J,"Nutrients")+SUMIFS('2019'!L:L,'2019'!I:I,"3f",'2019'!J:J,"SCI Kit")+SUMIFS('2019'!L:L,'2019'!I:I,"1",'2019'!J:J,"SCI Kit")</f>
        <v>223</v>
      </c>
      <c r="E32" s="145">
        <f t="shared" si="0"/>
        <v>11.15</v>
      </c>
      <c r="F32" s="145">
        <f t="shared" si="1"/>
        <v>2.7875000000000001</v>
      </c>
      <c r="G32" s="145">
        <f t="shared" ref="G32:G34" si="16">E32/12</f>
        <v>0.9291666666666667</v>
      </c>
      <c r="H32" s="152">
        <f t="shared" ref="H32:H34" si="17">SUM($C$3:$N$3,$C$9:$N$9)</f>
        <v>12</v>
      </c>
      <c r="I32" s="237">
        <f t="shared" ref="I32:I36" si="18">E32-H32</f>
        <v>-0.84999999999999964</v>
      </c>
      <c r="J32" s="243">
        <f t="shared" si="5"/>
        <v>1.0762331838565022</v>
      </c>
      <c r="K32" s="449" t="s">
        <v>435</v>
      </c>
      <c r="L32" s="450"/>
      <c r="M32" s="450"/>
      <c r="N32" s="451"/>
      <c r="P32" s="150" t="s">
        <v>109</v>
      </c>
      <c r="Q32" s="459" t="s">
        <v>394</v>
      </c>
      <c r="R32" s="460"/>
      <c r="S32" s="152">
        <f t="shared" si="6"/>
        <v>223</v>
      </c>
      <c r="T32" s="160">
        <f t="shared" si="7"/>
        <v>11.15</v>
      </c>
      <c r="U32" s="160">
        <f t="shared" si="8"/>
        <v>2.7875000000000001</v>
      </c>
      <c r="V32" s="160">
        <f t="shared" si="14"/>
        <v>0.9291666666666667</v>
      </c>
      <c r="W32" s="161">
        <f t="shared" ref="W32:W34" si="19">SUM($R$3:$AC$3,$R$9:$AC$9)</f>
        <v>17</v>
      </c>
      <c r="X32" s="241">
        <f t="shared" si="15"/>
        <v>-5.85</v>
      </c>
      <c r="Y32" s="248">
        <f t="shared" si="12"/>
        <v>1.5246636771300448</v>
      </c>
      <c r="Z32" s="449" t="s">
        <v>435</v>
      </c>
      <c r="AA32" s="450"/>
      <c r="AB32" s="450"/>
      <c r="AC32" s="451"/>
    </row>
    <row r="33" spans="1:29" x14ac:dyDescent="0.25">
      <c r="A33" s="150" t="s">
        <v>109</v>
      </c>
      <c r="B33" s="459" t="s">
        <v>313</v>
      </c>
      <c r="C33" s="460"/>
      <c r="D33" s="152">
        <f>SUMIFS('2019'!L:L,'2019'!I:I,"3f",'2019'!J:J,"Nutrients")+SUMIFS('2019'!L:L,'2019'!I:I,"1",'2019'!J:J,"Nutrients")+SUMIFS('2019'!L:L,'2019'!I:I,"3f",'2019'!J:J,"SCI Kit")+SUMIFS('2019'!L:L,'2019'!I:I,"1",'2019'!J:J,"SCI Kit")</f>
        <v>223</v>
      </c>
      <c r="E33" s="145">
        <f t="shared" si="0"/>
        <v>11.15</v>
      </c>
      <c r="F33" s="145">
        <f t="shared" si="1"/>
        <v>2.7875000000000001</v>
      </c>
      <c r="G33" s="145">
        <f t="shared" si="16"/>
        <v>0.9291666666666667</v>
      </c>
      <c r="H33" s="152">
        <f t="shared" si="17"/>
        <v>12</v>
      </c>
      <c r="I33" s="237">
        <f t="shared" si="18"/>
        <v>-0.84999999999999964</v>
      </c>
      <c r="J33" s="243">
        <f t="shared" si="5"/>
        <v>1.0762331838565022</v>
      </c>
      <c r="K33" s="449" t="s">
        <v>435</v>
      </c>
      <c r="L33" s="450"/>
      <c r="M33" s="450"/>
      <c r="N33" s="451"/>
      <c r="P33" s="150" t="s">
        <v>109</v>
      </c>
      <c r="Q33" s="459" t="s">
        <v>313</v>
      </c>
      <c r="R33" s="460"/>
      <c r="S33" s="152">
        <f t="shared" si="6"/>
        <v>223</v>
      </c>
      <c r="T33" s="160">
        <f t="shared" si="7"/>
        <v>11.15</v>
      </c>
      <c r="U33" s="160">
        <f t="shared" si="8"/>
        <v>2.7875000000000001</v>
      </c>
      <c r="V33" s="160">
        <f t="shared" si="14"/>
        <v>0.9291666666666667</v>
      </c>
      <c r="W33" s="161">
        <f t="shared" si="19"/>
        <v>17</v>
      </c>
      <c r="X33" s="241">
        <f t="shared" si="15"/>
        <v>-5.85</v>
      </c>
      <c r="Y33" s="248">
        <f t="shared" si="12"/>
        <v>1.5246636771300448</v>
      </c>
      <c r="Z33" s="449" t="s">
        <v>435</v>
      </c>
      <c r="AA33" s="450"/>
      <c r="AB33" s="450"/>
      <c r="AC33" s="451"/>
    </row>
    <row r="34" spans="1:29" x14ac:dyDescent="0.25">
      <c r="A34" s="150" t="s">
        <v>109</v>
      </c>
      <c r="B34" s="459" t="s">
        <v>315</v>
      </c>
      <c r="C34" s="460"/>
      <c r="D34" s="152">
        <f>SUMIFS('2019'!L:L,'2019'!I:I,"3f",'2019'!J:J,"Nutrients")+SUMIFS('2019'!L:L,'2019'!I:I,"1",'2019'!J:J,"Nutrients")+SUMIFS('2019'!L:L,'2019'!I:I,"3f",'2019'!J:J,"SCI Kit")+SUMIFS('2019'!L:L,'2019'!I:I,"1",'2019'!J:J,"SCI Kit")</f>
        <v>223</v>
      </c>
      <c r="E34" s="145">
        <f t="shared" si="0"/>
        <v>11.15</v>
      </c>
      <c r="F34" s="145">
        <f t="shared" si="1"/>
        <v>2.7875000000000001</v>
      </c>
      <c r="G34" s="145">
        <f t="shared" si="16"/>
        <v>0.9291666666666667</v>
      </c>
      <c r="H34" s="152">
        <f t="shared" si="17"/>
        <v>12</v>
      </c>
      <c r="I34" s="237">
        <f t="shared" si="18"/>
        <v>-0.84999999999999964</v>
      </c>
      <c r="J34" s="243">
        <f t="shared" si="5"/>
        <v>1.0762331838565022</v>
      </c>
      <c r="K34" s="449" t="s">
        <v>435</v>
      </c>
      <c r="L34" s="450"/>
      <c r="M34" s="450"/>
      <c r="N34" s="451"/>
      <c r="P34" s="150" t="s">
        <v>109</v>
      </c>
      <c r="Q34" s="459" t="s">
        <v>315</v>
      </c>
      <c r="R34" s="460"/>
      <c r="S34" s="152">
        <f t="shared" si="6"/>
        <v>223</v>
      </c>
      <c r="T34" s="160">
        <f t="shared" si="7"/>
        <v>11.15</v>
      </c>
      <c r="U34" s="160">
        <f t="shared" si="8"/>
        <v>2.7875000000000001</v>
      </c>
      <c r="V34" s="160">
        <f t="shared" si="14"/>
        <v>0.9291666666666667</v>
      </c>
      <c r="W34" s="161">
        <f t="shared" si="19"/>
        <v>17</v>
      </c>
      <c r="X34" s="241">
        <f t="shared" si="15"/>
        <v>-5.85</v>
      </c>
      <c r="Y34" s="248">
        <f t="shared" si="12"/>
        <v>1.5246636771300448</v>
      </c>
      <c r="Z34" s="449" t="s">
        <v>435</v>
      </c>
      <c r="AA34" s="450"/>
      <c r="AB34" s="450"/>
      <c r="AC34" s="451"/>
    </row>
    <row r="35" spans="1:29" x14ac:dyDescent="0.25">
      <c r="A35" s="141" t="s">
        <v>109</v>
      </c>
      <c r="B35" s="498" t="s">
        <v>349</v>
      </c>
      <c r="C35" s="499"/>
      <c r="D35" s="155">
        <f>SUMIFS('2019'!L:L,'2019'!I:I,2,'2019'!J:J,"Nutrients")+SUMIFS('2019'!L:L,'2019'!I:I,"3M",'2019'!J:J,"Nutrients")</f>
        <v>266</v>
      </c>
      <c r="E35" s="154">
        <f t="shared" si="0"/>
        <v>13.3</v>
      </c>
      <c r="F35" s="154">
        <f t="shared" si="1"/>
        <v>3.3250000000000002</v>
      </c>
      <c r="G35" s="154">
        <f t="shared" ref="G35:G69" si="20">E35/12</f>
        <v>1.1083333333333334</v>
      </c>
      <c r="H35" s="155">
        <f>SUM(C4:N4)</f>
        <v>13</v>
      </c>
      <c r="I35" s="238">
        <f t="shared" si="18"/>
        <v>0.30000000000000071</v>
      </c>
      <c r="J35" s="244">
        <f t="shared" si="5"/>
        <v>0.97744360902255634</v>
      </c>
      <c r="K35" s="456" t="s">
        <v>378</v>
      </c>
      <c r="L35" s="457"/>
      <c r="M35" s="457"/>
      <c r="N35" s="458"/>
      <c r="P35" s="138" t="s">
        <v>109</v>
      </c>
      <c r="Q35" s="461" t="s">
        <v>349</v>
      </c>
      <c r="R35" s="462"/>
      <c r="S35" s="103">
        <f t="shared" si="6"/>
        <v>266</v>
      </c>
      <c r="T35" s="165">
        <f t="shared" si="7"/>
        <v>13.3</v>
      </c>
      <c r="U35" s="165">
        <f t="shared" si="8"/>
        <v>3.3250000000000002</v>
      </c>
      <c r="V35" s="165">
        <f t="shared" si="14"/>
        <v>1.1083333333333334</v>
      </c>
      <c r="W35" s="103">
        <f>SUM(R4:AC4)</f>
        <v>11</v>
      </c>
      <c r="X35" s="240">
        <f t="shared" si="15"/>
        <v>2.3000000000000007</v>
      </c>
      <c r="Y35" s="247">
        <f t="shared" si="12"/>
        <v>0.82706766917293228</v>
      </c>
      <c r="Z35" s="453" t="s">
        <v>378</v>
      </c>
      <c r="AA35" s="454"/>
      <c r="AB35" s="454"/>
      <c r="AC35" s="455"/>
    </row>
    <row r="36" spans="1:29" x14ac:dyDescent="0.25">
      <c r="A36" s="150" t="s">
        <v>396</v>
      </c>
      <c r="B36" s="459" t="s">
        <v>148</v>
      </c>
      <c r="C36" s="460"/>
      <c r="D36" s="152">
        <f>SUMIFS('2019'!L:L,'2019'!J:J,QC_Sample_Tracking!B36)</f>
        <v>109</v>
      </c>
      <c r="E36" s="145">
        <f t="shared" si="0"/>
        <v>5.45</v>
      </c>
      <c r="F36" s="145">
        <f t="shared" si="1"/>
        <v>1.3625</v>
      </c>
      <c r="G36" s="145">
        <f t="shared" si="20"/>
        <v>0.45416666666666666</v>
      </c>
      <c r="H36" s="152">
        <f>SUM(C12:N12)</f>
        <v>5</v>
      </c>
      <c r="I36" s="237">
        <f t="shared" si="18"/>
        <v>0.45000000000000018</v>
      </c>
      <c r="J36" s="243">
        <f t="shared" si="5"/>
        <v>0.9174311926605504</v>
      </c>
      <c r="K36" s="449" t="s">
        <v>148</v>
      </c>
      <c r="L36" s="450"/>
      <c r="M36" s="450"/>
      <c r="N36" s="451"/>
      <c r="P36" s="150" t="s">
        <v>396</v>
      </c>
      <c r="Q36" s="459" t="s">
        <v>148</v>
      </c>
      <c r="R36" s="460"/>
      <c r="S36" s="152">
        <f t="shared" si="6"/>
        <v>109</v>
      </c>
      <c r="T36" s="160">
        <f t="shared" si="7"/>
        <v>5.45</v>
      </c>
      <c r="U36" s="160">
        <f t="shared" si="8"/>
        <v>1.3625</v>
      </c>
      <c r="V36" s="160">
        <f t="shared" si="14"/>
        <v>0.45416666666666666</v>
      </c>
      <c r="W36" s="161">
        <f>SUM(R12:AC12)</f>
        <v>0</v>
      </c>
      <c r="X36" s="241">
        <f t="shared" si="15"/>
        <v>5.45</v>
      </c>
      <c r="Y36" s="248">
        <f t="shared" si="12"/>
        <v>0</v>
      </c>
      <c r="Z36" s="449" t="s">
        <v>148</v>
      </c>
      <c r="AA36" s="450"/>
      <c r="AB36" s="450"/>
      <c r="AC36" s="451"/>
    </row>
    <row r="37" spans="1:29" x14ac:dyDescent="0.25">
      <c r="A37" s="150" t="s">
        <v>396</v>
      </c>
      <c r="B37" s="459" t="s">
        <v>147</v>
      </c>
      <c r="C37" s="460"/>
      <c r="D37" s="152">
        <f>SUMIFS('2019'!L:L,'2019'!J:J,QC_Sample_Tracking!B37)</f>
        <v>225</v>
      </c>
      <c r="E37" s="145">
        <f t="shared" si="0"/>
        <v>11.25</v>
      </c>
      <c r="F37" s="145">
        <f t="shared" si="1"/>
        <v>2.8125</v>
      </c>
      <c r="G37" s="145">
        <f t="shared" si="20"/>
        <v>0.9375</v>
      </c>
      <c r="H37" s="152">
        <f>SUM(C11:N11)</f>
        <v>12</v>
      </c>
      <c r="I37" s="237">
        <f t="shared" ref="I37:I69" si="21">E37-H37</f>
        <v>-0.75</v>
      </c>
      <c r="J37" s="243">
        <f t="shared" si="5"/>
        <v>1.0666666666666667</v>
      </c>
      <c r="K37" s="449" t="s">
        <v>436</v>
      </c>
      <c r="L37" s="450"/>
      <c r="M37" s="450"/>
      <c r="N37" s="451"/>
      <c r="P37" s="150" t="s">
        <v>396</v>
      </c>
      <c r="Q37" s="459" t="s">
        <v>147</v>
      </c>
      <c r="R37" s="460"/>
      <c r="S37" s="152">
        <f t="shared" si="6"/>
        <v>225</v>
      </c>
      <c r="T37" s="160">
        <f t="shared" si="7"/>
        <v>11.25</v>
      </c>
      <c r="U37" s="160">
        <f t="shared" si="8"/>
        <v>2.8125</v>
      </c>
      <c r="V37" s="160">
        <f t="shared" si="14"/>
        <v>0.9375</v>
      </c>
      <c r="W37" s="161">
        <f>SUM(R11:AC11)</f>
        <v>0</v>
      </c>
      <c r="X37" s="241">
        <f t="shared" si="15"/>
        <v>11.25</v>
      </c>
      <c r="Y37" s="248">
        <f t="shared" si="12"/>
        <v>0</v>
      </c>
      <c r="Z37" s="449" t="s">
        <v>436</v>
      </c>
      <c r="AA37" s="450"/>
      <c r="AB37" s="450"/>
      <c r="AC37" s="451"/>
    </row>
    <row r="38" spans="1:29" x14ac:dyDescent="0.25">
      <c r="A38" s="150" t="s">
        <v>396</v>
      </c>
      <c r="B38" s="459" t="s">
        <v>140</v>
      </c>
      <c r="C38" s="460"/>
      <c r="D38" s="152">
        <f>SUMIFS('2019'!L:L,'2019'!J:J,QC_Sample_Tracking!B38)</f>
        <v>161</v>
      </c>
      <c r="E38" s="145">
        <f t="shared" si="0"/>
        <v>8.0500000000000007</v>
      </c>
      <c r="F38" s="145">
        <f t="shared" si="1"/>
        <v>2.0125000000000002</v>
      </c>
      <c r="G38" s="145">
        <f t="shared" si="20"/>
        <v>0.67083333333333339</v>
      </c>
      <c r="H38" s="152">
        <f>SUM(C10:N10)</f>
        <v>9</v>
      </c>
      <c r="I38" s="237">
        <f t="shared" si="21"/>
        <v>-0.94999999999999929</v>
      </c>
      <c r="J38" s="243">
        <f t="shared" si="5"/>
        <v>1.1180124223602483</v>
      </c>
      <c r="K38" s="449" t="s">
        <v>140</v>
      </c>
      <c r="L38" s="450"/>
      <c r="M38" s="450"/>
      <c r="N38" s="451"/>
      <c r="P38" s="150" t="s">
        <v>396</v>
      </c>
      <c r="Q38" s="459" t="s">
        <v>140</v>
      </c>
      <c r="R38" s="460"/>
      <c r="S38" s="152">
        <f t="shared" si="6"/>
        <v>161</v>
      </c>
      <c r="T38" s="160">
        <f t="shared" si="7"/>
        <v>8.0500000000000007</v>
      </c>
      <c r="U38" s="160">
        <f t="shared" si="8"/>
        <v>2.0125000000000002</v>
      </c>
      <c r="V38" s="160">
        <f t="shared" si="14"/>
        <v>0.67083333333333339</v>
      </c>
      <c r="W38" s="161">
        <f>SUM(R10:AC10)</f>
        <v>2</v>
      </c>
      <c r="X38" s="241">
        <f t="shared" si="15"/>
        <v>6.0500000000000007</v>
      </c>
      <c r="Y38" s="248">
        <f t="shared" si="12"/>
        <v>0.24844720496894407</v>
      </c>
      <c r="Z38" s="449" t="s">
        <v>140</v>
      </c>
      <c r="AA38" s="450"/>
      <c r="AB38" s="450"/>
      <c r="AC38" s="451"/>
    </row>
    <row r="39" spans="1:29" x14ac:dyDescent="0.25">
      <c r="A39" s="141" t="s">
        <v>115</v>
      </c>
      <c r="B39" s="498" t="s">
        <v>400</v>
      </c>
      <c r="C39" s="499"/>
      <c r="D39" s="155">
        <f>SUMIFS('2019'!L:L,'2019'!J:J,"Metals",'2019'!I:I,"3F")+SUMIFS('2019'!L:L,'2019'!J:J,"Metals",'2019'!I:I,"1")</f>
        <v>41</v>
      </c>
      <c r="E39" s="154">
        <f t="shared" si="0"/>
        <v>2.0500000000000003</v>
      </c>
      <c r="F39" s="154">
        <f t="shared" si="1"/>
        <v>0.51250000000000007</v>
      </c>
      <c r="G39" s="154">
        <f t="shared" ref="G39:G63" si="22">E39/12</f>
        <v>0.17083333333333336</v>
      </c>
      <c r="H39" s="155">
        <f>SUM($C$5:$N$5,$C$9:$N$9)</f>
        <v>3</v>
      </c>
      <c r="I39" s="238">
        <f t="shared" si="21"/>
        <v>-0.94999999999999973</v>
      </c>
      <c r="J39" s="244">
        <f t="shared" si="5"/>
        <v>1.4634146341463412</v>
      </c>
      <c r="K39" s="456" t="s">
        <v>445</v>
      </c>
      <c r="L39" s="457"/>
      <c r="M39" s="457"/>
      <c r="N39" s="458"/>
      <c r="P39" s="138" t="s">
        <v>115</v>
      </c>
      <c r="Q39" s="461" t="s">
        <v>400</v>
      </c>
      <c r="R39" s="462"/>
      <c r="S39" s="103">
        <f t="shared" si="6"/>
        <v>41</v>
      </c>
      <c r="T39" s="165">
        <f t="shared" si="7"/>
        <v>2.0500000000000003</v>
      </c>
      <c r="U39" s="165">
        <f t="shared" si="8"/>
        <v>0.51250000000000007</v>
      </c>
      <c r="V39" s="165">
        <f t="shared" si="14"/>
        <v>0.17083333333333336</v>
      </c>
      <c r="W39" s="103">
        <f>SUM($R$5:$AC$5,$R$9:$AC$9)</f>
        <v>4</v>
      </c>
      <c r="X39" s="240">
        <f t="shared" si="15"/>
        <v>-1.9499999999999997</v>
      </c>
      <c r="Y39" s="247">
        <f t="shared" si="12"/>
        <v>1.9512195121951217</v>
      </c>
      <c r="Z39" s="453" t="s">
        <v>445</v>
      </c>
      <c r="AA39" s="454"/>
      <c r="AB39" s="454"/>
      <c r="AC39" s="455"/>
    </row>
    <row r="40" spans="1:29" x14ac:dyDescent="0.25">
      <c r="A40" s="141" t="s">
        <v>115</v>
      </c>
      <c r="B40" s="498" t="s">
        <v>401</v>
      </c>
      <c r="C40" s="499"/>
      <c r="D40" s="155">
        <f>SUMIFS('2019'!L:L,'2019'!J:J,"Metals",'2019'!I:I,"3F")+SUMIFS('2019'!L:L,'2019'!J:J,"Metals",'2019'!I:I,"1")</f>
        <v>41</v>
      </c>
      <c r="E40" s="154">
        <f t="shared" si="0"/>
        <v>2.0500000000000003</v>
      </c>
      <c r="F40" s="154">
        <f t="shared" si="1"/>
        <v>0.51250000000000007</v>
      </c>
      <c r="G40" s="154">
        <f t="shared" si="22"/>
        <v>0.17083333333333336</v>
      </c>
      <c r="H40" s="155">
        <f t="shared" ref="H40:H44" si="23">SUM($C$5:$N$5,$C$9:$N$9)</f>
        <v>3</v>
      </c>
      <c r="I40" s="238">
        <f t="shared" si="21"/>
        <v>-0.94999999999999973</v>
      </c>
      <c r="J40" s="244">
        <f t="shared" si="5"/>
        <v>1.4634146341463412</v>
      </c>
      <c r="K40" s="456" t="s">
        <v>445</v>
      </c>
      <c r="L40" s="457"/>
      <c r="M40" s="457"/>
      <c r="N40" s="458"/>
      <c r="P40" s="138" t="s">
        <v>115</v>
      </c>
      <c r="Q40" s="461" t="s">
        <v>401</v>
      </c>
      <c r="R40" s="462"/>
      <c r="S40" s="103">
        <f t="shared" si="6"/>
        <v>41</v>
      </c>
      <c r="T40" s="165">
        <f t="shared" si="7"/>
        <v>2.0500000000000003</v>
      </c>
      <c r="U40" s="165">
        <f t="shared" si="8"/>
        <v>0.51250000000000007</v>
      </c>
      <c r="V40" s="165">
        <f t="shared" si="14"/>
        <v>0.17083333333333336</v>
      </c>
      <c r="W40" s="103">
        <f t="shared" ref="W40:W44" si="24">SUM($R$5:$AC$5,$R$9:$AC$9)</f>
        <v>4</v>
      </c>
      <c r="X40" s="240">
        <f t="shared" si="15"/>
        <v>-1.9499999999999997</v>
      </c>
      <c r="Y40" s="247">
        <f t="shared" si="12"/>
        <v>1.9512195121951217</v>
      </c>
      <c r="Z40" s="453" t="s">
        <v>445</v>
      </c>
      <c r="AA40" s="454"/>
      <c r="AB40" s="454"/>
      <c r="AC40" s="455"/>
    </row>
    <row r="41" spans="1:29" x14ac:dyDescent="0.25">
      <c r="A41" s="141" t="s">
        <v>115</v>
      </c>
      <c r="B41" s="498" t="s">
        <v>403</v>
      </c>
      <c r="C41" s="499"/>
      <c r="D41" s="155">
        <f>SUMIFS('2019'!L:L,'2019'!J:J,"Metals",'2019'!I:I,"3F")+SUMIFS('2019'!L:L,'2019'!J:J,"Metals",'2019'!I:I,"1")</f>
        <v>41</v>
      </c>
      <c r="E41" s="154">
        <f t="shared" si="0"/>
        <v>2.0500000000000003</v>
      </c>
      <c r="F41" s="154">
        <f t="shared" si="1"/>
        <v>0.51250000000000007</v>
      </c>
      <c r="G41" s="154">
        <f t="shared" si="22"/>
        <v>0.17083333333333336</v>
      </c>
      <c r="H41" s="155">
        <f t="shared" si="23"/>
        <v>3</v>
      </c>
      <c r="I41" s="238">
        <f t="shared" si="21"/>
        <v>-0.94999999999999973</v>
      </c>
      <c r="J41" s="244">
        <f t="shared" si="5"/>
        <v>1.4634146341463412</v>
      </c>
      <c r="K41" s="456" t="s">
        <v>445</v>
      </c>
      <c r="L41" s="457"/>
      <c r="M41" s="457"/>
      <c r="N41" s="458"/>
      <c r="P41" s="138" t="s">
        <v>115</v>
      </c>
      <c r="Q41" s="461" t="s">
        <v>403</v>
      </c>
      <c r="R41" s="462"/>
      <c r="S41" s="103">
        <f t="shared" si="6"/>
        <v>41</v>
      </c>
      <c r="T41" s="165">
        <f t="shared" si="7"/>
        <v>2.0500000000000003</v>
      </c>
      <c r="U41" s="165">
        <f t="shared" si="8"/>
        <v>0.51250000000000007</v>
      </c>
      <c r="V41" s="165">
        <f t="shared" si="14"/>
        <v>0.17083333333333336</v>
      </c>
      <c r="W41" s="103">
        <f t="shared" si="24"/>
        <v>4</v>
      </c>
      <c r="X41" s="240">
        <f t="shared" si="15"/>
        <v>-1.9499999999999997</v>
      </c>
      <c r="Y41" s="247">
        <f t="shared" si="12"/>
        <v>1.9512195121951217</v>
      </c>
      <c r="Z41" s="453" t="s">
        <v>445</v>
      </c>
      <c r="AA41" s="454"/>
      <c r="AB41" s="454"/>
      <c r="AC41" s="455"/>
    </row>
    <row r="42" spans="1:29" x14ac:dyDescent="0.25">
      <c r="A42" s="141" t="s">
        <v>115</v>
      </c>
      <c r="B42" s="498" t="s">
        <v>408</v>
      </c>
      <c r="C42" s="499"/>
      <c r="D42" s="155">
        <f>SUMIFS('2019'!L:L,'2019'!J:J,"Metals",'2019'!I:I,"3F")+SUMIFS('2019'!L:L,'2019'!J:J,"Metals",'2019'!I:I,"1")</f>
        <v>41</v>
      </c>
      <c r="E42" s="154">
        <f t="shared" si="0"/>
        <v>2.0500000000000003</v>
      </c>
      <c r="F42" s="154">
        <f t="shared" si="1"/>
        <v>0.51250000000000007</v>
      </c>
      <c r="G42" s="154">
        <f t="shared" si="22"/>
        <v>0.17083333333333336</v>
      </c>
      <c r="H42" s="155">
        <f t="shared" si="23"/>
        <v>3</v>
      </c>
      <c r="I42" s="238">
        <f t="shared" si="21"/>
        <v>-0.94999999999999973</v>
      </c>
      <c r="J42" s="244">
        <f t="shared" si="5"/>
        <v>1.4634146341463412</v>
      </c>
      <c r="K42" s="456" t="s">
        <v>445</v>
      </c>
      <c r="L42" s="457"/>
      <c r="M42" s="457"/>
      <c r="N42" s="458"/>
      <c r="P42" s="138" t="s">
        <v>115</v>
      </c>
      <c r="Q42" s="461" t="s">
        <v>408</v>
      </c>
      <c r="R42" s="462"/>
      <c r="S42" s="103">
        <f t="shared" si="6"/>
        <v>41</v>
      </c>
      <c r="T42" s="165">
        <f t="shared" si="7"/>
        <v>2.0500000000000003</v>
      </c>
      <c r="U42" s="165">
        <f t="shared" si="8"/>
        <v>0.51250000000000007</v>
      </c>
      <c r="V42" s="165">
        <f t="shared" si="14"/>
        <v>0.17083333333333336</v>
      </c>
      <c r="W42" s="103">
        <f t="shared" si="24"/>
        <v>4</v>
      </c>
      <c r="X42" s="240">
        <f t="shared" si="15"/>
        <v>-1.9499999999999997</v>
      </c>
      <c r="Y42" s="247">
        <f t="shared" si="12"/>
        <v>1.9512195121951217</v>
      </c>
      <c r="Z42" s="453" t="s">
        <v>445</v>
      </c>
      <c r="AA42" s="454"/>
      <c r="AB42" s="454"/>
      <c r="AC42" s="455"/>
    </row>
    <row r="43" spans="1:29" x14ac:dyDescent="0.25">
      <c r="A43" s="141" t="s">
        <v>115</v>
      </c>
      <c r="B43" s="498" t="s">
        <v>411</v>
      </c>
      <c r="C43" s="499"/>
      <c r="D43" s="155">
        <f>SUMIFS('2019'!L:L,'2019'!J:J,"Metals",'2019'!I:I,"3F")+SUMIFS('2019'!L:L,'2019'!J:J,"Metals",'2019'!I:I,"1")</f>
        <v>41</v>
      </c>
      <c r="E43" s="154">
        <f t="shared" si="0"/>
        <v>2.0500000000000003</v>
      </c>
      <c r="F43" s="154">
        <f t="shared" si="1"/>
        <v>0.51250000000000007</v>
      </c>
      <c r="G43" s="154">
        <f t="shared" si="22"/>
        <v>0.17083333333333336</v>
      </c>
      <c r="H43" s="155">
        <f t="shared" si="23"/>
        <v>3</v>
      </c>
      <c r="I43" s="238">
        <f t="shared" si="21"/>
        <v>-0.94999999999999973</v>
      </c>
      <c r="J43" s="244">
        <f t="shared" si="5"/>
        <v>1.4634146341463412</v>
      </c>
      <c r="K43" s="456" t="s">
        <v>445</v>
      </c>
      <c r="L43" s="457"/>
      <c r="M43" s="457"/>
      <c r="N43" s="458"/>
      <c r="P43" s="138" t="s">
        <v>115</v>
      </c>
      <c r="Q43" s="461" t="s">
        <v>411</v>
      </c>
      <c r="R43" s="462"/>
      <c r="S43" s="103">
        <f t="shared" si="6"/>
        <v>41</v>
      </c>
      <c r="T43" s="165">
        <f t="shared" si="7"/>
        <v>2.0500000000000003</v>
      </c>
      <c r="U43" s="165">
        <f t="shared" si="8"/>
        <v>0.51250000000000007</v>
      </c>
      <c r="V43" s="165">
        <f t="shared" si="14"/>
        <v>0.17083333333333336</v>
      </c>
      <c r="W43" s="103">
        <f t="shared" si="24"/>
        <v>4</v>
      </c>
      <c r="X43" s="240">
        <f t="shared" si="15"/>
        <v>-1.9499999999999997</v>
      </c>
      <c r="Y43" s="247">
        <f t="shared" si="12"/>
        <v>1.9512195121951217</v>
      </c>
      <c r="Z43" s="453" t="s">
        <v>445</v>
      </c>
      <c r="AA43" s="454"/>
      <c r="AB43" s="454"/>
      <c r="AC43" s="455"/>
    </row>
    <row r="44" spans="1:29" x14ac:dyDescent="0.25">
      <c r="A44" s="141" t="s">
        <v>115</v>
      </c>
      <c r="B44" s="498" t="s">
        <v>414</v>
      </c>
      <c r="C44" s="499"/>
      <c r="D44" s="155">
        <f>SUMIFS('2019'!L:L,'2019'!J:J,"Metals",'2019'!I:I,"3F")+SUMIFS('2019'!L:L,'2019'!J:J,"Metals",'2019'!I:I,"1")</f>
        <v>41</v>
      </c>
      <c r="E44" s="154">
        <f t="shared" si="0"/>
        <v>2.0500000000000003</v>
      </c>
      <c r="F44" s="154">
        <f t="shared" si="1"/>
        <v>0.51250000000000007</v>
      </c>
      <c r="G44" s="154">
        <f t="shared" si="22"/>
        <v>0.17083333333333336</v>
      </c>
      <c r="H44" s="155">
        <f t="shared" si="23"/>
        <v>3</v>
      </c>
      <c r="I44" s="238">
        <f t="shared" si="21"/>
        <v>-0.94999999999999973</v>
      </c>
      <c r="J44" s="244">
        <f t="shared" si="5"/>
        <v>1.4634146341463412</v>
      </c>
      <c r="K44" s="456" t="s">
        <v>445</v>
      </c>
      <c r="L44" s="457"/>
      <c r="M44" s="457"/>
      <c r="N44" s="458"/>
      <c r="P44" s="138" t="s">
        <v>115</v>
      </c>
      <c r="Q44" s="461" t="s">
        <v>414</v>
      </c>
      <c r="R44" s="462"/>
      <c r="S44" s="103">
        <f t="shared" si="6"/>
        <v>41</v>
      </c>
      <c r="T44" s="165">
        <f t="shared" si="7"/>
        <v>2.0500000000000003</v>
      </c>
      <c r="U44" s="165">
        <f t="shared" si="8"/>
        <v>0.51250000000000007</v>
      </c>
      <c r="V44" s="165">
        <f t="shared" si="14"/>
        <v>0.17083333333333336</v>
      </c>
      <c r="W44" s="103">
        <f t="shared" si="24"/>
        <v>4</v>
      </c>
      <c r="X44" s="240">
        <f t="shared" si="15"/>
        <v>-1.9499999999999997</v>
      </c>
      <c r="Y44" s="247">
        <f t="shared" si="12"/>
        <v>1.9512195121951217</v>
      </c>
      <c r="Z44" s="453" t="s">
        <v>445</v>
      </c>
      <c r="AA44" s="454"/>
      <c r="AB44" s="454"/>
      <c r="AC44" s="455"/>
    </row>
    <row r="45" spans="1:29" x14ac:dyDescent="0.25">
      <c r="A45" s="150" t="s">
        <v>115</v>
      </c>
      <c r="B45" s="459" t="s">
        <v>397</v>
      </c>
      <c r="C45" s="460"/>
      <c r="D45" s="152">
        <f>SUMIFS('2019'!L:L,'2019'!J:J,"Metals")</f>
        <v>74</v>
      </c>
      <c r="E45" s="156">
        <f t="shared" si="0"/>
        <v>3.7</v>
      </c>
      <c r="F45" s="156">
        <f t="shared" si="1"/>
        <v>0.92500000000000004</v>
      </c>
      <c r="G45" s="156">
        <f t="shared" si="22"/>
        <v>0.30833333333333335</v>
      </c>
      <c r="H45" s="152">
        <f>SUM($C$5:$N$5,$C$9:$N$9,$C$6:$N$6)</f>
        <v>8</v>
      </c>
      <c r="I45" s="237">
        <f t="shared" si="21"/>
        <v>-4.3</v>
      </c>
      <c r="J45" s="243">
        <f t="shared" si="5"/>
        <v>2.1621621621621618</v>
      </c>
      <c r="K45" s="449" t="s">
        <v>446</v>
      </c>
      <c r="L45" s="450"/>
      <c r="M45" s="450"/>
      <c r="N45" s="451"/>
      <c r="P45" s="150" t="s">
        <v>115</v>
      </c>
      <c r="Q45" s="459" t="s">
        <v>397</v>
      </c>
      <c r="R45" s="460"/>
      <c r="S45" s="152">
        <f t="shared" si="6"/>
        <v>74</v>
      </c>
      <c r="T45" s="160">
        <f t="shared" si="7"/>
        <v>3.7</v>
      </c>
      <c r="U45" s="160">
        <f t="shared" si="8"/>
        <v>0.92500000000000004</v>
      </c>
      <c r="V45" s="160">
        <f t="shared" si="14"/>
        <v>0.30833333333333335</v>
      </c>
      <c r="W45" s="161">
        <f>SUM($R$5:$AC$5,$R$9:$AC$9,$R$6:$AC$6)</f>
        <v>6</v>
      </c>
      <c r="X45" s="241">
        <f t="shared" si="15"/>
        <v>-2.2999999999999998</v>
      </c>
      <c r="Y45" s="248">
        <f t="shared" si="12"/>
        <v>1.6216216216216215</v>
      </c>
      <c r="Z45" s="449" t="s">
        <v>446</v>
      </c>
      <c r="AA45" s="450"/>
      <c r="AB45" s="450"/>
      <c r="AC45" s="451"/>
    </row>
    <row r="46" spans="1:29" x14ac:dyDescent="0.25">
      <c r="A46" s="150" t="s">
        <v>115</v>
      </c>
      <c r="B46" s="459" t="s">
        <v>398</v>
      </c>
      <c r="C46" s="460"/>
      <c r="D46" s="152">
        <f>SUMIFS('2019'!L:L,'2019'!J:J,"Metals")</f>
        <v>74</v>
      </c>
      <c r="E46" s="145">
        <f t="shared" si="0"/>
        <v>3.7</v>
      </c>
      <c r="F46" s="145">
        <f t="shared" si="1"/>
        <v>0.92500000000000004</v>
      </c>
      <c r="G46" s="145">
        <f t="shared" si="22"/>
        <v>0.30833333333333335</v>
      </c>
      <c r="H46" s="152">
        <f t="shared" ref="H46:H57" si="25">SUM($C$5:$N$5,$C$9:$N$9,$C$6:$N$6)</f>
        <v>8</v>
      </c>
      <c r="I46" s="237">
        <f t="shared" si="21"/>
        <v>-4.3</v>
      </c>
      <c r="J46" s="243">
        <f t="shared" si="5"/>
        <v>2.1621621621621618</v>
      </c>
      <c r="K46" s="449" t="s">
        <v>446</v>
      </c>
      <c r="L46" s="450"/>
      <c r="M46" s="450"/>
      <c r="N46" s="451"/>
      <c r="P46" s="150" t="s">
        <v>115</v>
      </c>
      <c r="Q46" s="459" t="s">
        <v>398</v>
      </c>
      <c r="R46" s="460"/>
      <c r="S46" s="152">
        <f t="shared" si="6"/>
        <v>74</v>
      </c>
      <c r="T46" s="160">
        <f t="shared" si="7"/>
        <v>3.7</v>
      </c>
      <c r="U46" s="160">
        <f t="shared" si="8"/>
        <v>0.92500000000000004</v>
      </c>
      <c r="V46" s="160">
        <f t="shared" si="14"/>
        <v>0.30833333333333335</v>
      </c>
      <c r="W46" s="161">
        <f t="shared" ref="W46:W57" si="26">SUM($R$5:$AC$5,$R$9:$AC$9,$R$6:$AC$6)</f>
        <v>6</v>
      </c>
      <c r="X46" s="241">
        <f t="shared" si="15"/>
        <v>-2.2999999999999998</v>
      </c>
      <c r="Y46" s="248">
        <f t="shared" si="12"/>
        <v>1.6216216216216215</v>
      </c>
      <c r="Z46" s="449" t="s">
        <v>446</v>
      </c>
      <c r="AA46" s="450"/>
      <c r="AB46" s="450"/>
      <c r="AC46" s="451"/>
    </row>
    <row r="47" spans="1:29" x14ac:dyDescent="0.25">
      <c r="A47" s="150" t="s">
        <v>115</v>
      </c>
      <c r="B47" s="459" t="s">
        <v>399</v>
      </c>
      <c r="C47" s="460"/>
      <c r="D47" s="152">
        <f>SUMIFS('2019'!L:L,'2019'!J:J,"Metals")</f>
        <v>74</v>
      </c>
      <c r="E47" s="145">
        <f t="shared" si="0"/>
        <v>3.7</v>
      </c>
      <c r="F47" s="145">
        <f t="shared" si="1"/>
        <v>0.92500000000000004</v>
      </c>
      <c r="G47" s="145">
        <f t="shared" si="22"/>
        <v>0.30833333333333335</v>
      </c>
      <c r="H47" s="152">
        <f t="shared" si="25"/>
        <v>8</v>
      </c>
      <c r="I47" s="237">
        <f t="shared" si="21"/>
        <v>-4.3</v>
      </c>
      <c r="J47" s="243">
        <f t="shared" si="5"/>
        <v>2.1621621621621618</v>
      </c>
      <c r="K47" s="449" t="s">
        <v>446</v>
      </c>
      <c r="L47" s="450"/>
      <c r="M47" s="450"/>
      <c r="N47" s="451"/>
      <c r="P47" s="150" t="s">
        <v>115</v>
      </c>
      <c r="Q47" s="459" t="s">
        <v>399</v>
      </c>
      <c r="R47" s="460"/>
      <c r="S47" s="152">
        <f t="shared" si="6"/>
        <v>74</v>
      </c>
      <c r="T47" s="160">
        <f t="shared" si="7"/>
        <v>3.7</v>
      </c>
      <c r="U47" s="160">
        <f t="shared" si="8"/>
        <v>0.92500000000000004</v>
      </c>
      <c r="V47" s="160">
        <f t="shared" si="14"/>
        <v>0.30833333333333335</v>
      </c>
      <c r="W47" s="161">
        <f t="shared" si="26"/>
        <v>6</v>
      </c>
      <c r="X47" s="241">
        <f t="shared" si="15"/>
        <v>-2.2999999999999998</v>
      </c>
      <c r="Y47" s="248">
        <f t="shared" si="12"/>
        <v>1.6216216216216215</v>
      </c>
      <c r="Z47" s="449" t="s">
        <v>446</v>
      </c>
      <c r="AA47" s="450"/>
      <c r="AB47" s="450"/>
      <c r="AC47" s="451"/>
    </row>
    <row r="48" spans="1:29" x14ac:dyDescent="0.25">
      <c r="A48" s="150" t="s">
        <v>115</v>
      </c>
      <c r="B48" s="459" t="s">
        <v>402</v>
      </c>
      <c r="C48" s="460"/>
      <c r="D48" s="152">
        <f>SUMIFS('2019'!L:L,'2019'!J:J,"Metals")</f>
        <v>74</v>
      </c>
      <c r="E48" s="145">
        <f t="shared" si="0"/>
        <v>3.7</v>
      </c>
      <c r="F48" s="145">
        <f t="shared" si="1"/>
        <v>0.92500000000000004</v>
      </c>
      <c r="G48" s="145">
        <f t="shared" si="22"/>
        <v>0.30833333333333335</v>
      </c>
      <c r="H48" s="152">
        <f t="shared" si="25"/>
        <v>8</v>
      </c>
      <c r="I48" s="237">
        <f t="shared" si="21"/>
        <v>-4.3</v>
      </c>
      <c r="J48" s="243">
        <f t="shared" si="5"/>
        <v>2.1621621621621618</v>
      </c>
      <c r="K48" s="449" t="s">
        <v>446</v>
      </c>
      <c r="L48" s="450"/>
      <c r="M48" s="450"/>
      <c r="N48" s="451"/>
      <c r="P48" s="150" t="s">
        <v>115</v>
      </c>
      <c r="Q48" s="459" t="s">
        <v>402</v>
      </c>
      <c r="R48" s="460"/>
      <c r="S48" s="152">
        <f t="shared" si="6"/>
        <v>74</v>
      </c>
      <c r="T48" s="160">
        <f t="shared" si="7"/>
        <v>3.7</v>
      </c>
      <c r="U48" s="160">
        <f t="shared" si="8"/>
        <v>0.92500000000000004</v>
      </c>
      <c r="V48" s="160">
        <f t="shared" si="14"/>
        <v>0.30833333333333335</v>
      </c>
      <c r="W48" s="161">
        <f t="shared" si="26"/>
        <v>6</v>
      </c>
      <c r="X48" s="241">
        <f t="shared" si="15"/>
        <v>-2.2999999999999998</v>
      </c>
      <c r="Y48" s="248">
        <f t="shared" si="12"/>
        <v>1.6216216216216215</v>
      </c>
      <c r="Z48" s="449" t="s">
        <v>446</v>
      </c>
      <c r="AA48" s="450"/>
      <c r="AB48" s="450"/>
      <c r="AC48" s="451"/>
    </row>
    <row r="49" spans="1:29" x14ac:dyDescent="0.25">
      <c r="A49" s="150" t="s">
        <v>115</v>
      </c>
      <c r="B49" s="459" t="s">
        <v>404</v>
      </c>
      <c r="C49" s="460"/>
      <c r="D49" s="152">
        <f>SUMIFS('2019'!L:L,'2019'!J:J,"Metals")</f>
        <v>74</v>
      </c>
      <c r="E49" s="145">
        <f t="shared" si="0"/>
        <v>3.7</v>
      </c>
      <c r="F49" s="145">
        <f t="shared" si="1"/>
        <v>0.92500000000000004</v>
      </c>
      <c r="G49" s="145">
        <f t="shared" si="22"/>
        <v>0.30833333333333335</v>
      </c>
      <c r="H49" s="152">
        <f t="shared" si="25"/>
        <v>8</v>
      </c>
      <c r="I49" s="237">
        <f t="shared" si="21"/>
        <v>-4.3</v>
      </c>
      <c r="J49" s="243">
        <f t="shared" si="5"/>
        <v>2.1621621621621618</v>
      </c>
      <c r="K49" s="449" t="s">
        <v>446</v>
      </c>
      <c r="L49" s="450"/>
      <c r="M49" s="450"/>
      <c r="N49" s="451"/>
      <c r="P49" s="150" t="s">
        <v>115</v>
      </c>
      <c r="Q49" s="459" t="s">
        <v>404</v>
      </c>
      <c r="R49" s="460"/>
      <c r="S49" s="152">
        <f t="shared" si="6"/>
        <v>74</v>
      </c>
      <c r="T49" s="160">
        <f t="shared" si="7"/>
        <v>3.7</v>
      </c>
      <c r="U49" s="160">
        <f t="shared" si="8"/>
        <v>0.92500000000000004</v>
      </c>
      <c r="V49" s="160">
        <f t="shared" si="14"/>
        <v>0.30833333333333335</v>
      </c>
      <c r="W49" s="161">
        <f t="shared" si="26"/>
        <v>6</v>
      </c>
      <c r="X49" s="241">
        <f t="shared" si="15"/>
        <v>-2.2999999999999998</v>
      </c>
      <c r="Y49" s="248">
        <f t="shared" si="12"/>
        <v>1.6216216216216215</v>
      </c>
      <c r="Z49" s="449" t="s">
        <v>446</v>
      </c>
      <c r="AA49" s="450"/>
      <c r="AB49" s="450"/>
      <c r="AC49" s="451"/>
    </row>
    <row r="50" spans="1:29" x14ac:dyDescent="0.25">
      <c r="A50" s="150" t="s">
        <v>115</v>
      </c>
      <c r="B50" s="459" t="s">
        <v>405</v>
      </c>
      <c r="C50" s="460"/>
      <c r="D50" s="152">
        <f>SUMIFS('2019'!L:L,'2019'!J:J,"Metals")</f>
        <v>74</v>
      </c>
      <c r="E50" s="145">
        <f t="shared" si="0"/>
        <v>3.7</v>
      </c>
      <c r="F50" s="145">
        <f t="shared" si="1"/>
        <v>0.92500000000000004</v>
      </c>
      <c r="G50" s="145">
        <f t="shared" si="22"/>
        <v>0.30833333333333335</v>
      </c>
      <c r="H50" s="152">
        <f t="shared" si="25"/>
        <v>8</v>
      </c>
      <c r="I50" s="237">
        <f t="shared" si="21"/>
        <v>-4.3</v>
      </c>
      <c r="J50" s="243">
        <f t="shared" si="5"/>
        <v>2.1621621621621618</v>
      </c>
      <c r="K50" s="449" t="s">
        <v>446</v>
      </c>
      <c r="L50" s="450"/>
      <c r="M50" s="450"/>
      <c r="N50" s="451"/>
      <c r="P50" s="150" t="s">
        <v>115</v>
      </c>
      <c r="Q50" s="459" t="s">
        <v>405</v>
      </c>
      <c r="R50" s="460"/>
      <c r="S50" s="152">
        <f t="shared" si="6"/>
        <v>74</v>
      </c>
      <c r="T50" s="160">
        <f t="shared" si="7"/>
        <v>3.7</v>
      </c>
      <c r="U50" s="160">
        <f t="shared" si="8"/>
        <v>0.92500000000000004</v>
      </c>
      <c r="V50" s="160">
        <f t="shared" si="14"/>
        <v>0.30833333333333335</v>
      </c>
      <c r="W50" s="161">
        <f t="shared" si="26"/>
        <v>6</v>
      </c>
      <c r="X50" s="241">
        <f t="shared" si="15"/>
        <v>-2.2999999999999998</v>
      </c>
      <c r="Y50" s="248">
        <f t="shared" si="12"/>
        <v>1.6216216216216215</v>
      </c>
      <c r="Z50" s="449" t="s">
        <v>446</v>
      </c>
      <c r="AA50" s="450"/>
      <c r="AB50" s="450"/>
      <c r="AC50" s="451"/>
    </row>
    <row r="51" spans="1:29" x14ac:dyDescent="0.25">
      <c r="A51" s="150" t="s">
        <v>115</v>
      </c>
      <c r="B51" s="459" t="s">
        <v>406</v>
      </c>
      <c r="C51" s="460"/>
      <c r="D51" s="152">
        <f>SUMIFS('2019'!L:L,'2019'!J:J,"Metals")</f>
        <v>74</v>
      </c>
      <c r="E51" s="145">
        <f t="shared" si="0"/>
        <v>3.7</v>
      </c>
      <c r="F51" s="145">
        <f t="shared" si="1"/>
        <v>0.92500000000000004</v>
      </c>
      <c r="G51" s="145">
        <f t="shared" si="22"/>
        <v>0.30833333333333335</v>
      </c>
      <c r="H51" s="152">
        <f t="shared" si="25"/>
        <v>8</v>
      </c>
      <c r="I51" s="237">
        <f t="shared" si="21"/>
        <v>-4.3</v>
      </c>
      <c r="J51" s="243">
        <f t="shared" si="5"/>
        <v>2.1621621621621618</v>
      </c>
      <c r="K51" s="449" t="s">
        <v>446</v>
      </c>
      <c r="L51" s="450"/>
      <c r="M51" s="450"/>
      <c r="N51" s="451"/>
      <c r="P51" s="150" t="s">
        <v>115</v>
      </c>
      <c r="Q51" s="459" t="s">
        <v>406</v>
      </c>
      <c r="R51" s="460"/>
      <c r="S51" s="152">
        <f t="shared" si="6"/>
        <v>74</v>
      </c>
      <c r="T51" s="160">
        <f t="shared" si="7"/>
        <v>3.7</v>
      </c>
      <c r="U51" s="160">
        <f t="shared" si="8"/>
        <v>0.92500000000000004</v>
      </c>
      <c r="V51" s="160">
        <f t="shared" si="14"/>
        <v>0.30833333333333335</v>
      </c>
      <c r="W51" s="161">
        <f t="shared" si="26"/>
        <v>6</v>
      </c>
      <c r="X51" s="241">
        <f t="shared" si="15"/>
        <v>-2.2999999999999998</v>
      </c>
      <c r="Y51" s="248">
        <f t="shared" si="12"/>
        <v>1.6216216216216215</v>
      </c>
      <c r="Z51" s="449" t="s">
        <v>446</v>
      </c>
      <c r="AA51" s="450"/>
      <c r="AB51" s="450"/>
      <c r="AC51" s="451"/>
    </row>
    <row r="52" spans="1:29" x14ac:dyDescent="0.25">
      <c r="A52" s="150" t="s">
        <v>115</v>
      </c>
      <c r="B52" s="459" t="s">
        <v>407</v>
      </c>
      <c r="C52" s="460"/>
      <c r="D52" s="152">
        <f>SUMIFS('2019'!L:L,'2019'!J:J,"Metals")</f>
        <v>74</v>
      </c>
      <c r="E52" s="145">
        <f t="shared" si="0"/>
        <v>3.7</v>
      </c>
      <c r="F52" s="145">
        <f t="shared" si="1"/>
        <v>0.92500000000000004</v>
      </c>
      <c r="G52" s="145">
        <f t="shared" si="22"/>
        <v>0.30833333333333335</v>
      </c>
      <c r="H52" s="152">
        <f t="shared" si="25"/>
        <v>8</v>
      </c>
      <c r="I52" s="237">
        <f t="shared" si="21"/>
        <v>-4.3</v>
      </c>
      <c r="J52" s="243">
        <f t="shared" si="5"/>
        <v>2.1621621621621618</v>
      </c>
      <c r="K52" s="449" t="s">
        <v>446</v>
      </c>
      <c r="L52" s="450"/>
      <c r="M52" s="450"/>
      <c r="N52" s="451"/>
      <c r="P52" s="150" t="s">
        <v>115</v>
      </c>
      <c r="Q52" s="459" t="s">
        <v>407</v>
      </c>
      <c r="R52" s="460"/>
      <c r="S52" s="152">
        <f t="shared" si="6"/>
        <v>74</v>
      </c>
      <c r="T52" s="160">
        <f t="shared" si="7"/>
        <v>3.7</v>
      </c>
      <c r="U52" s="160">
        <f t="shared" si="8"/>
        <v>0.92500000000000004</v>
      </c>
      <c r="V52" s="160">
        <f t="shared" si="14"/>
        <v>0.30833333333333335</v>
      </c>
      <c r="W52" s="161">
        <f t="shared" si="26"/>
        <v>6</v>
      </c>
      <c r="X52" s="241">
        <f t="shared" si="15"/>
        <v>-2.2999999999999998</v>
      </c>
      <c r="Y52" s="248">
        <f t="shared" si="12"/>
        <v>1.6216216216216215</v>
      </c>
      <c r="Z52" s="449" t="s">
        <v>446</v>
      </c>
      <c r="AA52" s="450"/>
      <c r="AB52" s="450"/>
      <c r="AC52" s="451"/>
    </row>
    <row r="53" spans="1:29" x14ac:dyDescent="0.25">
      <c r="A53" s="150" t="s">
        <v>115</v>
      </c>
      <c r="B53" s="459" t="s">
        <v>410</v>
      </c>
      <c r="C53" s="460"/>
      <c r="D53" s="152">
        <f>SUMIFS('2019'!L:L,'2019'!J:J,"Metals")</f>
        <v>74</v>
      </c>
      <c r="E53" s="145">
        <f t="shared" si="0"/>
        <v>3.7</v>
      </c>
      <c r="F53" s="145">
        <f t="shared" si="1"/>
        <v>0.92500000000000004</v>
      </c>
      <c r="G53" s="145">
        <f t="shared" si="22"/>
        <v>0.30833333333333335</v>
      </c>
      <c r="H53" s="152">
        <f t="shared" si="25"/>
        <v>8</v>
      </c>
      <c r="I53" s="237">
        <f t="shared" si="21"/>
        <v>-4.3</v>
      </c>
      <c r="J53" s="243">
        <f t="shared" si="5"/>
        <v>2.1621621621621618</v>
      </c>
      <c r="K53" s="449" t="s">
        <v>446</v>
      </c>
      <c r="L53" s="450"/>
      <c r="M53" s="450"/>
      <c r="N53" s="451"/>
      <c r="P53" s="150" t="s">
        <v>115</v>
      </c>
      <c r="Q53" s="459" t="s">
        <v>410</v>
      </c>
      <c r="R53" s="460"/>
      <c r="S53" s="152">
        <f t="shared" si="6"/>
        <v>74</v>
      </c>
      <c r="T53" s="160">
        <f t="shared" si="7"/>
        <v>3.7</v>
      </c>
      <c r="U53" s="160">
        <f t="shared" si="8"/>
        <v>0.92500000000000004</v>
      </c>
      <c r="V53" s="160">
        <f t="shared" si="14"/>
        <v>0.30833333333333335</v>
      </c>
      <c r="W53" s="161">
        <f t="shared" si="26"/>
        <v>6</v>
      </c>
      <c r="X53" s="241">
        <f t="shared" si="15"/>
        <v>-2.2999999999999998</v>
      </c>
      <c r="Y53" s="248">
        <f t="shared" si="12"/>
        <v>1.6216216216216215</v>
      </c>
      <c r="Z53" s="449" t="s">
        <v>446</v>
      </c>
      <c r="AA53" s="450"/>
      <c r="AB53" s="450"/>
      <c r="AC53" s="451"/>
    </row>
    <row r="54" spans="1:29" x14ac:dyDescent="0.25">
      <c r="A54" s="150" t="s">
        <v>115</v>
      </c>
      <c r="B54" s="459" t="s">
        <v>412</v>
      </c>
      <c r="C54" s="460"/>
      <c r="D54" s="152">
        <f>SUMIFS('2019'!L:L,'2019'!J:J,"Metals")</f>
        <v>74</v>
      </c>
      <c r="E54" s="145">
        <f t="shared" si="0"/>
        <v>3.7</v>
      </c>
      <c r="F54" s="145">
        <f t="shared" si="1"/>
        <v>0.92500000000000004</v>
      </c>
      <c r="G54" s="145">
        <f t="shared" si="22"/>
        <v>0.30833333333333335</v>
      </c>
      <c r="H54" s="152">
        <f t="shared" si="25"/>
        <v>8</v>
      </c>
      <c r="I54" s="237">
        <f t="shared" si="21"/>
        <v>-4.3</v>
      </c>
      <c r="J54" s="243">
        <f t="shared" si="5"/>
        <v>2.1621621621621618</v>
      </c>
      <c r="K54" s="449" t="s">
        <v>446</v>
      </c>
      <c r="L54" s="450"/>
      <c r="M54" s="450"/>
      <c r="N54" s="451"/>
      <c r="P54" s="150" t="s">
        <v>115</v>
      </c>
      <c r="Q54" s="459" t="s">
        <v>412</v>
      </c>
      <c r="R54" s="460"/>
      <c r="S54" s="152">
        <f t="shared" si="6"/>
        <v>74</v>
      </c>
      <c r="T54" s="160">
        <f t="shared" si="7"/>
        <v>3.7</v>
      </c>
      <c r="U54" s="160">
        <f t="shared" si="8"/>
        <v>0.92500000000000004</v>
      </c>
      <c r="V54" s="160">
        <f t="shared" si="14"/>
        <v>0.30833333333333335</v>
      </c>
      <c r="W54" s="161">
        <f t="shared" si="26"/>
        <v>6</v>
      </c>
      <c r="X54" s="241">
        <f t="shared" si="15"/>
        <v>-2.2999999999999998</v>
      </c>
      <c r="Y54" s="248">
        <f t="shared" si="12"/>
        <v>1.6216216216216215</v>
      </c>
      <c r="Z54" s="449" t="s">
        <v>446</v>
      </c>
      <c r="AA54" s="450"/>
      <c r="AB54" s="450"/>
      <c r="AC54" s="451"/>
    </row>
    <row r="55" spans="1:29" x14ac:dyDescent="0.25">
      <c r="A55" s="150" t="s">
        <v>115</v>
      </c>
      <c r="B55" s="459" t="s">
        <v>413</v>
      </c>
      <c r="C55" s="460"/>
      <c r="D55" s="152">
        <f>SUMIFS('2019'!L:L,'2019'!J:J,"Metals")</f>
        <v>74</v>
      </c>
      <c r="E55" s="145">
        <f t="shared" si="0"/>
        <v>3.7</v>
      </c>
      <c r="F55" s="145">
        <f t="shared" si="1"/>
        <v>0.92500000000000004</v>
      </c>
      <c r="G55" s="145">
        <f t="shared" si="22"/>
        <v>0.30833333333333335</v>
      </c>
      <c r="H55" s="152">
        <f t="shared" si="25"/>
        <v>8</v>
      </c>
      <c r="I55" s="237">
        <f t="shared" si="21"/>
        <v>-4.3</v>
      </c>
      <c r="J55" s="243">
        <f t="shared" si="5"/>
        <v>2.1621621621621618</v>
      </c>
      <c r="K55" s="449" t="s">
        <v>446</v>
      </c>
      <c r="L55" s="450"/>
      <c r="M55" s="450"/>
      <c r="N55" s="451"/>
      <c r="P55" s="150" t="s">
        <v>115</v>
      </c>
      <c r="Q55" s="459" t="s">
        <v>413</v>
      </c>
      <c r="R55" s="460"/>
      <c r="S55" s="152">
        <f t="shared" si="6"/>
        <v>74</v>
      </c>
      <c r="T55" s="160">
        <f t="shared" si="7"/>
        <v>3.7</v>
      </c>
      <c r="U55" s="160">
        <f t="shared" si="8"/>
        <v>0.92500000000000004</v>
      </c>
      <c r="V55" s="160">
        <f t="shared" si="14"/>
        <v>0.30833333333333335</v>
      </c>
      <c r="W55" s="161">
        <f t="shared" si="26"/>
        <v>6</v>
      </c>
      <c r="X55" s="241">
        <f t="shared" si="15"/>
        <v>-2.2999999999999998</v>
      </c>
      <c r="Y55" s="248">
        <f t="shared" si="12"/>
        <v>1.6216216216216215</v>
      </c>
      <c r="Z55" s="449" t="s">
        <v>446</v>
      </c>
      <c r="AA55" s="450"/>
      <c r="AB55" s="450"/>
      <c r="AC55" s="451"/>
    </row>
    <row r="56" spans="1:29" x14ac:dyDescent="0.25">
      <c r="A56" s="150" t="s">
        <v>115</v>
      </c>
      <c r="B56" s="459" t="s">
        <v>415</v>
      </c>
      <c r="C56" s="460"/>
      <c r="D56" s="152">
        <f>SUMIFS('2019'!L:L,'2019'!J:J,"Metals")</f>
        <v>74</v>
      </c>
      <c r="E56" s="145">
        <f t="shared" si="0"/>
        <v>3.7</v>
      </c>
      <c r="F56" s="145">
        <f t="shared" si="1"/>
        <v>0.92500000000000004</v>
      </c>
      <c r="G56" s="145">
        <f t="shared" si="22"/>
        <v>0.30833333333333335</v>
      </c>
      <c r="H56" s="152">
        <f t="shared" si="25"/>
        <v>8</v>
      </c>
      <c r="I56" s="237">
        <f t="shared" si="21"/>
        <v>-4.3</v>
      </c>
      <c r="J56" s="243">
        <f t="shared" si="5"/>
        <v>2.1621621621621618</v>
      </c>
      <c r="K56" s="449" t="s">
        <v>446</v>
      </c>
      <c r="L56" s="450"/>
      <c r="M56" s="450"/>
      <c r="N56" s="451"/>
      <c r="P56" s="150" t="s">
        <v>115</v>
      </c>
      <c r="Q56" s="459" t="s">
        <v>415</v>
      </c>
      <c r="R56" s="460"/>
      <c r="S56" s="152">
        <f t="shared" si="6"/>
        <v>74</v>
      </c>
      <c r="T56" s="160">
        <f t="shared" si="7"/>
        <v>3.7</v>
      </c>
      <c r="U56" s="160">
        <f t="shared" si="8"/>
        <v>0.92500000000000004</v>
      </c>
      <c r="V56" s="160">
        <f t="shared" si="14"/>
        <v>0.30833333333333335</v>
      </c>
      <c r="W56" s="161">
        <f t="shared" si="26"/>
        <v>6</v>
      </c>
      <c r="X56" s="241">
        <f t="shared" si="15"/>
        <v>-2.2999999999999998</v>
      </c>
      <c r="Y56" s="248">
        <f t="shared" si="12"/>
        <v>1.6216216216216215</v>
      </c>
      <c r="Z56" s="449" t="s">
        <v>446</v>
      </c>
      <c r="AA56" s="450"/>
      <c r="AB56" s="450"/>
      <c r="AC56" s="451"/>
    </row>
    <row r="57" spans="1:29" x14ac:dyDescent="0.25">
      <c r="A57" s="150" t="s">
        <v>115</v>
      </c>
      <c r="B57" s="459" t="s">
        <v>416</v>
      </c>
      <c r="C57" s="460"/>
      <c r="D57" s="152">
        <f>SUMIFS('2019'!L:L,'2019'!J:J,"Metals")</f>
        <v>74</v>
      </c>
      <c r="E57" s="145">
        <f t="shared" si="0"/>
        <v>3.7</v>
      </c>
      <c r="F57" s="145">
        <f t="shared" si="1"/>
        <v>0.92500000000000004</v>
      </c>
      <c r="G57" s="145">
        <f t="shared" si="22"/>
        <v>0.30833333333333335</v>
      </c>
      <c r="H57" s="152">
        <f t="shared" si="25"/>
        <v>8</v>
      </c>
      <c r="I57" s="237">
        <f t="shared" si="21"/>
        <v>-4.3</v>
      </c>
      <c r="J57" s="243">
        <f t="shared" si="5"/>
        <v>2.1621621621621618</v>
      </c>
      <c r="K57" s="449" t="s">
        <v>446</v>
      </c>
      <c r="L57" s="450"/>
      <c r="M57" s="450"/>
      <c r="N57" s="451"/>
      <c r="P57" s="150" t="s">
        <v>115</v>
      </c>
      <c r="Q57" s="459" t="s">
        <v>416</v>
      </c>
      <c r="R57" s="460"/>
      <c r="S57" s="152">
        <f t="shared" si="6"/>
        <v>74</v>
      </c>
      <c r="T57" s="160">
        <f t="shared" si="7"/>
        <v>3.7</v>
      </c>
      <c r="U57" s="160">
        <f t="shared" si="8"/>
        <v>0.92500000000000004</v>
      </c>
      <c r="V57" s="160">
        <f t="shared" si="14"/>
        <v>0.30833333333333335</v>
      </c>
      <c r="W57" s="161">
        <f t="shared" si="26"/>
        <v>6</v>
      </c>
      <c r="X57" s="241">
        <f t="shared" si="15"/>
        <v>-2.2999999999999998</v>
      </c>
      <c r="Y57" s="248">
        <f t="shared" si="12"/>
        <v>1.6216216216216215</v>
      </c>
      <c r="Z57" s="449" t="s">
        <v>446</v>
      </c>
      <c r="AA57" s="450"/>
      <c r="AB57" s="450"/>
      <c r="AC57" s="451"/>
    </row>
    <row r="58" spans="1:29" x14ac:dyDescent="0.25">
      <c r="A58" s="141" t="s">
        <v>115</v>
      </c>
      <c r="B58" s="498" t="s">
        <v>409</v>
      </c>
      <c r="C58" s="499"/>
      <c r="D58" s="155">
        <f>SUMIFS('2019'!L:L,'2019'!J:J,"Metals",'2019'!I:I,"3M")+SUMIFS('2019'!L:L,'2019'!J:J,"Metals",'2019'!I:I,"2")</f>
        <v>33</v>
      </c>
      <c r="E58" s="154">
        <f t="shared" si="0"/>
        <v>1.6500000000000001</v>
      </c>
      <c r="F58" s="154">
        <f t="shared" si="1"/>
        <v>0.41250000000000003</v>
      </c>
      <c r="G58" s="154">
        <f t="shared" si="22"/>
        <v>0.13750000000000001</v>
      </c>
      <c r="H58" s="155">
        <f>SUM(C6:N6)</f>
        <v>5</v>
      </c>
      <c r="I58" s="238">
        <f t="shared" si="21"/>
        <v>-3.3499999999999996</v>
      </c>
      <c r="J58" s="244">
        <f t="shared" si="5"/>
        <v>3.0303030303030303</v>
      </c>
      <c r="K58" s="456" t="s">
        <v>429</v>
      </c>
      <c r="L58" s="457"/>
      <c r="M58" s="457"/>
      <c r="N58" s="458"/>
      <c r="P58" s="138" t="s">
        <v>115</v>
      </c>
      <c r="Q58" s="461" t="s">
        <v>409</v>
      </c>
      <c r="R58" s="462"/>
      <c r="S58" s="103">
        <f t="shared" si="6"/>
        <v>33</v>
      </c>
      <c r="T58" s="165">
        <f t="shared" si="7"/>
        <v>1.6500000000000001</v>
      </c>
      <c r="U58" s="165">
        <f t="shared" si="8"/>
        <v>0.41250000000000003</v>
      </c>
      <c r="V58" s="165">
        <f t="shared" si="14"/>
        <v>0.13750000000000001</v>
      </c>
      <c r="W58" s="103">
        <f>SUM(R6:AC6)</f>
        <v>2</v>
      </c>
      <c r="X58" s="240">
        <f t="shared" si="15"/>
        <v>-0.34999999999999987</v>
      </c>
      <c r="Y58" s="247">
        <f t="shared" si="12"/>
        <v>1.2121212121212119</v>
      </c>
      <c r="Z58" s="453" t="s">
        <v>429</v>
      </c>
      <c r="AA58" s="454"/>
      <c r="AB58" s="454"/>
      <c r="AC58" s="455"/>
    </row>
    <row r="59" spans="1:29" x14ac:dyDescent="0.25">
      <c r="A59" s="150" t="s">
        <v>376</v>
      </c>
      <c r="B59" s="459" t="s">
        <v>151</v>
      </c>
      <c r="C59" s="460"/>
      <c r="D59" s="152">
        <f>SUMIFS('2019'!L:L,'2019'!J:J,QC_Sample_Tracking!B59)</f>
        <v>40</v>
      </c>
      <c r="E59" s="145">
        <f t="shared" si="0"/>
        <v>2</v>
      </c>
      <c r="F59" s="145">
        <f t="shared" si="1"/>
        <v>0.5</v>
      </c>
      <c r="G59" s="145">
        <f t="shared" si="22"/>
        <v>0.16666666666666666</v>
      </c>
      <c r="H59" s="152">
        <f>SUM(C13:N13)</f>
        <v>2</v>
      </c>
      <c r="I59" s="237">
        <f t="shared" si="21"/>
        <v>0</v>
      </c>
      <c r="J59" s="243">
        <f t="shared" si="5"/>
        <v>1</v>
      </c>
      <c r="K59" s="449" t="s">
        <v>151</v>
      </c>
      <c r="L59" s="450"/>
      <c r="M59" s="450"/>
      <c r="N59" s="451"/>
      <c r="P59" s="150" t="s">
        <v>376</v>
      </c>
      <c r="Q59" s="459" t="s">
        <v>151</v>
      </c>
      <c r="R59" s="460"/>
      <c r="S59" s="152">
        <f t="shared" si="6"/>
        <v>40</v>
      </c>
      <c r="T59" s="160">
        <f t="shared" si="7"/>
        <v>2</v>
      </c>
      <c r="U59" s="160">
        <f t="shared" si="8"/>
        <v>0.5</v>
      </c>
      <c r="V59" s="160">
        <f t="shared" si="14"/>
        <v>0.16666666666666666</v>
      </c>
      <c r="W59" s="161">
        <f>SUM(R13:AC13)</f>
        <v>2</v>
      </c>
      <c r="X59" s="241">
        <f t="shared" si="15"/>
        <v>0</v>
      </c>
      <c r="Y59" s="248">
        <f t="shared" si="12"/>
        <v>1</v>
      </c>
      <c r="Z59" s="449" t="s">
        <v>151</v>
      </c>
      <c r="AA59" s="450"/>
      <c r="AB59" s="450"/>
      <c r="AC59" s="451"/>
    </row>
    <row r="60" spans="1:29" x14ac:dyDescent="0.25">
      <c r="A60" s="150" t="s">
        <v>376</v>
      </c>
      <c r="B60" s="459" t="s">
        <v>152</v>
      </c>
      <c r="C60" s="460"/>
      <c r="D60" s="152">
        <f>SUMIFS('2019'!L:L,'2019'!J:J,QC_Sample_Tracking!B60)</f>
        <v>29</v>
      </c>
      <c r="E60" s="145">
        <f t="shared" si="0"/>
        <v>1.4500000000000002</v>
      </c>
      <c r="F60" s="145">
        <f t="shared" si="1"/>
        <v>0.36250000000000004</v>
      </c>
      <c r="G60" s="145">
        <f t="shared" si="22"/>
        <v>0.12083333333333335</v>
      </c>
      <c r="H60" s="152">
        <f t="shared" ref="H60:H63" si="27">SUM(C14:N14)</f>
        <v>2</v>
      </c>
      <c r="I60" s="237">
        <f t="shared" si="21"/>
        <v>-0.54999999999999982</v>
      </c>
      <c r="J60" s="243">
        <f t="shared" si="5"/>
        <v>1.3793103448275861</v>
      </c>
      <c r="K60" s="449" t="s">
        <v>152</v>
      </c>
      <c r="L60" s="450"/>
      <c r="M60" s="450"/>
      <c r="N60" s="451"/>
      <c r="P60" s="150" t="s">
        <v>376</v>
      </c>
      <c r="Q60" s="459" t="s">
        <v>152</v>
      </c>
      <c r="R60" s="460"/>
      <c r="S60" s="152">
        <f t="shared" si="6"/>
        <v>29</v>
      </c>
      <c r="T60" s="160">
        <f t="shared" si="7"/>
        <v>1.4500000000000002</v>
      </c>
      <c r="U60" s="160">
        <f t="shared" si="8"/>
        <v>0.36250000000000004</v>
      </c>
      <c r="V60" s="160">
        <f t="shared" si="14"/>
        <v>0.12083333333333335</v>
      </c>
      <c r="W60" s="161">
        <f t="shared" ref="W60:W63" si="28">SUM(R14:AC14)</f>
        <v>1</v>
      </c>
      <c r="X60" s="241">
        <f t="shared" si="15"/>
        <v>0.45000000000000018</v>
      </c>
      <c r="Y60" s="248">
        <f t="shared" si="12"/>
        <v>0.68965517241379304</v>
      </c>
      <c r="Z60" s="449" t="s">
        <v>152</v>
      </c>
      <c r="AA60" s="450"/>
      <c r="AB60" s="450"/>
      <c r="AC60" s="451"/>
    </row>
    <row r="61" spans="1:29" x14ac:dyDescent="0.25">
      <c r="A61" s="150" t="s">
        <v>376</v>
      </c>
      <c r="B61" s="459" t="s">
        <v>332</v>
      </c>
      <c r="C61" s="460"/>
      <c r="D61" s="152">
        <f>SUMIFS('2019'!L:L,'2019'!J:J,QC_Sample_Tracking!B61)</f>
        <v>3</v>
      </c>
      <c r="E61" s="145">
        <f t="shared" si="0"/>
        <v>0.15000000000000002</v>
      </c>
      <c r="F61" s="145">
        <f t="shared" si="1"/>
        <v>3.7500000000000006E-2</v>
      </c>
      <c r="G61" s="145">
        <f t="shared" si="22"/>
        <v>1.2500000000000002E-2</v>
      </c>
      <c r="H61" s="152">
        <f t="shared" si="27"/>
        <v>0</v>
      </c>
      <c r="I61" s="237">
        <f t="shared" si="21"/>
        <v>0.15000000000000002</v>
      </c>
      <c r="J61" s="243">
        <f t="shared" si="5"/>
        <v>0</v>
      </c>
      <c r="K61" s="449" t="s">
        <v>332</v>
      </c>
      <c r="L61" s="450"/>
      <c r="M61" s="450"/>
      <c r="N61" s="451"/>
      <c r="P61" s="150" t="s">
        <v>376</v>
      </c>
      <c r="Q61" s="459" t="s">
        <v>332</v>
      </c>
      <c r="R61" s="460"/>
      <c r="S61" s="152">
        <f t="shared" si="6"/>
        <v>3</v>
      </c>
      <c r="T61" s="160">
        <f t="shared" si="7"/>
        <v>0.15000000000000002</v>
      </c>
      <c r="U61" s="160">
        <f t="shared" si="8"/>
        <v>3.7500000000000006E-2</v>
      </c>
      <c r="V61" s="160">
        <f t="shared" si="14"/>
        <v>1.2500000000000002E-2</v>
      </c>
      <c r="W61" s="161">
        <f t="shared" si="28"/>
        <v>0</v>
      </c>
      <c r="X61" s="241">
        <f t="shared" si="15"/>
        <v>0.15000000000000002</v>
      </c>
      <c r="Y61" s="248">
        <f t="shared" si="12"/>
        <v>0</v>
      </c>
      <c r="Z61" s="449" t="s">
        <v>332</v>
      </c>
      <c r="AA61" s="450"/>
      <c r="AB61" s="450"/>
      <c r="AC61" s="451"/>
    </row>
    <row r="62" spans="1:29" x14ac:dyDescent="0.25">
      <c r="A62" s="150" t="s">
        <v>376</v>
      </c>
      <c r="B62" s="459" t="s">
        <v>380</v>
      </c>
      <c r="C62" s="460"/>
      <c r="D62" s="152">
        <f>SUMIFS('2019'!L:L,'2019'!J:J,QC_Sample_Tracking!B62)</f>
        <v>0</v>
      </c>
      <c r="E62" s="145">
        <f t="shared" si="0"/>
        <v>0</v>
      </c>
      <c r="F62" s="145">
        <f t="shared" si="1"/>
        <v>0</v>
      </c>
      <c r="G62" s="145">
        <f t="shared" si="22"/>
        <v>0</v>
      </c>
      <c r="H62" s="152">
        <f t="shared" si="27"/>
        <v>0</v>
      </c>
      <c r="I62" s="237">
        <f t="shared" si="21"/>
        <v>0</v>
      </c>
      <c r="J62" s="243" t="str">
        <f t="shared" si="5"/>
        <v>-</v>
      </c>
      <c r="K62" s="449" t="s">
        <v>380</v>
      </c>
      <c r="L62" s="450"/>
      <c r="M62" s="450"/>
      <c r="N62" s="451"/>
      <c r="P62" s="150" t="s">
        <v>376</v>
      </c>
      <c r="Q62" s="459" t="s">
        <v>380</v>
      </c>
      <c r="R62" s="460"/>
      <c r="S62" s="152">
        <f t="shared" si="6"/>
        <v>0</v>
      </c>
      <c r="T62" s="160">
        <f t="shared" si="7"/>
        <v>0</v>
      </c>
      <c r="U62" s="160">
        <f t="shared" si="8"/>
        <v>0</v>
      </c>
      <c r="V62" s="160">
        <f t="shared" si="14"/>
        <v>0</v>
      </c>
      <c r="W62" s="161">
        <f t="shared" si="28"/>
        <v>0</v>
      </c>
      <c r="X62" s="241">
        <f t="shared" si="15"/>
        <v>0</v>
      </c>
      <c r="Y62" s="248" t="str">
        <f t="shared" si="12"/>
        <v>-</v>
      </c>
      <c r="Z62" s="449" t="s">
        <v>380</v>
      </c>
      <c r="AA62" s="450"/>
      <c r="AB62" s="450"/>
      <c r="AC62" s="451"/>
    </row>
    <row r="63" spans="1:29" x14ac:dyDescent="0.25">
      <c r="A63" s="150" t="s">
        <v>376</v>
      </c>
      <c r="B63" s="459" t="s">
        <v>334</v>
      </c>
      <c r="C63" s="460"/>
      <c r="D63" s="152">
        <f>SUMIFS('2019'!L:L,'2019'!J:J,QC_Sample_Tracking!B63)</f>
        <v>0</v>
      </c>
      <c r="E63" s="145">
        <f t="shared" si="0"/>
        <v>0</v>
      </c>
      <c r="F63" s="145">
        <f t="shared" si="1"/>
        <v>0</v>
      </c>
      <c r="G63" s="145">
        <f t="shared" si="22"/>
        <v>0</v>
      </c>
      <c r="H63" s="152">
        <f t="shared" si="27"/>
        <v>0</v>
      </c>
      <c r="I63" s="237">
        <f t="shared" si="21"/>
        <v>0</v>
      </c>
      <c r="J63" s="243" t="str">
        <f t="shared" si="5"/>
        <v>-</v>
      </c>
      <c r="K63" s="449" t="s">
        <v>334</v>
      </c>
      <c r="L63" s="450"/>
      <c r="M63" s="450"/>
      <c r="N63" s="451"/>
      <c r="P63" s="150" t="s">
        <v>376</v>
      </c>
      <c r="Q63" s="459" t="s">
        <v>334</v>
      </c>
      <c r="R63" s="460"/>
      <c r="S63" s="152">
        <f t="shared" si="6"/>
        <v>0</v>
      </c>
      <c r="T63" s="160">
        <f t="shared" si="7"/>
        <v>0</v>
      </c>
      <c r="U63" s="160">
        <f t="shared" si="8"/>
        <v>0</v>
      </c>
      <c r="V63" s="160">
        <f t="shared" si="14"/>
        <v>0</v>
      </c>
      <c r="W63" s="161">
        <f t="shared" si="28"/>
        <v>0</v>
      </c>
      <c r="X63" s="241">
        <f t="shared" si="15"/>
        <v>0</v>
      </c>
      <c r="Y63" s="248" t="str">
        <f t="shared" si="12"/>
        <v>-</v>
      </c>
      <c r="Z63" s="449" t="s">
        <v>334</v>
      </c>
      <c r="AA63" s="450"/>
      <c r="AB63" s="450"/>
      <c r="AC63" s="451"/>
    </row>
    <row r="64" spans="1:29" s="129" customFormat="1" ht="87" customHeight="1" x14ac:dyDescent="0.25">
      <c r="A64" s="142" t="s">
        <v>437</v>
      </c>
      <c r="B64" s="485" t="s">
        <v>417</v>
      </c>
      <c r="C64" s="486"/>
      <c r="D64" s="155">
        <f>SUMIFS('2019'!L:L,'2019'!J:J,"Tracers")+SUMIFS('2019'!L:L,'2019'!J:J,"SCI Kit")+SUMIFS('2019'!L:L,'2019'!J:J,"Pesticides")</f>
        <v>113</v>
      </c>
      <c r="E64" s="154">
        <f t="shared" si="0"/>
        <v>5.65</v>
      </c>
      <c r="F64" s="154">
        <f t="shared" si="1"/>
        <v>1.4125000000000001</v>
      </c>
      <c r="G64" s="154">
        <f t="shared" si="20"/>
        <v>0.47083333333333338</v>
      </c>
      <c r="H64" s="155">
        <f>SUM($C$7:$N$9)</f>
        <v>7</v>
      </c>
      <c r="I64" s="238">
        <f t="shared" si="21"/>
        <v>-1.3499999999999996</v>
      </c>
      <c r="J64" s="244">
        <f t="shared" si="5"/>
        <v>1.2389380530973451</v>
      </c>
      <c r="K64" s="489" t="s">
        <v>438</v>
      </c>
      <c r="L64" s="490"/>
      <c r="M64" s="490"/>
      <c r="N64" s="491"/>
      <c r="P64" s="139" t="s">
        <v>437</v>
      </c>
      <c r="Q64" s="467" t="s">
        <v>417</v>
      </c>
      <c r="R64" s="468"/>
      <c r="S64" s="103">
        <f t="shared" si="6"/>
        <v>113</v>
      </c>
      <c r="T64" s="165">
        <f t="shared" si="7"/>
        <v>5.65</v>
      </c>
      <c r="U64" s="165">
        <f t="shared" si="8"/>
        <v>1.4125000000000001</v>
      </c>
      <c r="V64" s="165">
        <f t="shared" si="14"/>
        <v>0.47083333333333338</v>
      </c>
      <c r="W64" s="103">
        <f>SUM($R$7:$AC$9)</f>
        <v>7</v>
      </c>
      <c r="X64" s="240">
        <f t="shared" si="15"/>
        <v>-1.3499999999999996</v>
      </c>
      <c r="Y64" s="247">
        <f t="shared" si="12"/>
        <v>1.2389380530973451</v>
      </c>
      <c r="Z64" s="471" t="s">
        <v>438</v>
      </c>
      <c r="AA64" s="472"/>
      <c r="AB64" s="472"/>
      <c r="AC64" s="473"/>
    </row>
    <row r="65" spans="1:29" s="129" customFormat="1" ht="48.75" customHeight="1" x14ac:dyDescent="0.25">
      <c r="A65" s="142" t="s">
        <v>437</v>
      </c>
      <c r="B65" s="485" t="s">
        <v>422</v>
      </c>
      <c r="C65" s="486"/>
      <c r="D65" s="155">
        <f>SUMIFS('2019'!L:L,'2019'!J:J,"Tracers")+SUMIFS('2019'!L:L,'2019'!J:J,"SCI Kit")+SUMIFS('2019'!L:L,'2019'!J:J,"Pesticides")</f>
        <v>113</v>
      </c>
      <c r="E65" s="154">
        <f t="shared" si="0"/>
        <v>5.65</v>
      </c>
      <c r="F65" s="154">
        <f t="shared" si="1"/>
        <v>1.4125000000000001</v>
      </c>
      <c r="G65" s="154">
        <f t="shared" si="20"/>
        <v>0.47083333333333338</v>
      </c>
      <c r="H65" s="155">
        <f>SUM($C$7:$N$9)</f>
        <v>7</v>
      </c>
      <c r="I65" s="238">
        <f t="shared" si="21"/>
        <v>-1.3499999999999996</v>
      </c>
      <c r="J65" s="244">
        <f t="shared" si="5"/>
        <v>1.2389380530973451</v>
      </c>
      <c r="K65" s="489" t="s">
        <v>439</v>
      </c>
      <c r="L65" s="490"/>
      <c r="M65" s="490"/>
      <c r="N65" s="491"/>
      <c r="P65" s="139" t="s">
        <v>437</v>
      </c>
      <c r="Q65" s="467" t="s">
        <v>422</v>
      </c>
      <c r="R65" s="468"/>
      <c r="S65" s="103">
        <f t="shared" si="6"/>
        <v>113</v>
      </c>
      <c r="T65" s="165">
        <f t="shared" si="7"/>
        <v>5.65</v>
      </c>
      <c r="U65" s="165">
        <f t="shared" si="8"/>
        <v>1.4125000000000001</v>
      </c>
      <c r="V65" s="165">
        <f t="shared" si="14"/>
        <v>0.47083333333333338</v>
      </c>
      <c r="W65" s="103">
        <f>SUM($R$7:$AC$9)</f>
        <v>7</v>
      </c>
      <c r="X65" s="240">
        <f t="shared" si="15"/>
        <v>-1.3499999999999996</v>
      </c>
      <c r="Y65" s="247">
        <f t="shared" si="12"/>
        <v>1.2389380530973451</v>
      </c>
      <c r="Z65" s="471" t="s">
        <v>439</v>
      </c>
      <c r="AA65" s="472"/>
      <c r="AB65" s="472"/>
      <c r="AC65" s="473"/>
    </row>
    <row r="66" spans="1:29" ht="138.75" customHeight="1" x14ac:dyDescent="0.25">
      <c r="A66" s="151" t="s">
        <v>444</v>
      </c>
      <c r="B66" s="469" t="s">
        <v>418</v>
      </c>
      <c r="C66" s="470"/>
      <c r="D66" s="152">
        <f>SUMIFS('2019'!L:L,'2019'!J:J,"SCI Kit")+SUMIFS('2019'!L:L,'2019'!J:J,"Pesticides")</f>
        <v>58</v>
      </c>
      <c r="E66" s="145">
        <f t="shared" si="0"/>
        <v>2.9000000000000004</v>
      </c>
      <c r="F66" s="145">
        <f t="shared" si="1"/>
        <v>0.72500000000000009</v>
      </c>
      <c r="G66" s="145">
        <f t="shared" si="20"/>
        <v>0.2416666666666667</v>
      </c>
      <c r="H66" s="152">
        <f>SUM($C$7:$N$7,$C$9:$N$9)</f>
        <v>3</v>
      </c>
      <c r="I66" s="237">
        <f t="shared" si="21"/>
        <v>-9.9999999999999645E-2</v>
      </c>
      <c r="J66" s="243">
        <f t="shared" si="5"/>
        <v>1.0344827586206895</v>
      </c>
      <c r="K66" s="474" t="s">
        <v>440</v>
      </c>
      <c r="L66" s="475"/>
      <c r="M66" s="475"/>
      <c r="N66" s="476"/>
      <c r="P66" s="151" t="s">
        <v>444</v>
      </c>
      <c r="Q66" s="469" t="s">
        <v>418</v>
      </c>
      <c r="R66" s="470"/>
      <c r="S66" s="152">
        <f t="shared" si="6"/>
        <v>58</v>
      </c>
      <c r="T66" s="160">
        <f t="shared" si="7"/>
        <v>2.9000000000000004</v>
      </c>
      <c r="U66" s="160">
        <f t="shared" si="8"/>
        <v>0.72500000000000009</v>
      </c>
      <c r="V66" s="160">
        <f t="shared" si="14"/>
        <v>0.2416666666666667</v>
      </c>
      <c r="W66" s="161">
        <f>SUM($R$7:$AC$7,$R$9:$AC$9)</f>
        <v>3</v>
      </c>
      <c r="X66" s="241">
        <f t="shared" si="15"/>
        <v>-9.9999999999999645E-2</v>
      </c>
      <c r="Y66" s="248">
        <f t="shared" si="12"/>
        <v>1.0344827586206895</v>
      </c>
      <c r="Z66" s="474" t="s">
        <v>440</v>
      </c>
      <c r="AA66" s="475"/>
      <c r="AB66" s="475"/>
      <c r="AC66" s="476"/>
    </row>
    <row r="67" spans="1:29" ht="51.75" customHeight="1" x14ac:dyDescent="0.25">
      <c r="A67" s="142" t="s">
        <v>419</v>
      </c>
      <c r="B67" s="483" t="s">
        <v>420</v>
      </c>
      <c r="C67" s="484"/>
      <c r="D67" s="155">
        <f>SUMIFS('2019'!L:L,'2019'!J:J,"Pesticides")</f>
        <v>35</v>
      </c>
      <c r="E67" s="154">
        <f t="shared" si="0"/>
        <v>1.75</v>
      </c>
      <c r="F67" s="154">
        <f t="shared" si="1"/>
        <v>0.4375</v>
      </c>
      <c r="G67" s="154">
        <f t="shared" si="20"/>
        <v>0.14583333333333334</v>
      </c>
      <c r="H67" s="155">
        <f>SUM($C$7:$N$7)</f>
        <v>3</v>
      </c>
      <c r="I67" s="238">
        <f t="shared" si="21"/>
        <v>-1.25</v>
      </c>
      <c r="J67" s="244">
        <f t="shared" si="5"/>
        <v>1.7142857142857142</v>
      </c>
      <c r="K67" s="489" t="s">
        <v>441</v>
      </c>
      <c r="L67" s="490"/>
      <c r="M67" s="490"/>
      <c r="N67" s="491"/>
      <c r="P67" s="139" t="s">
        <v>419</v>
      </c>
      <c r="Q67" s="463" t="s">
        <v>420</v>
      </c>
      <c r="R67" s="464"/>
      <c r="S67" s="103">
        <f t="shared" si="6"/>
        <v>35</v>
      </c>
      <c r="T67" s="165">
        <f t="shared" si="7"/>
        <v>1.75</v>
      </c>
      <c r="U67" s="165">
        <f t="shared" si="8"/>
        <v>0.4375</v>
      </c>
      <c r="V67" s="165">
        <f t="shared" si="14"/>
        <v>0.14583333333333334</v>
      </c>
      <c r="W67" s="103">
        <f>SUM($R$7:$AC$7)</f>
        <v>3</v>
      </c>
      <c r="X67" s="240">
        <f t="shared" si="15"/>
        <v>-1.25</v>
      </c>
      <c r="Y67" s="247">
        <f t="shared" si="12"/>
        <v>1.7142857142857142</v>
      </c>
      <c r="Z67" s="471" t="s">
        <v>441</v>
      </c>
      <c r="AA67" s="472"/>
      <c r="AB67" s="472"/>
      <c r="AC67" s="473"/>
    </row>
    <row r="68" spans="1:29" ht="127.5" customHeight="1" x14ac:dyDescent="0.25">
      <c r="A68" s="142" t="s">
        <v>419</v>
      </c>
      <c r="B68" s="483" t="s">
        <v>421</v>
      </c>
      <c r="C68" s="484"/>
      <c r="D68" s="155">
        <f>SUMIFS('2019'!L:L,'2019'!J:J,"Pesticides")</f>
        <v>35</v>
      </c>
      <c r="E68" s="154">
        <f t="shared" si="0"/>
        <v>1.75</v>
      </c>
      <c r="F68" s="154">
        <f t="shared" si="1"/>
        <v>0.4375</v>
      </c>
      <c r="G68" s="154">
        <f t="shared" si="20"/>
        <v>0.14583333333333334</v>
      </c>
      <c r="H68" s="155">
        <f t="shared" ref="H68:H69" si="29">SUM($C$7:$N$7)</f>
        <v>3</v>
      </c>
      <c r="I68" s="238">
        <f t="shared" si="21"/>
        <v>-1.25</v>
      </c>
      <c r="J68" s="244">
        <f t="shared" si="5"/>
        <v>1.7142857142857142</v>
      </c>
      <c r="K68" s="492" t="s">
        <v>442</v>
      </c>
      <c r="L68" s="493"/>
      <c r="M68" s="493"/>
      <c r="N68" s="494"/>
      <c r="P68" s="139" t="s">
        <v>419</v>
      </c>
      <c r="Q68" s="463" t="s">
        <v>421</v>
      </c>
      <c r="R68" s="464"/>
      <c r="S68" s="103">
        <f t="shared" si="6"/>
        <v>35</v>
      </c>
      <c r="T68" s="165">
        <f t="shared" si="7"/>
        <v>1.75</v>
      </c>
      <c r="U68" s="165">
        <f t="shared" si="8"/>
        <v>0.4375</v>
      </c>
      <c r="V68" s="165">
        <f t="shared" si="14"/>
        <v>0.14583333333333334</v>
      </c>
      <c r="W68" s="103">
        <f t="shared" ref="W68:W69" si="30">SUM($R$7:$AC$7)</f>
        <v>3</v>
      </c>
      <c r="X68" s="240">
        <f t="shared" si="15"/>
        <v>-1.25</v>
      </c>
      <c r="Y68" s="247">
        <f t="shared" si="12"/>
        <v>1.7142857142857142</v>
      </c>
      <c r="Z68" s="477" t="s">
        <v>442</v>
      </c>
      <c r="AA68" s="478"/>
      <c r="AB68" s="478"/>
      <c r="AC68" s="479"/>
    </row>
    <row r="69" spans="1:29" ht="29.25" customHeight="1" thickBot="1" x14ac:dyDescent="0.3">
      <c r="A69" s="157" t="s">
        <v>419</v>
      </c>
      <c r="B69" s="487" t="s">
        <v>423</v>
      </c>
      <c r="C69" s="488"/>
      <c r="D69" s="158">
        <f>SUMIFS('2019'!L:L,'2019'!J:J,"Pesticides")</f>
        <v>35</v>
      </c>
      <c r="E69" s="159">
        <f t="shared" si="0"/>
        <v>1.75</v>
      </c>
      <c r="F69" s="159">
        <f t="shared" si="1"/>
        <v>0.4375</v>
      </c>
      <c r="G69" s="159">
        <f t="shared" si="20"/>
        <v>0.14583333333333334</v>
      </c>
      <c r="H69" s="158">
        <f t="shared" si="29"/>
        <v>3</v>
      </c>
      <c r="I69" s="239">
        <f t="shared" si="21"/>
        <v>-1.25</v>
      </c>
      <c r="J69" s="245">
        <f t="shared" si="5"/>
        <v>1.7142857142857142</v>
      </c>
      <c r="K69" s="495" t="s">
        <v>443</v>
      </c>
      <c r="L69" s="496"/>
      <c r="M69" s="496"/>
      <c r="N69" s="497"/>
      <c r="P69" s="166" t="s">
        <v>419</v>
      </c>
      <c r="Q69" s="465" t="s">
        <v>423</v>
      </c>
      <c r="R69" s="466"/>
      <c r="S69" s="167">
        <f t="shared" si="6"/>
        <v>35</v>
      </c>
      <c r="T69" s="168">
        <f t="shared" si="7"/>
        <v>1.75</v>
      </c>
      <c r="U69" s="168">
        <f t="shared" si="8"/>
        <v>0.4375</v>
      </c>
      <c r="V69" s="168">
        <f t="shared" si="14"/>
        <v>0.14583333333333334</v>
      </c>
      <c r="W69" s="169">
        <f t="shared" si="30"/>
        <v>3</v>
      </c>
      <c r="X69" s="242">
        <f t="shared" si="15"/>
        <v>-1.25</v>
      </c>
      <c r="Y69" s="249">
        <f t="shared" si="12"/>
        <v>1.7142857142857142</v>
      </c>
      <c r="Z69" s="480" t="s">
        <v>443</v>
      </c>
      <c r="AA69" s="481"/>
      <c r="AB69" s="481"/>
      <c r="AC69" s="482"/>
    </row>
    <row r="70" spans="1:29" x14ac:dyDescent="0.25">
      <c r="I70" s="127"/>
      <c r="S70" s="127"/>
      <c r="Y70" s="127"/>
    </row>
  </sheetData>
  <autoFilter ref="A19:AD69" xr:uid="{00000000-0009-0000-0000-000004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99"/>
  <sheetViews>
    <sheetView workbookViewId="0">
      <selection activeCell="B18" sqref="B18"/>
    </sheetView>
  </sheetViews>
  <sheetFormatPr defaultRowHeight="15" x14ac:dyDescent="0.25"/>
  <cols>
    <col min="3" max="3" width="11" customWidth="1"/>
    <col min="4" max="4" width="10.28515625" customWidth="1"/>
    <col min="5" max="5" width="14" customWidth="1"/>
    <col min="6" max="6" width="10.7109375" customWidth="1"/>
    <col min="7" max="7" width="13.7109375" customWidth="1"/>
    <col min="8" max="9" width="11.5703125" customWidth="1"/>
  </cols>
  <sheetData>
    <row r="1" spans="1:56" s="273" customFormat="1" ht="25.5" customHeight="1" thickBot="1" x14ac:dyDescent="0.3">
      <c r="A1" s="271" t="s">
        <v>474</v>
      </c>
      <c r="B1" s="271"/>
      <c r="C1" s="271"/>
      <c r="D1" s="271"/>
      <c r="E1" s="271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</row>
    <row r="2" spans="1:56" s="69" customFormat="1" ht="16.5" thickTop="1" thickBot="1" x14ac:dyDescent="0.3">
      <c r="A2" s="540" t="s">
        <v>364</v>
      </c>
      <c r="B2" s="541"/>
      <c r="C2" s="541"/>
      <c r="D2" s="541"/>
      <c r="E2" s="542"/>
      <c r="F2" s="543" t="s">
        <v>365</v>
      </c>
      <c r="G2" s="537"/>
      <c r="H2" s="537"/>
      <c r="I2" s="544"/>
      <c r="J2" s="545" t="s">
        <v>366</v>
      </c>
      <c r="K2" s="546"/>
      <c r="L2" s="546"/>
      <c r="M2" s="547"/>
      <c r="N2" s="543" t="s">
        <v>367</v>
      </c>
      <c r="O2" s="537"/>
      <c r="P2" s="537"/>
      <c r="Q2" s="537"/>
      <c r="R2" s="544"/>
      <c r="S2" s="545" t="s">
        <v>368</v>
      </c>
      <c r="T2" s="546"/>
      <c r="U2" s="546"/>
      <c r="V2" s="546"/>
      <c r="W2" s="547"/>
      <c r="X2" s="543" t="s">
        <v>369</v>
      </c>
      <c r="Y2" s="537"/>
      <c r="Z2" s="537"/>
      <c r="AA2" s="537"/>
      <c r="AB2" s="548" t="s">
        <v>370</v>
      </c>
      <c r="AC2" s="546"/>
      <c r="AD2" s="546"/>
      <c r="AE2" s="546"/>
      <c r="AF2" s="547"/>
      <c r="AG2" s="536" t="s">
        <v>454</v>
      </c>
      <c r="AH2" s="537"/>
      <c r="AI2" s="537"/>
      <c r="AJ2" s="537"/>
      <c r="AK2" s="537"/>
      <c r="AL2" s="548" t="s">
        <v>372</v>
      </c>
      <c r="AM2" s="546"/>
      <c r="AN2" s="546"/>
      <c r="AO2" s="546"/>
      <c r="AP2" s="546"/>
      <c r="AQ2" s="536" t="s">
        <v>373</v>
      </c>
      <c r="AR2" s="537"/>
      <c r="AS2" s="537"/>
      <c r="AT2" s="537"/>
      <c r="AU2" s="544"/>
      <c r="AV2" s="548" t="s">
        <v>374</v>
      </c>
      <c r="AW2" s="546"/>
      <c r="AX2" s="546"/>
      <c r="AY2" s="546"/>
      <c r="AZ2" s="536" t="s">
        <v>375</v>
      </c>
      <c r="BA2" s="537"/>
      <c r="BB2" s="537"/>
      <c r="BC2" s="538"/>
      <c r="BD2" s="539"/>
    </row>
    <row r="3" spans="1:56" ht="15.75" thickBot="1" x14ac:dyDescent="0.3">
      <c r="A3" s="196" t="s">
        <v>455</v>
      </c>
      <c r="B3" s="188" t="s">
        <v>456</v>
      </c>
      <c r="C3" s="188" t="s">
        <v>457</v>
      </c>
      <c r="D3" s="188" t="s">
        <v>458</v>
      </c>
      <c r="E3" s="218" t="s">
        <v>459</v>
      </c>
      <c r="F3" s="214" t="s">
        <v>455</v>
      </c>
      <c r="G3" s="191" t="s">
        <v>456</v>
      </c>
      <c r="H3" s="191" t="s">
        <v>457</v>
      </c>
      <c r="I3" s="192" t="s">
        <v>458</v>
      </c>
      <c r="J3" s="190" t="s">
        <v>455</v>
      </c>
      <c r="K3" s="214" t="s">
        <v>456</v>
      </c>
      <c r="L3" s="191" t="s">
        <v>457</v>
      </c>
      <c r="M3" s="192" t="s">
        <v>458</v>
      </c>
      <c r="N3" s="214" t="s">
        <v>455</v>
      </c>
      <c r="O3" s="191" t="s">
        <v>456</v>
      </c>
      <c r="P3" s="191" t="s">
        <v>457</v>
      </c>
      <c r="Q3" s="194" t="s">
        <v>458</v>
      </c>
      <c r="R3" s="192" t="s">
        <v>459</v>
      </c>
      <c r="S3" s="193" t="s">
        <v>455</v>
      </c>
      <c r="T3" s="188" t="s">
        <v>456</v>
      </c>
      <c r="U3" s="188" t="s">
        <v>457</v>
      </c>
      <c r="V3" s="188" t="s">
        <v>458</v>
      </c>
      <c r="W3" s="218" t="s">
        <v>459</v>
      </c>
      <c r="X3" s="214" t="s">
        <v>455</v>
      </c>
      <c r="Y3" s="191" t="s">
        <v>456</v>
      </c>
      <c r="Z3" s="191" t="s">
        <v>457</v>
      </c>
      <c r="AA3" s="194" t="s">
        <v>458</v>
      </c>
      <c r="AB3" s="190" t="s">
        <v>455</v>
      </c>
      <c r="AC3" s="191" t="s">
        <v>456</v>
      </c>
      <c r="AD3" s="191" t="s">
        <v>457</v>
      </c>
      <c r="AE3" s="191" t="s">
        <v>458</v>
      </c>
      <c r="AF3" s="192" t="s">
        <v>459</v>
      </c>
      <c r="AG3" s="190" t="s">
        <v>455</v>
      </c>
      <c r="AH3" s="191" t="s">
        <v>456</v>
      </c>
      <c r="AI3" s="191" t="s">
        <v>457</v>
      </c>
      <c r="AJ3" s="194" t="s">
        <v>458</v>
      </c>
      <c r="AK3" s="192" t="s">
        <v>459</v>
      </c>
      <c r="AL3" s="190" t="s">
        <v>455</v>
      </c>
      <c r="AM3" s="191" t="s">
        <v>456</v>
      </c>
      <c r="AN3" s="191" t="s">
        <v>457</v>
      </c>
      <c r="AO3" s="194" t="s">
        <v>458</v>
      </c>
      <c r="AP3" s="192" t="s">
        <v>459</v>
      </c>
      <c r="AQ3" s="193" t="s">
        <v>455</v>
      </c>
      <c r="AR3" s="188" t="s">
        <v>456</v>
      </c>
      <c r="AS3" s="188" t="s">
        <v>457</v>
      </c>
      <c r="AT3" s="188" t="s">
        <v>458</v>
      </c>
      <c r="AU3" s="189" t="s">
        <v>459</v>
      </c>
      <c r="AV3" s="190" t="s">
        <v>455</v>
      </c>
      <c r="AW3" s="198" t="s">
        <v>456</v>
      </c>
      <c r="AX3" s="195" t="s">
        <v>457</v>
      </c>
      <c r="AY3" s="192" t="s">
        <v>458</v>
      </c>
      <c r="AZ3" s="190" t="s">
        <v>455</v>
      </c>
      <c r="BA3" s="191" t="s">
        <v>456</v>
      </c>
      <c r="BB3" s="191" t="s">
        <v>457</v>
      </c>
      <c r="BC3" s="199" t="s">
        <v>458</v>
      </c>
      <c r="BD3" s="197" t="s">
        <v>459</v>
      </c>
    </row>
    <row r="4" spans="1:56" x14ac:dyDescent="0.25">
      <c r="A4" s="207"/>
      <c r="B4" s="208"/>
      <c r="C4" s="208"/>
      <c r="D4" s="208"/>
      <c r="E4" s="219"/>
      <c r="F4" s="254"/>
      <c r="G4" s="255"/>
      <c r="H4" s="255"/>
      <c r="I4" s="256"/>
      <c r="J4" s="215"/>
      <c r="K4" s="208"/>
      <c r="L4" s="208"/>
      <c r="M4" s="219"/>
      <c r="N4" s="254"/>
      <c r="O4" s="255"/>
      <c r="P4" s="255"/>
      <c r="Q4" s="255"/>
      <c r="R4" s="256"/>
      <c r="S4" s="215"/>
      <c r="T4" s="208"/>
      <c r="U4" s="208"/>
      <c r="V4" s="208"/>
      <c r="W4" s="219"/>
      <c r="X4" s="254"/>
      <c r="Y4" s="255"/>
      <c r="Z4" s="255"/>
      <c r="AA4" s="256"/>
      <c r="AB4" s="215"/>
      <c r="AC4" s="208"/>
      <c r="AD4" s="208"/>
      <c r="AE4" s="208"/>
      <c r="AF4" s="219"/>
      <c r="AG4" s="254"/>
      <c r="AH4" s="255"/>
      <c r="AI4" s="255"/>
      <c r="AJ4" s="255"/>
      <c r="AK4" s="256"/>
      <c r="AL4" s="215"/>
      <c r="AM4" s="208"/>
      <c r="AN4" s="208"/>
      <c r="AO4" s="208"/>
      <c r="AP4" s="219"/>
      <c r="AQ4" s="254"/>
      <c r="AR4" s="255"/>
      <c r="AS4" s="255"/>
      <c r="AT4" s="255"/>
      <c r="AU4" s="256"/>
      <c r="AV4" s="215"/>
      <c r="AW4" s="208"/>
      <c r="AX4" s="208"/>
      <c r="AY4" s="219"/>
      <c r="AZ4" s="254"/>
      <c r="BA4" s="255"/>
      <c r="BB4" s="255"/>
      <c r="BC4" s="255"/>
      <c r="BD4" s="265"/>
    </row>
    <row r="5" spans="1:56" x14ac:dyDescent="0.25">
      <c r="A5" s="209"/>
      <c r="B5" s="210"/>
      <c r="C5" s="210"/>
      <c r="D5" s="210"/>
      <c r="E5" s="220"/>
      <c r="F5" s="257"/>
      <c r="G5" s="258"/>
      <c r="H5" s="258"/>
      <c r="I5" s="259"/>
      <c r="J5" s="216"/>
      <c r="K5" s="210"/>
      <c r="L5" s="210"/>
      <c r="M5" s="220"/>
      <c r="N5" s="257"/>
      <c r="O5" s="258"/>
      <c r="P5" s="258"/>
      <c r="Q5" s="258"/>
      <c r="R5" s="259"/>
      <c r="S5" s="216"/>
      <c r="T5" s="210"/>
      <c r="U5" s="210"/>
      <c r="V5" s="210"/>
      <c r="W5" s="220"/>
      <c r="X5" s="257"/>
      <c r="Y5" s="258"/>
      <c r="Z5" s="258"/>
      <c r="AA5" s="259"/>
      <c r="AB5" s="216"/>
      <c r="AC5" s="210"/>
      <c r="AD5" s="210"/>
      <c r="AE5" s="210"/>
      <c r="AF5" s="220"/>
      <c r="AG5" s="257"/>
      <c r="AH5" s="258"/>
      <c r="AI5" s="258"/>
      <c r="AJ5" s="258"/>
      <c r="AK5" s="259"/>
      <c r="AL5" s="216"/>
      <c r="AM5" s="210"/>
      <c r="AN5" s="210"/>
      <c r="AO5" s="210"/>
      <c r="AP5" s="220"/>
      <c r="AQ5" s="257"/>
      <c r="AR5" s="258"/>
      <c r="AS5" s="258"/>
      <c r="AT5" s="258"/>
      <c r="AU5" s="259"/>
      <c r="AV5" s="216"/>
      <c r="AW5" s="210"/>
      <c r="AX5" s="210"/>
      <c r="AY5" s="220"/>
      <c r="AZ5" s="257"/>
      <c r="BA5" s="258"/>
      <c r="BB5" s="258"/>
      <c r="BC5" s="258"/>
      <c r="BD5" s="266"/>
    </row>
    <row r="6" spans="1:56" x14ac:dyDescent="0.25">
      <c r="A6" s="207"/>
      <c r="B6" s="210"/>
      <c r="C6" s="210"/>
      <c r="D6" s="210"/>
      <c r="E6" s="220"/>
      <c r="F6" s="257"/>
      <c r="G6" s="258"/>
      <c r="H6" s="258"/>
      <c r="I6" s="259"/>
      <c r="J6" s="216"/>
      <c r="K6" s="210"/>
      <c r="L6" s="210"/>
      <c r="M6" s="220"/>
      <c r="N6" s="257"/>
      <c r="O6" s="258"/>
      <c r="P6" s="258"/>
      <c r="Q6" s="258"/>
      <c r="R6" s="259"/>
      <c r="S6" s="216"/>
      <c r="T6" s="210"/>
      <c r="U6" s="210"/>
      <c r="V6" s="210"/>
      <c r="W6" s="220"/>
      <c r="X6" s="257"/>
      <c r="Y6" s="258"/>
      <c r="Z6" s="258"/>
      <c r="AA6" s="259"/>
      <c r="AB6" s="216"/>
      <c r="AC6" s="210"/>
      <c r="AD6" s="210"/>
      <c r="AE6" s="210"/>
      <c r="AF6" s="220"/>
      <c r="AG6" s="257"/>
      <c r="AH6" s="258"/>
      <c r="AI6" s="258"/>
      <c r="AJ6" s="258"/>
      <c r="AK6" s="259"/>
      <c r="AL6" s="216"/>
      <c r="AM6" s="210"/>
      <c r="AN6" s="210"/>
      <c r="AO6" s="210"/>
      <c r="AP6" s="220"/>
      <c r="AQ6" s="257"/>
      <c r="AR6" s="258"/>
      <c r="AS6" s="258"/>
      <c r="AT6" s="258"/>
      <c r="AU6" s="259"/>
      <c r="AV6" s="216"/>
      <c r="AW6" s="210"/>
      <c r="AX6" s="210"/>
      <c r="AY6" s="220"/>
      <c r="AZ6" s="257"/>
      <c r="BA6" s="258"/>
      <c r="BB6" s="258"/>
      <c r="BC6" s="258"/>
      <c r="BD6" s="267"/>
    </row>
    <row r="7" spans="1:56" x14ac:dyDescent="0.25">
      <c r="A7" s="211"/>
      <c r="B7" s="210"/>
      <c r="C7" s="210"/>
      <c r="D7" s="210"/>
      <c r="E7" s="220"/>
      <c r="F7" s="257"/>
      <c r="G7" s="258"/>
      <c r="H7" s="258"/>
      <c r="I7" s="259"/>
      <c r="J7" s="216"/>
      <c r="K7" s="210"/>
      <c r="L7" s="210"/>
      <c r="M7" s="220"/>
      <c r="N7" s="257"/>
      <c r="O7" s="258"/>
      <c r="P7" s="258"/>
      <c r="Q7" s="258"/>
      <c r="R7" s="259"/>
      <c r="S7" s="216"/>
      <c r="T7" s="210"/>
      <c r="U7" s="210"/>
      <c r="V7" s="210"/>
      <c r="W7" s="220"/>
      <c r="X7" s="257"/>
      <c r="Y7" s="258"/>
      <c r="Z7" s="258"/>
      <c r="AA7" s="259"/>
      <c r="AB7" s="216"/>
      <c r="AC7" s="210"/>
      <c r="AD7" s="210"/>
      <c r="AE7" s="210"/>
      <c r="AF7" s="220"/>
      <c r="AG7" s="257"/>
      <c r="AH7" s="258"/>
      <c r="AI7" s="258"/>
      <c r="AJ7" s="258"/>
      <c r="AK7" s="259"/>
      <c r="AL7" s="216"/>
      <c r="AM7" s="210"/>
      <c r="AN7" s="210"/>
      <c r="AO7" s="210"/>
      <c r="AP7" s="220"/>
      <c r="AQ7" s="257"/>
      <c r="AR7" s="258"/>
      <c r="AS7" s="258"/>
      <c r="AT7" s="258"/>
      <c r="AU7" s="259"/>
      <c r="AV7" s="216"/>
      <c r="AW7" s="210"/>
      <c r="AX7" s="210"/>
      <c r="AY7" s="220"/>
      <c r="AZ7" s="257"/>
      <c r="BA7" s="258"/>
      <c r="BB7" s="258"/>
      <c r="BC7" s="258"/>
      <c r="BD7" s="268"/>
    </row>
    <row r="8" spans="1:56" x14ac:dyDescent="0.25">
      <c r="A8" s="211"/>
      <c r="B8" s="210"/>
      <c r="C8" s="210"/>
      <c r="D8" s="210"/>
      <c r="E8" s="220"/>
      <c r="F8" s="257"/>
      <c r="G8" s="258"/>
      <c r="H8" s="258"/>
      <c r="I8" s="259"/>
      <c r="J8" s="216"/>
      <c r="K8" s="210"/>
      <c r="L8" s="210"/>
      <c r="M8" s="220"/>
      <c r="N8" s="257"/>
      <c r="O8" s="258"/>
      <c r="P8" s="258"/>
      <c r="Q8" s="258"/>
      <c r="R8" s="259"/>
      <c r="S8" s="216"/>
      <c r="T8" s="210"/>
      <c r="U8" s="210"/>
      <c r="V8" s="210"/>
      <c r="W8" s="220"/>
      <c r="X8" s="257"/>
      <c r="Y8" s="258"/>
      <c r="Z8" s="258"/>
      <c r="AA8" s="259"/>
      <c r="AB8" s="216"/>
      <c r="AC8" s="210"/>
      <c r="AD8" s="210"/>
      <c r="AE8" s="210"/>
      <c r="AF8" s="220"/>
      <c r="AG8" s="257"/>
      <c r="AH8" s="258"/>
      <c r="AI8" s="258"/>
      <c r="AJ8" s="258"/>
      <c r="AK8" s="259"/>
      <c r="AL8" s="216"/>
      <c r="AM8" s="210"/>
      <c r="AN8" s="210"/>
      <c r="AO8" s="210"/>
      <c r="AP8" s="220"/>
      <c r="AQ8" s="257"/>
      <c r="AR8" s="258"/>
      <c r="AS8" s="258"/>
      <c r="AT8" s="258"/>
      <c r="AU8" s="259"/>
      <c r="AV8" s="216"/>
      <c r="AW8" s="210"/>
      <c r="AX8" s="210"/>
      <c r="AY8" s="220"/>
      <c r="AZ8" s="257"/>
      <c r="BA8" s="258"/>
      <c r="BB8" s="258"/>
      <c r="BC8" s="258"/>
      <c r="BD8" s="268"/>
    </row>
    <row r="9" spans="1:56" x14ac:dyDescent="0.25">
      <c r="A9" s="211"/>
      <c r="B9" s="210"/>
      <c r="C9" s="210"/>
      <c r="D9" s="210"/>
      <c r="E9" s="220"/>
      <c r="F9" s="257"/>
      <c r="G9" s="258"/>
      <c r="H9" s="258"/>
      <c r="I9" s="259"/>
      <c r="J9" s="216"/>
      <c r="K9" s="210"/>
      <c r="L9" s="210"/>
      <c r="M9" s="220"/>
      <c r="N9" s="257"/>
      <c r="O9" s="258"/>
      <c r="P9" s="258"/>
      <c r="Q9" s="258"/>
      <c r="R9" s="259"/>
      <c r="S9" s="216"/>
      <c r="T9" s="210"/>
      <c r="U9" s="210"/>
      <c r="V9" s="210"/>
      <c r="W9" s="220"/>
      <c r="X9" s="257"/>
      <c r="Y9" s="258"/>
      <c r="Z9" s="258"/>
      <c r="AA9" s="259"/>
      <c r="AB9" s="216"/>
      <c r="AC9" s="210"/>
      <c r="AD9" s="210"/>
      <c r="AE9" s="210"/>
      <c r="AF9" s="220"/>
      <c r="AG9" s="257"/>
      <c r="AH9" s="258"/>
      <c r="AI9" s="258"/>
      <c r="AJ9" s="258"/>
      <c r="AK9" s="259"/>
      <c r="AL9" s="216"/>
      <c r="AM9" s="210"/>
      <c r="AN9" s="210"/>
      <c r="AO9" s="210"/>
      <c r="AP9" s="220"/>
      <c r="AQ9" s="257"/>
      <c r="AR9" s="258"/>
      <c r="AS9" s="258"/>
      <c r="AT9" s="258"/>
      <c r="AU9" s="259"/>
      <c r="AV9" s="216"/>
      <c r="AW9" s="210"/>
      <c r="AX9" s="210"/>
      <c r="AY9" s="220"/>
      <c r="AZ9" s="257"/>
      <c r="BA9" s="258"/>
      <c r="BB9" s="258"/>
      <c r="BC9" s="258"/>
      <c r="BD9" s="268"/>
    </row>
    <row r="10" spans="1:56" x14ac:dyDescent="0.25">
      <c r="A10" s="211"/>
      <c r="B10" s="210"/>
      <c r="C10" s="210"/>
      <c r="D10" s="210"/>
      <c r="E10" s="220"/>
      <c r="F10" s="257"/>
      <c r="G10" s="258"/>
      <c r="H10" s="258"/>
      <c r="I10" s="259"/>
      <c r="J10" s="216"/>
      <c r="K10" s="210"/>
      <c r="L10" s="210"/>
      <c r="M10" s="220"/>
      <c r="N10" s="257"/>
      <c r="O10" s="258"/>
      <c r="P10" s="258"/>
      <c r="Q10" s="258"/>
      <c r="R10" s="259"/>
      <c r="S10" s="216"/>
      <c r="T10" s="210"/>
      <c r="U10" s="210"/>
      <c r="V10" s="210"/>
      <c r="W10" s="220"/>
      <c r="X10" s="257"/>
      <c r="Y10" s="258"/>
      <c r="Z10" s="258"/>
      <c r="AA10" s="259"/>
      <c r="AB10" s="216"/>
      <c r="AC10" s="210"/>
      <c r="AD10" s="210"/>
      <c r="AE10" s="210"/>
      <c r="AF10" s="220"/>
      <c r="AG10" s="257"/>
      <c r="AH10" s="258"/>
      <c r="AI10" s="258"/>
      <c r="AJ10" s="258"/>
      <c r="AK10" s="259"/>
      <c r="AL10" s="216"/>
      <c r="AM10" s="210"/>
      <c r="AN10" s="210"/>
      <c r="AO10" s="210"/>
      <c r="AP10" s="220"/>
      <c r="AQ10" s="257"/>
      <c r="AR10" s="258"/>
      <c r="AS10" s="258"/>
      <c r="AT10" s="258"/>
      <c r="AU10" s="259"/>
      <c r="AV10" s="216"/>
      <c r="AW10" s="210"/>
      <c r="AX10" s="210"/>
      <c r="AY10" s="220"/>
      <c r="AZ10" s="257"/>
      <c r="BA10" s="258"/>
      <c r="BB10" s="258"/>
      <c r="BC10" s="258"/>
      <c r="BD10" s="266"/>
    </row>
    <row r="11" spans="1:56" x14ac:dyDescent="0.25">
      <c r="A11" s="209"/>
      <c r="B11" s="210"/>
      <c r="C11" s="210"/>
      <c r="D11" s="210"/>
      <c r="E11" s="220"/>
      <c r="F11" s="257"/>
      <c r="G11" s="258"/>
      <c r="H11" s="258"/>
      <c r="I11" s="259"/>
      <c r="J11" s="216"/>
      <c r="K11" s="210"/>
      <c r="L11" s="210"/>
      <c r="M11" s="220"/>
      <c r="N11" s="257"/>
      <c r="O11" s="258"/>
      <c r="P11" s="258"/>
      <c r="Q11" s="258"/>
      <c r="R11" s="259"/>
      <c r="S11" s="216"/>
      <c r="T11" s="210"/>
      <c r="U11" s="210"/>
      <c r="V11" s="210"/>
      <c r="W11" s="220"/>
      <c r="X11" s="257"/>
      <c r="Y11" s="258"/>
      <c r="Z11" s="258"/>
      <c r="AA11" s="259"/>
      <c r="AB11" s="216"/>
      <c r="AC11" s="210"/>
      <c r="AD11" s="210"/>
      <c r="AE11" s="210"/>
      <c r="AF11" s="220"/>
      <c r="AG11" s="257"/>
      <c r="AH11" s="258"/>
      <c r="AI11" s="258"/>
      <c r="AJ11" s="258"/>
      <c r="AK11" s="259"/>
      <c r="AL11" s="216"/>
      <c r="AM11" s="210"/>
      <c r="AN11" s="210"/>
      <c r="AO11" s="210"/>
      <c r="AP11" s="220"/>
      <c r="AQ11" s="257"/>
      <c r="AR11" s="258"/>
      <c r="AS11" s="258"/>
      <c r="AT11" s="258"/>
      <c r="AU11" s="259"/>
      <c r="AV11" s="216"/>
      <c r="AW11" s="210"/>
      <c r="AX11" s="210"/>
      <c r="AY11" s="220"/>
      <c r="AZ11" s="257"/>
      <c r="BA11" s="258"/>
      <c r="BB11" s="258"/>
      <c r="BC11" s="258"/>
      <c r="BD11" s="269"/>
    </row>
    <row r="12" spans="1:56" x14ac:dyDescent="0.25">
      <c r="A12" s="207"/>
      <c r="B12" s="210"/>
      <c r="C12" s="210"/>
      <c r="D12" s="210"/>
      <c r="E12" s="220"/>
      <c r="F12" s="257"/>
      <c r="G12" s="258"/>
      <c r="H12" s="258"/>
      <c r="I12" s="259"/>
      <c r="J12" s="216"/>
      <c r="K12" s="210"/>
      <c r="L12" s="210"/>
      <c r="M12" s="220"/>
      <c r="N12" s="257"/>
      <c r="O12" s="258"/>
      <c r="P12" s="258"/>
      <c r="Q12" s="258"/>
      <c r="R12" s="259"/>
      <c r="S12" s="216"/>
      <c r="T12" s="210"/>
      <c r="U12" s="210"/>
      <c r="V12" s="210"/>
      <c r="W12" s="220"/>
      <c r="X12" s="257"/>
      <c r="Y12" s="258"/>
      <c r="Z12" s="258"/>
      <c r="AA12" s="259"/>
      <c r="AB12" s="216"/>
      <c r="AC12" s="210"/>
      <c r="AD12" s="210"/>
      <c r="AE12" s="210"/>
      <c r="AF12" s="220"/>
      <c r="AG12" s="257"/>
      <c r="AH12" s="258"/>
      <c r="AI12" s="258"/>
      <c r="AJ12" s="258"/>
      <c r="AK12" s="259"/>
      <c r="AL12" s="216"/>
      <c r="AM12" s="210"/>
      <c r="AN12" s="210"/>
      <c r="AO12" s="210"/>
      <c r="AP12" s="220"/>
      <c r="AQ12" s="257"/>
      <c r="AR12" s="258"/>
      <c r="AS12" s="258"/>
      <c r="AT12" s="258"/>
      <c r="AU12" s="259"/>
      <c r="AV12" s="216"/>
      <c r="AW12" s="210"/>
      <c r="AX12" s="210"/>
      <c r="AY12" s="220"/>
      <c r="AZ12" s="257"/>
      <c r="BA12" s="258"/>
      <c r="BB12" s="258"/>
      <c r="BC12" s="258"/>
      <c r="BD12" s="269"/>
    </row>
    <row r="13" spans="1:56" x14ac:dyDescent="0.25">
      <c r="A13" s="209"/>
      <c r="B13" s="210"/>
      <c r="C13" s="210"/>
      <c r="D13" s="210"/>
      <c r="E13" s="220"/>
      <c r="F13" s="257"/>
      <c r="G13" s="258"/>
      <c r="H13" s="258"/>
      <c r="I13" s="259"/>
      <c r="J13" s="216"/>
      <c r="K13" s="210"/>
      <c r="L13" s="210"/>
      <c r="M13" s="220"/>
      <c r="N13" s="257"/>
      <c r="O13" s="258"/>
      <c r="P13" s="258"/>
      <c r="Q13" s="258"/>
      <c r="R13" s="259"/>
      <c r="S13" s="216"/>
      <c r="T13" s="210"/>
      <c r="U13" s="210"/>
      <c r="V13" s="210"/>
      <c r="W13" s="220"/>
      <c r="X13" s="257"/>
      <c r="Y13" s="258"/>
      <c r="Z13" s="258"/>
      <c r="AA13" s="259"/>
      <c r="AB13" s="216"/>
      <c r="AC13" s="210"/>
      <c r="AD13" s="210"/>
      <c r="AE13" s="210"/>
      <c r="AF13" s="220"/>
      <c r="AG13" s="257"/>
      <c r="AH13" s="258"/>
      <c r="AI13" s="258"/>
      <c r="AJ13" s="258"/>
      <c r="AK13" s="259"/>
      <c r="AL13" s="216"/>
      <c r="AM13" s="210"/>
      <c r="AN13" s="210"/>
      <c r="AO13" s="210"/>
      <c r="AP13" s="220"/>
      <c r="AQ13" s="257"/>
      <c r="AR13" s="258"/>
      <c r="AS13" s="258"/>
      <c r="AT13" s="258"/>
      <c r="AU13" s="259"/>
      <c r="AV13" s="216"/>
      <c r="AW13" s="210"/>
      <c r="AX13" s="210"/>
      <c r="AY13" s="220"/>
      <c r="AZ13" s="257"/>
      <c r="BA13" s="258"/>
      <c r="BB13" s="258"/>
      <c r="BC13" s="258"/>
      <c r="BD13" s="269"/>
    </row>
    <row r="14" spans="1:56" x14ac:dyDescent="0.25">
      <c r="A14" s="207"/>
      <c r="B14" s="210"/>
      <c r="C14" s="210"/>
      <c r="D14" s="210"/>
      <c r="E14" s="220"/>
      <c r="F14" s="257"/>
      <c r="G14" s="258"/>
      <c r="H14" s="258"/>
      <c r="I14" s="259"/>
      <c r="J14" s="216"/>
      <c r="K14" s="210"/>
      <c r="L14" s="210"/>
      <c r="M14" s="220"/>
      <c r="N14" s="257"/>
      <c r="O14" s="258"/>
      <c r="P14" s="258"/>
      <c r="Q14" s="258"/>
      <c r="R14" s="259"/>
      <c r="S14" s="216"/>
      <c r="T14" s="210"/>
      <c r="U14" s="210"/>
      <c r="V14" s="210"/>
      <c r="W14" s="220"/>
      <c r="X14" s="257"/>
      <c r="Y14" s="258"/>
      <c r="Z14" s="258"/>
      <c r="AA14" s="259"/>
      <c r="AB14" s="216"/>
      <c r="AC14" s="210"/>
      <c r="AD14" s="210"/>
      <c r="AE14" s="210"/>
      <c r="AF14" s="220"/>
      <c r="AG14" s="257"/>
      <c r="AH14" s="258"/>
      <c r="AI14" s="258"/>
      <c r="AJ14" s="258"/>
      <c r="AK14" s="259"/>
      <c r="AL14" s="216"/>
      <c r="AM14" s="210"/>
      <c r="AN14" s="210"/>
      <c r="AO14" s="210"/>
      <c r="AP14" s="220"/>
      <c r="AQ14" s="257"/>
      <c r="AR14" s="258"/>
      <c r="AS14" s="258"/>
      <c r="AT14" s="258"/>
      <c r="AU14" s="259"/>
      <c r="AV14" s="216"/>
      <c r="AW14" s="210"/>
      <c r="AX14" s="210"/>
      <c r="AY14" s="220"/>
      <c r="AZ14" s="257"/>
      <c r="BA14" s="258"/>
      <c r="BB14" s="258"/>
      <c r="BC14" s="258"/>
      <c r="BD14" s="269"/>
    </row>
    <row r="15" spans="1:56" x14ac:dyDescent="0.25">
      <c r="A15" s="209"/>
      <c r="B15" s="210"/>
      <c r="C15" s="210"/>
      <c r="D15" s="210"/>
      <c r="E15" s="220"/>
      <c r="F15" s="257"/>
      <c r="G15" s="258"/>
      <c r="H15" s="258"/>
      <c r="I15" s="259"/>
      <c r="J15" s="216"/>
      <c r="K15" s="210"/>
      <c r="L15" s="210"/>
      <c r="M15" s="220"/>
      <c r="N15" s="263"/>
      <c r="O15" s="258"/>
      <c r="P15" s="258"/>
      <c r="Q15" s="258"/>
      <c r="R15" s="259"/>
      <c r="S15" s="216"/>
      <c r="T15" s="210"/>
      <c r="U15" s="210"/>
      <c r="V15" s="210"/>
      <c r="W15" s="220"/>
      <c r="X15" s="257"/>
      <c r="Y15" s="258"/>
      <c r="Z15" s="258"/>
      <c r="AA15" s="259"/>
      <c r="AB15" s="216"/>
      <c r="AC15" s="210"/>
      <c r="AD15" s="210"/>
      <c r="AE15" s="210"/>
      <c r="AF15" s="220"/>
      <c r="AG15" s="257"/>
      <c r="AH15" s="258"/>
      <c r="AI15" s="258"/>
      <c r="AJ15" s="258"/>
      <c r="AK15" s="259"/>
      <c r="AL15" s="216"/>
      <c r="AM15" s="210"/>
      <c r="AN15" s="210"/>
      <c r="AO15" s="210"/>
      <c r="AP15" s="220"/>
      <c r="AQ15" s="257"/>
      <c r="AR15" s="258"/>
      <c r="AS15" s="258"/>
      <c r="AT15" s="258"/>
      <c r="AU15" s="259"/>
      <c r="AV15" s="216"/>
      <c r="AW15" s="210"/>
      <c r="AX15" s="210"/>
      <c r="AY15" s="220"/>
      <c r="AZ15" s="257"/>
      <c r="BA15" s="258"/>
      <c r="BB15" s="258"/>
      <c r="BC15" s="258"/>
      <c r="BD15" s="267"/>
    </row>
    <row r="16" spans="1:56" ht="15.75" thickBot="1" x14ac:dyDescent="0.3">
      <c r="A16" s="212"/>
      <c r="B16" s="213"/>
      <c r="C16" s="213"/>
      <c r="D16" s="213"/>
      <c r="E16" s="221"/>
      <c r="F16" s="260"/>
      <c r="G16" s="261"/>
      <c r="H16" s="261"/>
      <c r="I16" s="262"/>
      <c r="J16" s="222"/>
      <c r="K16" s="213"/>
      <c r="L16" s="213"/>
      <c r="M16" s="221"/>
      <c r="N16" s="260"/>
      <c r="O16" s="261"/>
      <c r="P16" s="261"/>
      <c r="Q16" s="261"/>
      <c r="R16" s="264"/>
      <c r="S16" s="217"/>
      <c r="T16" s="213"/>
      <c r="U16" s="213"/>
      <c r="V16" s="213"/>
      <c r="W16" s="221"/>
      <c r="X16" s="260"/>
      <c r="Y16" s="261"/>
      <c r="Z16" s="261"/>
      <c r="AA16" s="264"/>
      <c r="AB16" s="217"/>
      <c r="AC16" s="213"/>
      <c r="AD16" s="213"/>
      <c r="AE16" s="213"/>
      <c r="AF16" s="221"/>
      <c r="AG16" s="260"/>
      <c r="AH16" s="261"/>
      <c r="AI16" s="261"/>
      <c r="AJ16" s="261"/>
      <c r="AK16" s="264"/>
      <c r="AL16" s="217"/>
      <c r="AM16" s="213"/>
      <c r="AN16" s="213"/>
      <c r="AO16" s="213"/>
      <c r="AP16" s="221"/>
      <c r="AQ16" s="260"/>
      <c r="AR16" s="261"/>
      <c r="AS16" s="261"/>
      <c r="AT16" s="261"/>
      <c r="AU16" s="264"/>
      <c r="AV16" s="217"/>
      <c r="AW16" s="213"/>
      <c r="AX16" s="213"/>
      <c r="AY16" s="221"/>
      <c r="AZ16" s="260"/>
      <c r="BA16" s="261"/>
      <c r="BB16" s="261"/>
      <c r="BC16" s="261"/>
      <c r="BD16" s="270"/>
    </row>
    <row r="17" spans="1:13" s="201" customFormat="1" ht="49.5" thickTop="1" thickBot="1" x14ac:dyDescent="0.3">
      <c r="A17" s="228" t="s">
        <v>464</v>
      </c>
      <c r="B17" s="229" t="s">
        <v>18</v>
      </c>
      <c r="C17" s="230" t="s">
        <v>281</v>
      </c>
      <c r="D17" s="231" t="s">
        <v>467</v>
      </c>
      <c r="E17" s="232" t="s">
        <v>465</v>
      </c>
      <c r="F17" s="233" t="s">
        <v>460</v>
      </c>
      <c r="G17" s="234" t="s">
        <v>461</v>
      </c>
      <c r="H17" s="235" t="s">
        <v>468</v>
      </c>
      <c r="I17" s="236" t="s">
        <v>469</v>
      </c>
      <c r="J17" s="202"/>
      <c r="M17" s="226"/>
    </row>
    <row r="18" spans="1:13" ht="15.75" thickTop="1" x14ac:dyDescent="0.25">
      <c r="A18" s="223" t="s">
        <v>167</v>
      </c>
      <c r="B18" s="132" t="s">
        <v>34</v>
      </c>
      <c r="C18" s="224" t="str">
        <f>INDEX('2019'!$BN:$BN,MATCH(B18,'2019'!$F:$F,0))</f>
        <v>-</v>
      </c>
      <c r="D18" s="225">
        <f t="shared" ref="D18:D32" si="0">COUNTIFS($4:$16,C18)</f>
        <v>0</v>
      </c>
      <c r="E18" s="225">
        <f>_xlfn.MAXIFS('2019'!L:L,'2019'!F:F,ScheduleingTool_1_RUN!B18,'2019'!J:J,"&lt;&gt;Pictures")</f>
        <v>6</v>
      </c>
      <c r="F18" s="225">
        <f>_xlfn.MAXIFS('2019'!BL:BL,'2019'!F:F,ScheduleingTool_1_RUN!B18,'2019'!J:J,"&lt;&gt;Pictures")</f>
        <v>2</v>
      </c>
      <c r="G18" s="225">
        <f t="shared" ref="G18:G32" si="1">E18-D18</f>
        <v>6</v>
      </c>
      <c r="H18" s="227">
        <f>COUNTIFS($A$4:$R$16,C18)+COUNTIFS($AQ$4:$BD$16,C18)</f>
        <v>0</v>
      </c>
      <c r="I18" s="227">
        <f>COUNTIFS($S$4:$AP$16,C18)</f>
        <v>0</v>
      </c>
    </row>
    <row r="19" spans="1:13" x14ac:dyDescent="0.25">
      <c r="A19" s="223" t="s">
        <v>167</v>
      </c>
      <c r="B19" s="132" t="s">
        <v>104</v>
      </c>
      <c r="C19" s="224" t="str">
        <f>INDEX('2019'!$BN:$BN,MATCH(B19,'2019'!$F:$F,0))</f>
        <v>-</v>
      </c>
      <c r="D19" s="225">
        <f t="shared" si="0"/>
        <v>0</v>
      </c>
      <c r="E19" s="225">
        <f>_xlfn.MAXIFS('2019'!L:L,'2019'!F:F,ScheduleingTool_1_RUN!B19,'2019'!J:J,"&lt;&gt;Pictures")</f>
        <v>5</v>
      </c>
      <c r="F19" s="225">
        <f>_xlfn.MAXIFS('2019'!BL:BL,'2019'!F:F,ScheduleingTool_1_RUN!B19,'2019'!J:J,"&lt;&gt;Pictures")</f>
        <v>0</v>
      </c>
      <c r="G19" s="225">
        <f t="shared" si="1"/>
        <v>5</v>
      </c>
      <c r="H19" s="227">
        <f t="shared" ref="H19:H80" si="2">COUNTIFS($A$4:$R$16,C19)+COUNTIFS($AQ$4:$BD$16,C19)</f>
        <v>0</v>
      </c>
      <c r="I19" s="227">
        <f t="shared" ref="I19:I80" si="3">COUNTIFS($S$4:$AP$16,C19)</f>
        <v>0</v>
      </c>
    </row>
    <row r="20" spans="1:13" x14ac:dyDescent="0.25">
      <c r="A20" s="223" t="s">
        <v>167</v>
      </c>
      <c r="B20" s="132" t="s">
        <v>117</v>
      </c>
      <c r="C20" s="224" t="str">
        <f>INDEX('2019'!$BN:$BN,MATCH(B20,'2019'!$F:$F,0))</f>
        <v>-</v>
      </c>
      <c r="D20" s="225">
        <f t="shared" si="0"/>
        <v>0</v>
      </c>
      <c r="E20" s="225">
        <f>_xlfn.MAXIFS('2019'!L:L,'2019'!F:F,ScheduleingTool_1_RUN!B20,'2019'!J:J,"&lt;&gt;Pictures")</f>
        <v>2</v>
      </c>
      <c r="F20" s="225">
        <f>_xlfn.MAXIFS('2019'!BL:BL,'2019'!F:F,ScheduleingTool_1_RUN!B20,'2019'!J:J,"&lt;&gt;Pictures")</f>
        <v>2</v>
      </c>
      <c r="G20" s="225">
        <f t="shared" si="1"/>
        <v>2</v>
      </c>
      <c r="H20" s="227">
        <f t="shared" si="2"/>
        <v>0</v>
      </c>
      <c r="I20" s="227">
        <f t="shared" si="3"/>
        <v>0</v>
      </c>
    </row>
    <row r="21" spans="1:13" x14ac:dyDescent="0.25">
      <c r="A21" s="223" t="s">
        <v>167</v>
      </c>
      <c r="B21" s="132" t="s">
        <v>105</v>
      </c>
      <c r="C21" s="224" t="str">
        <f>INDEX('2019'!$BN:$BN,MATCH(B21,'2019'!$F:$F,0))</f>
        <v>-</v>
      </c>
      <c r="D21" s="225">
        <f t="shared" si="0"/>
        <v>0</v>
      </c>
      <c r="E21" s="225">
        <f>_xlfn.MAXIFS('2019'!L:L,'2019'!F:F,ScheduleingTool_1_RUN!B21,'2019'!J:J,"&lt;&gt;Pictures")</f>
        <v>5</v>
      </c>
      <c r="F21" s="225">
        <f>_xlfn.MAXIFS('2019'!BL:BL,'2019'!F:F,ScheduleingTool_1_RUN!B21,'2019'!J:J,"&lt;&gt;Pictures")</f>
        <v>0</v>
      </c>
      <c r="G21" s="225">
        <f t="shared" si="1"/>
        <v>5</v>
      </c>
      <c r="H21" s="227">
        <f t="shared" si="2"/>
        <v>0</v>
      </c>
      <c r="I21" s="227">
        <f t="shared" si="3"/>
        <v>0</v>
      </c>
    </row>
    <row r="22" spans="1:13" x14ac:dyDescent="0.25">
      <c r="A22" s="223" t="s">
        <v>167</v>
      </c>
      <c r="B22" s="132" t="s">
        <v>106</v>
      </c>
      <c r="C22" s="224" t="str">
        <f>INDEX('2019'!$BN:$BN,MATCH(B22,'2019'!$F:$F,0))</f>
        <v>-</v>
      </c>
      <c r="D22" s="225">
        <f t="shared" si="0"/>
        <v>0</v>
      </c>
      <c r="E22" s="225">
        <f>_xlfn.MAXIFS('2019'!L:L,'2019'!F:F,ScheduleingTool_1_RUN!B22,'2019'!J:J,"&lt;&gt;Pictures")</f>
        <v>6</v>
      </c>
      <c r="F22" s="225">
        <f>_xlfn.MAXIFS('2019'!BL:BL,'2019'!F:F,ScheduleingTool_1_RUN!B22,'2019'!J:J,"&lt;&gt;Pictures")</f>
        <v>0</v>
      </c>
      <c r="G22" s="225">
        <f t="shared" si="1"/>
        <v>6</v>
      </c>
      <c r="H22" s="227">
        <f t="shared" si="2"/>
        <v>0</v>
      </c>
      <c r="I22" s="227">
        <f t="shared" si="3"/>
        <v>0</v>
      </c>
    </row>
    <row r="23" spans="1:13" x14ac:dyDescent="0.25">
      <c r="A23" s="223" t="s">
        <v>167</v>
      </c>
      <c r="B23" s="132" t="s">
        <v>35</v>
      </c>
      <c r="C23" s="224" t="str">
        <f>INDEX('2019'!$BN:$BN,MATCH(B23,'2019'!$F:$F,0))</f>
        <v>-</v>
      </c>
      <c r="D23" s="225">
        <f t="shared" si="0"/>
        <v>0</v>
      </c>
      <c r="E23" s="225">
        <f>_xlfn.MAXIFS('2019'!L:L,'2019'!F:F,ScheduleingTool_1_RUN!B23,'2019'!J:J,"&lt;&gt;Pictures")</f>
        <v>5</v>
      </c>
      <c r="F23" s="225">
        <f>_xlfn.MAXIFS('2019'!BL:BL,'2019'!F:F,ScheduleingTool_1_RUN!B23,'2019'!J:J,"&lt;&gt;Pictures")</f>
        <v>0</v>
      </c>
      <c r="G23" s="225">
        <f t="shared" si="1"/>
        <v>5</v>
      </c>
      <c r="H23" s="227">
        <f t="shared" si="2"/>
        <v>0</v>
      </c>
      <c r="I23" s="227">
        <f t="shared" si="3"/>
        <v>0</v>
      </c>
    </row>
    <row r="24" spans="1:13" x14ac:dyDescent="0.25">
      <c r="A24" s="223" t="s">
        <v>167</v>
      </c>
      <c r="B24" s="132" t="s">
        <v>36</v>
      </c>
      <c r="C24" s="224" t="str">
        <f>INDEX('2019'!$BN:$BN,MATCH(B24,'2019'!$F:$F,0))</f>
        <v>-</v>
      </c>
      <c r="D24" s="225">
        <f t="shared" si="0"/>
        <v>0</v>
      </c>
      <c r="E24" s="225">
        <f>_xlfn.MAXIFS('2019'!L:L,'2019'!F:F,ScheduleingTool_1_RUN!B24,'2019'!J:J,"&lt;&gt;Pictures")</f>
        <v>5</v>
      </c>
      <c r="F24" s="225">
        <f>_xlfn.MAXIFS('2019'!BL:BL,'2019'!F:F,ScheduleingTool_1_RUN!B24,'2019'!J:J,"&lt;&gt;Pictures")</f>
        <v>1</v>
      </c>
      <c r="G24" s="225">
        <f t="shared" si="1"/>
        <v>5</v>
      </c>
      <c r="H24" s="227">
        <f t="shared" si="2"/>
        <v>0</v>
      </c>
      <c r="I24" s="227">
        <f t="shared" si="3"/>
        <v>0</v>
      </c>
    </row>
    <row r="25" spans="1:13" x14ac:dyDescent="0.25">
      <c r="A25" s="223" t="s">
        <v>167</v>
      </c>
      <c r="B25" s="132" t="s">
        <v>37</v>
      </c>
      <c r="C25" s="224" t="str">
        <f>INDEX('2019'!$BN:$BN,MATCH(B25,'2019'!$F:$F,0))</f>
        <v>-</v>
      </c>
      <c r="D25" s="225">
        <f t="shared" si="0"/>
        <v>0</v>
      </c>
      <c r="E25" s="225">
        <f>_xlfn.MAXIFS('2019'!L:L,'2019'!F:F,ScheduleingTool_1_RUN!B25,'2019'!J:J,"&lt;&gt;Pictures")</f>
        <v>6</v>
      </c>
      <c r="F25" s="225">
        <f>_xlfn.MAXIFS('2019'!BL:BL,'2019'!F:F,ScheduleingTool_1_RUN!B25,'2019'!J:J,"&lt;&gt;Pictures")</f>
        <v>0</v>
      </c>
      <c r="G25" s="225">
        <f t="shared" si="1"/>
        <v>6</v>
      </c>
      <c r="H25" s="227">
        <f t="shared" si="2"/>
        <v>0</v>
      </c>
      <c r="I25" s="227">
        <f t="shared" si="3"/>
        <v>0</v>
      </c>
    </row>
    <row r="26" spans="1:13" x14ac:dyDescent="0.25">
      <c r="A26" s="223" t="s">
        <v>167</v>
      </c>
      <c r="B26" s="132" t="s">
        <v>38</v>
      </c>
      <c r="C26" s="224" t="str">
        <f>INDEX('2019'!$BN:$BN,MATCH(B26,'2019'!$F:$F,0))</f>
        <v>-</v>
      </c>
      <c r="D26" s="225">
        <f t="shared" si="0"/>
        <v>0</v>
      </c>
      <c r="E26" s="225">
        <f>_xlfn.MAXIFS('2019'!L:L,'2019'!F:F,ScheduleingTool_1_RUN!B26,'2019'!J:J,"&lt;&gt;Pictures")</f>
        <v>1</v>
      </c>
      <c r="F26" s="225">
        <f>_xlfn.MAXIFS('2019'!BL:BL,'2019'!F:F,ScheduleingTool_1_RUN!B26,'2019'!J:J,"&lt;&gt;Pictures")</f>
        <v>0</v>
      </c>
      <c r="G26" s="225">
        <f t="shared" si="1"/>
        <v>1</v>
      </c>
      <c r="H26" s="227">
        <f t="shared" si="2"/>
        <v>0</v>
      </c>
      <c r="I26" s="227">
        <f t="shared" si="3"/>
        <v>0</v>
      </c>
    </row>
    <row r="27" spans="1:13" x14ac:dyDescent="0.25">
      <c r="A27" s="223" t="s">
        <v>167</v>
      </c>
      <c r="B27" s="132" t="s">
        <v>137</v>
      </c>
      <c r="C27" s="224" t="str">
        <f>INDEX('2019'!$BN:$BN,MATCH(B27,'2019'!$F:$F,0))</f>
        <v>-</v>
      </c>
      <c r="D27" s="225">
        <f t="shared" si="0"/>
        <v>0</v>
      </c>
      <c r="E27" s="225">
        <f>_xlfn.MAXIFS('2019'!L:L,'2019'!F:F,ScheduleingTool_1_RUN!B27,'2019'!J:J,"&lt;&gt;Pictures")</f>
        <v>3</v>
      </c>
      <c r="F27" s="225">
        <f>_xlfn.MAXIFS('2019'!BL:BL,'2019'!F:F,ScheduleingTool_1_RUN!B27,'2019'!J:J,"&lt;&gt;Pictures")</f>
        <v>0</v>
      </c>
      <c r="G27" s="225">
        <f t="shared" si="1"/>
        <v>3</v>
      </c>
      <c r="H27" s="227">
        <f t="shared" si="2"/>
        <v>0</v>
      </c>
      <c r="I27" s="227">
        <f t="shared" si="3"/>
        <v>0</v>
      </c>
    </row>
    <row r="28" spans="1:13" x14ac:dyDescent="0.25">
      <c r="A28" s="223" t="s">
        <v>167</v>
      </c>
      <c r="B28" s="132" t="s">
        <v>39</v>
      </c>
      <c r="C28" s="224" t="str">
        <f>INDEX('2019'!$BN:$BN,MATCH(B28,'2019'!$F:$F,0))</f>
        <v>-</v>
      </c>
      <c r="D28" s="225">
        <f t="shared" si="0"/>
        <v>0</v>
      </c>
      <c r="E28" s="225">
        <f>_xlfn.MAXIFS('2019'!L:L,'2019'!F:F,ScheduleingTool_1_RUN!B28,'2019'!J:J,"&lt;&gt;Pictures")</f>
        <v>5</v>
      </c>
      <c r="F28" s="225">
        <f>_xlfn.MAXIFS('2019'!BL:BL,'2019'!F:F,ScheduleingTool_1_RUN!B28,'2019'!J:J,"&lt;&gt;Pictures")</f>
        <v>0</v>
      </c>
      <c r="G28" s="225">
        <f t="shared" si="1"/>
        <v>5</v>
      </c>
      <c r="H28" s="227">
        <f t="shared" si="2"/>
        <v>0</v>
      </c>
      <c r="I28" s="227">
        <f t="shared" si="3"/>
        <v>0</v>
      </c>
    </row>
    <row r="29" spans="1:13" x14ac:dyDescent="0.25">
      <c r="A29" s="223" t="s">
        <v>167</v>
      </c>
      <c r="B29" s="132" t="s">
        <v>118</v>
      </c>
      <c r="C29" s="224" t="str">
        <f>INDEX('2019'!$BN:$BN,MATCH(B29,'2019'!$F:$F,0))</f>
        <v>-</v>
      </c>
      <c r="D29" s="225">
        <f t="shared" si="0"/>
        <v>0</v>
      </c>
      <c r="E29" s="225">
        <f>_xlfn.MAXIFS('2019'!L:L,'2019'!F:F,ScheduleingTool_1_RUN!B29,'2019'!J:J,"&lt;&gt;Pictures")</f>
        <v>1</v>
      </c>
      <c r="F29" s="225">
        <f>_xlfn.MAXIFS('2019'!BL:BL,'2019'!F:F,ScheduleingTool_1_RUN!B29,'2019'!J:J,"&lt;&gt;Pictures")</f>
        <v>0</v>
      </c>
      <c r="G29" s="225">
        <f t="shared" si="1"/>
        <v>1</v>
      </c>
      <c r="H29" s="227">
        <f t="shared" si="2"/>
        <v>0</v>
      </c>
      <c r="I29" s="227">
        <f t="shared" si="3"/>
        <v>0</v>
      </c>
    </row>
    <row r="30" spans="1:13" x14ac:dyDescent="0.25">
      <c r="A30" s="223" t="s">
        <v>167</v>
      </c>
      <c r="B30" s="132" t="s">
        <v>107</v>
      </c>
      <c r="C30" s="224" t="str">
        <f>INDEX('2019'!$BN:$BN,MATCH(B30,'2019'!$F:$F,0))</f>
        <v>-</v>
      </c>
      <c r="D30" s="225">
        <f t="shared" si="0"/>
        <v>0</v>
      </c>
      <c r="E30" s="225">
        <f>_xlfn.MAXIFS('2019'!L:L,'2019'!F:F,ScheduleingTool_1_RUN!B30,'2019'!J:J,"&lt;&gt;Pictures")</f>
        <v>1</v>
      </c>
      <c r="F30" s="225">
        <f>_xlfn.MAXIFS('2019'!BL:BL,'2019'!F:F,ScheduleingTool_1_RUN!B30,'2019'!J:J,"&lt;&gt;Pictures")</f>
        <v>0</v>
      </c>
      <c r="G30" s="225">
        <f t="shared" si="1"/>
        <v>1</v>
      </c>
      <c r="H30" s="227">
        <f t="shared" si="2"/>
        <v>0</v>
      </c>
      <c r="I30" s="227">
        <f t="shared" si="3"/>
        <v>0</v>
      </c>
    </row>
    <row r="31" spans="1:13" x14ac:dyDescent="0.25">
      <c r="A31" s="223" t="s">
        <v>167</v>
      </c>
      <c r="B31" s="132" t="s">
        <v>119</v>
      </c>
      <c r="C31" s="224" t="str">
        <f>INDEX('2019'!$BN:$BN,MATCH(B31,'2019'!$F:$F,0))</f>
        <v>-</v>
      </c>
      <c r="D31" s="225">
        <f t="shared" si="0"/>
        <v>0</v>
      </c>
      <c r="E31" s="225">
        <f>_xlfn.MAXIFS('2019'!L:L,'2019'!F:F,ScheduleingTool_1_RUN!B31,'2019'!J:J,"&lt;&gt;Pictures")</f>
        <v>1</v>
      </c>
      <c r="F31" s="225">
        <f>_xlfn.MAXIFS('2019'!BL:BL,'2019'!F:F,ScheduleingTool_1_RUN!B31,'2019'!J:J,"&lt;&gt;Pictures")</f>
        <v>1</v>
      </c>
      <c r="G31" s="225">
        <f t="shared" si="1"/>
        <v>1</v>
      </c>
      <c r="H31" s="227">
        <f t="shared" si="2"/>
        <v>0</v>
      </c>
      <c r="I31" s="227">
        <f t="shared" si="3"/>
        <v>0</v>
      </c>
    </row>
    <row r="32" spans="1:13" x14ac:dyDescent="0.25">
      <c r="A32" s="223" t="s">
        <v>167</v>
      </c>
      <c r="B32" s="132" t="s">
        <v>40</v>
      </c>
      <c r="C32" s="224" t="str">
        <f>INDEX('2019'!$BN:$BN,MATCH(B32,'2019'!$F:$F,0))</f>
        <v>-</v>
      </c>
      <c r="D32" s="225">
        <f t="shared" si="0"/>
        <v>0</v>
      </c>
      <c r="E32" s="225">
        <f>_xlfn.MAXIFS('2019'!L:L,'2019'!F:F,ScheduleingTool_1_RUN!B32,'2019'!J:J,"&lt;&gt;Pictures")</f>
        <v>5</v>
      </c>
      <c r="F32" s="225">
        <f>_xlfn.MAXIFS('2019'!BL:BL,'2019'!F:F,ScheduleingTool_1_RUN!B32,'2019'!J:J,"&lt;&gt;Pictures")</f>
        <v>0</v>
      </c>
      <c r="G32" s="225">
        <f t="shared" si="1"/>
        <v>5</v>
      </c>
      <c r="H32" s="227">
        <f t="shared" si="2"/>
        <v>0</v>
      </c>
      <c r="I32" s="227">
        <f t="shared" si="3"/>
        <v>0</v>
      </c>
    </row>
    <row r="33" spans="1:9" x14ac:dyDescent="0.25">
      <c r="A33" s="223" t="s">
        <v>167</v>
      </c>
      <c r="B33" s="132" t="s">
        <v>108</v>
      </c>
      <c r="C33" s="224" t="str">
        <f>INDEX('2019'!$BN:$BN,MATCH(B33,'2019'!$F:$F,0))</f>
        <v>-</v>
      </c>
      <c r="D33" s="225">
        <f t="shared" ref="D33:D95" si="4">COUNTIFS($4:$16,C33)</f>
        <v>0</v>
      </c>
      <c r="E33" s="225">
        <f>_xlfn.MAXIFS('2019'!L:L,'2019'!F:F,ScheduleingTool_1_RUN!B33,'2019'!J:J,"&lt;&gt;Pictures")</f>
        <v>10</v>
      </c>
      <c r="F33" s="225">
        <f>_xlfn.MAXIFS('2019'!BL:BL,'2019'!F:F,ScheduleingTool_1_RUN!B33,'2019'!J:J,"&lt;&gt;Pictures")</f>
        <v>0</v>
      </c>
      <c r="G33" s="225">
        <f t="shared" ref="G33:G95" si="5">E33-D33</f>
        <v>10</v>
      </c>
      <c r="H33" s="227">
        <f t="shared" si="2"/>
        <v>0</v>
      </c>
      <c r="I33" s="227">
        <f t="shared" si="3"/>
        <v>0</v>
      </c>
    </row>
    <row r="34" spans="1:9" x14ac:dyDescent="0.25">
      <c r="A34" s="223" t="s">
        <v>167</v>
      </c>
      <c r="B34" s="132" t="s">
        <v>41</v>
      </c>
      <c r="C34" s="224" t="str">
        <f>INDEX('2019'!$BN:$BN,MATCH(B34,'2019'!$F:$F,0))</f>
        <v>-</v>
      </c>
      <c r="D34" s="225">
        <f t="shared" si="4"/>
        <v>0</v>
      </c>
      <c r="E34" s="225">
        <f>_xlfn.MAXIFS('2019'!L:L,'2019'!F:F,ScheduleingTool_1_RUN!B34,'2019'!J:J,"&lt;&gt;Pictures")</f>
        <v>1</v>
      </c>
      <c r="F34" s="225">
        <f>_xlfn.MAXIFS('2019'!BL:BL,'2019'!F:F,ScheduleingTool_1_RUN!B34,'2019'!J:J,"&lt;&gt;Pictures")</f>
        <v>1</v>
      </c>
      <c r="G34" s="225">
        <f t="shared" si="5"/>
        <v>1</v>
      </c>
      <c r="H34" s="227">
        <f t="shared" si="2"/>
        <v>0</v>
      </c>
      <c r="I34" s="227">
        <f t="shared" si="3"/>
        <v>0</v>
      </c>
    </row>
    <row r="35" spans="1:9" x14ac:dyDescent="0.25">
      <c r="A35" s="223" t="s">
        <v>167</v>
      </c>
      <c r="B35" s="132" t="s">
        <v>42</v>
      </c>
      <c r="C35" s="224" t="str">
        <f>INDEX('2019'!$BN:$BN,MATCH(B35,'2019'!$F:$F,0))</f>
        <v>-</v>
      </c>
      <c r="D35" s="225">
        <f t="shared" si="4"/>
        <v>0</v>
      </c>
      <c r="E35" s="225">
        <f>_xlfn.MAXIFS('2019'!L:L,'2019'!F:F,ScheduleingTool_1_RUN!B35,'2019'!J:J,"&lt;&gt;Pictures")</f>
        <v>6</v>
      </c>
      <c r="F35" s="225">
        <f>_xlfn.MAXIFS('2019'!BL:BL,'2019'!F:F,ScheduleingTool_1_RUN!B35,'2019'!J:J,"&lt;&gt;Pictures")</f>
        <v>0</v>
      </c>
      <c r="G35" s="225">
        <f t="shared" si="5"/>
        <v>6</v>
      </c>
      <c r="H35" s="227">
        <f t="shared" si="2"/>
        <v>0</v>
      </c>
      <c r="I35" s="227">
        <f t="shared" si="3"/>
        <v>0</v>
      </c>
    </row>
    <row r="36" spans="1:9" x14ac:dyDescent="0.25">
      <c r="A36" s="223" t="s">
        <v>167</v>
      </c>
      <c r="B36" s="132" t="s">
        <v>138</v>
      </c>
      <c r="C36" s="224" t="str">
        <f>INDEX('2019'!$BN:$BN,MATCH(B36,'2019'!$F:$F,0))</f>
        <v>-</v>
      </c>
      <c r="D36" s="225">
        <f t="shared" si="4"/>
        <v>0</v>
      </c>
      <c r="E36" s="225">
        <f>_xlfn.MAXIFS('2019'!L:L,'2019'!F:F,ScheduleingTool_1_RUN!B36,'2019'!J:J,"&lt;&gt;Pictures")</f>
        <v>5</v>
      </c>
      <c r="F36" s="225">
        <f>_xlfn.MAXIFS('2019'!BL:BL,'2019'!F:F,ScheduleingTool_1_RUN!B36,'2019'!J:J,"&lt;&gt;Pictures")</f>
        <v>0</v>
      </c>
      <c r="G36" s="225">
        <f t="shared" si="5"/>
        <v>5</v>
      </c>
      <c r="H36" s="227">
        <f t="shared" si="2"/>
        <v>0</v>
      </c>
      <c r="I36" s="227">
        <f t="shared" si="3"/>
        <v>0</v>
      </c>
    </row>
    <row r="37" spans="1:9" x14ac:dyDescent="0.25">
      <c r="A37" s="223" t="s">
        <v>167</v>
      </c>
      <c r="B37" s="132" t="s">
        <v>141</v>
      </c>
      <c r="C37" s="224" t="str">
        <f>INDEX('2019'!$BN:$BN,MATCH(B37,'2019'!$F:$F,0))</f>
        <v>-</v>
      </c>
      <c r="D37" s="225">
        <f t="shared" si="4"/>
        <v>0</v>
      </c>
      <c r="E37" s="225">
        <f>_xlfn.MAXIFS('2019'!L:L,'2019'!F:F,ScheduleingTool_1_RUN!B37,'2019'!J:J,"&lt;&gt;Pictures")</f>
        <v>6</v>
      </c>
      <c r="F37" s="225">
        <f>_xlfn.MAXIFS('2019'!BL:BL,'2019'!F:F,ScheduleingTool_1_RUN!B37,'2019'!J:J,"&lt;&gt;Pictures")</f>
        <v>0</v>
      </c>
      <c r="G37" s="225">
        <f t="shared" si="5"/>
        <v>6</v>
      </c>
      <c r="H37" s="227">
        <f t="shared" si="2"/>
        <v>0</v>
      </c>
      <c r="I37" s="227">
        <f t="shared" si="3"/>
        <v>0</v>
      </c>
    </row>
    <row r="38" spans="1:9" x14ac:dyDescent="0.25">
      <c r="A38" s="223" t="s">
        <v>167</v>
      </c>
      <c r="B38" s="132" t="s">
        <v>120</v>
      </c>
      <c r="C38" s="224" t="str">
        <f>INDEX('2019'!$BN:$BN,MATCH(B38,'2019'!$F:$F,0))</f>
        <v>-</v>
      </c>
      <c r="D38" s="225">
        <f t="shared" si="4"/>
        <v>0</v>
      </c>
      <c r="E38" s="225">
        <f>_xlfn.MAXIFS('2019'!L:L,'2019'!F:F,ScheduleingTool_1_RUN!B38,'2019'!J:J,"&lt;&gt;Pictures")</f>
        <v>5</v>
      </c>
      <c r="F38" s="225">
        <f>_xlfn.MAXIFS('2019'!BL:BL,'2019'!F:F,ScheduleingTool_1_RUN!B38,'2019'!J:J,"&lt;&gt;Pictures")</f>
        <v>0</v>
      </c>
      <c r="G38" s="225">
        <f t="shared" si="5"/>
        <v>5</v>
      </c>
      <c r="H38" s="227">
        <f t="shared" si="2"/>
        <v>0</v>
      </c>
      <c r="I38" s="227">
        <f t="shared" si="3"/>
        <v>0</v>
      </c>
    </row>
    <row r="39" spans="1:9" x14ac:dyDescent="0.25">
      <c r="A39" s="223" t="s">
        <v>167</v>
      </c>
      <c r="B39" s="132" t="s">
        <v>142</v>
      </c>
      <c r="C39" s="224" t="str">
        <f>INDEX('2019'!$BN:$BN,MATCH(B39,'2019'!$F:$F,0))</f>
        <v>-</v>
      </c>
      <c r="D39" s="225">
        <f t="shared" si="4"/>
        <v>0</v>
      </c>
      <c r="E39" s="225">
        <f>_xlfn.MAXIFS('2019'!L:L,'2019'!F:F,ScheduleingTool_1_RUN!B39,'2019'!J:J,"&lt;&gt;Pictures")</f>
        <v>6</v>
      </c>
      <c r="F39" s="225">
        <f>_xlfn.MAXIFS('2019'!BL:BL,'2019'!F:F,ScheduleingTool_1_RUN!B39,'2019'!J:J,"&lt;&gt;Pictures")</f>
        <v>0</v>
      </c>
      <c r="G39" s="225">
        <f t="shared" si="5"/>
        <v>6</v>
      </c>
      <c r="H39" s="227">
        <f t="shared" si="2"/>
        <v>0</v>
      </c>
      <c r="I39" s="227">
        <f t="shared" si="3"/>
        <v>0</v>
      </c>
    </row>
    <row r="40" spans="1:9" x14ac:dyDescent="0.25">
      <c r="A40" s="223" t="s">
        <v>167</v>
      </c>
      <c r="B40" s="132" t="s">
        <v>43</v>
      </c>
      <c r="C40" s="224" t="str">
        <f>INDEX('2019'!$BN:$BN,MATCH(B40,'2019'!$F:$F,0))</f>
        <v>-</v>
      </c>
      <c r="D40" s="225">
        <f t="shared" si="4"/>
        <v>0</v>
      </c>
      <c r="E40" s="225">
        <f>_xlfn.MAXIFS('2019'!L:L,'2019'!F:F,ScheduleingTool_1_RUN!B40,'2019'!J:J,"&lt;&gt;Pictures")</f>
        <v>5</v>
      </c>
      <c r="F40" s="225">
        <f>_xlfn.MAXIFS('2019'!BL:BL,'2019'!F:F,ScheduleingTool_1_RUN!B40,'2019'!J:J,"&lt;&gt;Pictures")</f>
        <v>2</v>
      </c>
      <c r="G40" s="225">
        <f t="shared" si="5"/>
        <v>5</v>
      </c>
      <c r="H40" s="227">
        <f t="shared" si="2"/>
        <v>0</v>
      </c>
      <c r="I40" s="227">
        <f t="shared" si="3"/>
        <v>0</v>
      </c>
    </row>
    <row r="41" spans="1:9" x14ac:dyDescent="0.25">
      <c r="A41" s="223" t="s">
        <v>167</v>
      </c>
      <c r="B41" s="132" t="s">
        <v>44</v>
      </c>
      <c r="C41" s="224" t="str">
        <f>INDEX('2019'!$BN:$BN,MATCH(B41,'2019'!$F:$F,0))</f>
        <v>-</v>
      </c>
      <c r="D41" s="225">
        <f t="shared" si="4"/>
        <v>0</v>
      </c>
      <c r="E41" s="225">
        <f>_xlfn.MAXIFS('2019'!L:L,'2019'!F:F,ScheduleingTool_1_RUN!B41,'2019'!J:J,"&lt;&gt;Pictures")</f>
        <v>6</v>
      </c>
      <c r="F41" s="225">
        <f>_xlfn.MAXIFS('2019'!BL:BL,'2019'!F:F,ScheduleingTool_1_RUN!B41,'2019'!J:J,"&lt;&gt;Pictures")</f>
        <v>0</v>
      </c>
      <c r="G41" s="225">
        <f t="shared" si="5"/>
        <v>6</v>
      </c>
      <c r="H41" s="227">
        <f t="shared" si="2"/>
        <v>0</v>
      </c>
      <c r="I41" s="227">
        <f t="shared" si="3"/>
        <v>0</v>
      </c>
    </row>
    <row r="42" spans="1:9" x14ac:dyDescent="0.25">
      <c r="A42" s="223" t="s">
        <v>167</v>
      </c>
      <c r="B42" s="132" t="s">
        <v>45</v>
      </c>
      <c r="C42" s="224" t="str">
        <f>INDEX('2019'!$BN:$BN,MATCH(B42,'2019'!$F:$F,0))</f>
        <v>-</v>
      </c>
      <c r="D42" s="225">
        <f t="shared" si="4"/>
        <v>0</v>
      </c>
      <c r="E42" s="225">
        <f>_xlfn.MAXIFS('2019'!L:L,'2019'!F:F,ScheduleingTool_1_RUN!B42,'2019'!J:J,"&lt;&gt;Pictures")</f>
        <v>5</v>
      </c>
      <c r="F42" s="225">
        <f>_xlfn.MAXIFS('2019'!BL:BL,'2019'!F:F,ScheduleingTool_1_RUN!B42,'2019'!J:J,"&lt;&gt;Pictures")</f>
        <v>0</v>
      </c>
      <c r="G42" s="225">
        <f t="shared" si="5"/>
        <v>5</v>
      </c>
      <c r="H42" s="227">
        <f t="shared" si="2"/>
        <v>0</v>
      </c>
      <c r="I42" s="227">
        <f t="shared" si="3"/>
        <v>0</v>
      </c>
    </row>
    <row r="43" spans="1:9" x14ac:dyDescent="0.25">
      <c r="A43" s="223" t="s">
        <v>167</v>
      </c>
      <c r="B43" s="132" t="s">
        <v>46</v>
      </c>
      <c r="C43" s="224" t="str">
        <f>INDEX('2019'!$BN:$BN,MATCH(B43,'2019'!$F:$F,0))</f>
        <v>-</v>
      </c>
      <c r="D43" s="225">
        <f t="shared" si="4"/>
        <v>0</v>
      </c>
      <c r="E43" s="225">
        <f>_xlfn.MAXIFS('2019'!L:L,'2019'!F:F,ScheduleingTool_1_RUN!B43,'2019'!J:J,"&lt;&gt;Pictures")</f>
        <v>5</v>
      </c>
      <c r="F43" s="225">
        <f>_xlfn.MAXIFS('2019'!BL:BL,'2019'!F:F,ScheduleingTool_1_RUN!B43,'2019'!J:J,"&lt;&gt;Pictures")</f>
        <v>0</v>
      </c>
      <c r="G43" s="225">
        <f t="shared" si="5"/>
        <v>5</v>
      </c>
      <c r="H43" s="227">
        <f t="shared" si="2"/>
        <v>0</v>
      </c>
      <c r="I43" s="227">
        <f t="shared" si="3"/>
        <v>0</v>
      </c>
    </row>
    <row r="44" spans="1:9" x14ac:dyDescent="0.25">
      <c r="A44" s="223" t="s">
        <v>167</v>
      </c>
      <c r="B44" s="132" t="s">
        <v>121</v>
      </c>
      <c r="C44" s="224" t="str">
        <f>INDEX('2019'!$BN:$BN,MATCH(B44,'2019'!$F:$F,0))</f>
        <v>-</v>
      </c>
      <c r="D44" s="225">
        <f t="shared" si="4"/>
        <v>0</v>
      </c>
      <c r="E44" s="225">
        <f>_xlfn.MAXIFS('2019'!L:L,'2019'!F:F,ScheduleingTool_1_RUN!B44,'2019'!J:J,"&lt;&gt;Pictures")</f>
        <v>1</v>
      </c>
      <c r="F44" s="225">
        <f>_xlfn.MAXIFS('2019'!BL:BL,'2019'!F:F,ScheduleingTool_1_RUN!B44,'2019'!J:J,"&lt;&gt;Pictures")</f>
        <v>1</v>
      </c>
      <c r="G44" s="225">
        <f t="shared" si="5"/>
        <v>1</v>
      </c>
      <c r="H44" s="227">
        <f t="shared" si="2"/>
        <v>0</v>
      </c>
      <c r="I44" s="227">
        <f t="shared" si="3"/>
        <v>0</v>
      </c>
    </row>
    <row r="45" spans="1:9" x14ac:dyDescent="0.25">
      <c r="A45" s="223" t="s">
        <v>167</v>
      </c>
      <c r="B45" s="132" t="s">
        <v>139</v>
      </c>
      <c r="C45" s="224" t="str">
        <f>INDEX('2019'!$BN:$BN,MATCH(B45,'2019'!$F:$F,0))</f>
        <v>-</v>
      </c>
      <c r="D45" s="225">
        <f t="shared" si="4"/>
        <v>0</v>
      </c>
      <c r="E45" s="225">
        <f>_xlfn.MAXIFS('2019'!L:L,'2019'!F:F,ScheduleingTool_1_RUN!B45,'2019'!J:J,"&lt;&gt;Pictures")</f>
        <v>5</v>
      </c>
      <c r="F45" s="225">
        <f>_xlfn.MAXIFS('2019'!BL:BL,'2019'!F:F,ScheduleingTool_1_RUN!B45,'2019'!J:J,"&lt;&gt;Pictures")</f>
        <v>0</v>
      </c>
      <c r="G45" s="225">
        <f t="shared" si="5"/>
        <v>5</v>
      </c>
      <c r="H45" s="227">
        <f t="shared" si="2"/>
        <v>0</v>
      </c>
      <c r="I45" s="227">
        <f t="shared" si="3"/>
        <v>0</v>
      </c>
    </row>
    <row r="46" spans="1:9" x14ac:dyDescent="0.25">
      <c r="A46" s="223" t="s">
        <v>167</v>
      </c>
      <c r="B46" s="132" t="s">
        <v>47</v>
      </c>
      <c r="C46" s="224" t="str">
        <f>INDEX('2019'!$BN:$BN,MATCH(B46,'2019'!$F:$F,0))</f>
        <v>-</v>
      </c>
      <c r="D46" s="225">
        <f t="shared" si="4"/>
        <v>0</v>
      </c>
      <c r="E46" s="225">
        <f>_xlfn.MAXIFS('2019'!L:L,'2019'!F:F,ScheduleingTool_1_RUN!B46,'2019'!J:J,"&lt;&gt;Pictures")</f>
        <v>5</v>
      </c>
      <c r="F46" s="225">
        <f>_xlfn.MAXIFS('2019'!BL:BL,'2019'!F:F,ScheduleingTool_1_RUN!B46,'2019'!J:J,"&lt;&gt;Pictures")</f>
        <v>0</v>
      </c>
      <c r="G46" s="225">
        <f t="shared" si="5"/>
        <v>5</v>
      </c>
      <c r="H46" s="227">
        <f t="shared" si="2"/>
        <v>0</v>
      </c>
      <c r="I46" s="227">
        <f t="shared" si="3"/>
        <v>0</v>
      </c>
    </row>
    <row r="47" spans="1:9" x14ac:dyDescent="0.25">
      <c r="A47" s="223" t="s">
        <v>167</v>
      </c>
      <c r="B47" s="132" t="s">
        <v>48</v>
      </c>
      <c r="C47" s="224" t="str">
        <f>INDEX('2019'!$BN:$BN,MATCH(B47,'2019'!$F:$F,0))</f>
        <v>-</v>
      </c>
      <c r="D47" s="225">
        <f t="shared" si="4"/>
        <v>0</v>
      </c>
      <c r="E47" s="225">
        <f>_xlfn.MAXIFS('2019'!L:L,'2019'!F:F,ScheduleingTool_1_RUN!B47,'2019'!J:J,"&lt;&gt;Pictures")</f>
        <v>5</v>
      </c>
      <c r="F47" s="225">
        <f>_xlfn.MAXIFS('2019'!BL:BL,'2019'!F:F,ScheduleingTool_1_RUN!B47,'2019'!J:J,"&lt;&gt;Pictures")</f>
        <v>1</v>
      </c>
      <c r="G47" s="225">
        <f t="shared" si="5"/>
        <v>5</v>
      </c>
      <c r="H47" s="227">
        <f t="shared" si="2"/>
        <v>0</v>
      </c>
      <c r="I47" s="227">
        <f t="shared" si="3"/>
        <v>0</v>
      </c>
    </row>
    <row r="48" spans="1:9" x14ac:dyDescent="0.25">
      <c r="A48" s="223" t="s">
        <v>167</v>
      </c>
      <c r="B48" s="132" t="s">
        <v>49</v>
      </c>
      <c r="C48" s="224" t="str">
        <f>INDEX('2019'!$BN:$BN,MATCH(B48,'2019'!$F:$F,0))</f>
        <v>-</v>
      </c>
      <c r="D48" s="225">
        <f t="shared" si="4"/>
        <v>0</v>
      </c>
      <c r="E48" s="225">
        <f>_xlfn.MAXIFS('2019'!L:L,'2019'!F:F,ScheduleingTool_1_RUN!B48,'2019'!J:J,"&lt;&gt;Pictures")</f>
        <v>5</v>
      </c>
      <c r="F48" s="225">
        <f>_xlfn.MAXIFS('2019'!BL:BL,'2019'!F:F,ScheduleingTool_1_RUN!B48,'2019'!J:J,"&lt;&gt;Pictures")</f>
        <v>0</v>
      </c>
      <c r="G48" s="225">
        <f t="shared" si="5"/>
        <v>5</v>
      </c>
      <c r="H48" s="227">
        <f t="shared" si="2"/>
        <v>0</v>
      </c>
      <c r="I48" s="227">
        <f t="shared" si="3"/>
        <v>0</v>
      </c>
    </row>
    <row r="49" spans="1:9" x14ac:dyDescent="0.25">
      <c r="A49" s="223" t="s">
        <v>167</v>
      </c>
      <c r="B49" s="132" t="s">
        <v>50</v>
      </c>
      <c r="C49" s="224" t="str">
        <f>INDEX('2019'!$BN:$BN,MATCH(B49,'2019'!$F:$F,0))</f>
        <v>-</v>
      </c>
      <c r="D49" s="225">
        <f t="shared" si="4"/>
        <v>0</v>
      </c>
      <c r="E49" s="225">
        <f>_xlfn.MAXIFS('2019'!L:L,'2019'!F:F,ScheduleingTool_1_RUN!B49,'2019'!J:J,"&lt;&gt;Pictures")</f>
        <v>5</v>
      </c>
      <c r="F49" s="225">
        <f>_xlfn.MAXIFS('2019'!BL:BL,'2019'!F:F,ScheduleingTool_1_RUN!B49,'2019'!J:J,"&lt;&gt;Pictures")</f>
        <v>0</v>
      </c>
      <c r="G49" s="225">
        <f t="shared" si="5"/>
        <v>5</v>
      </c>
      <c r="H49" s="227">
        <f t="shared" si="2"/>
        <v>0</v>
      </c>
      <c r="I49" s="227">
        <f t="shared" si="3"/>
        <v>0</v>
      </c>
    </row>
    <row r="50" spans="1:9" x14ac:dyDescent="0.25">
      <c r="A50" s="223" t="s">
        <v>167</v>
      </c>
      <c r="B50" s="132" t="s">
        <v>51</v>
      </c>
      <c r="C50" s="224" t="str">
        <f>INDEX('2019'!$BN:$BN,MATCH(B50,'2019'!$F:$F,0))</f>
        <v>-</v>
      </c>
      <c r="D50" s="225">
        <f t="shared" si="4"/>
        <v>0</v>
      </c>
      <c r="E50" s="225">
        <f>_xlfn.MAXIFS('2019'!L:L,'2019'!F:F,ScheduleingTool_1_RUN!B50,'2019'!J:J,"&lt;&gt;Pictures")</f>
        <v>5</v>
      </c>
      <c r="F50" s="225">
        <f>_xlfn.MAXIFS('2019'!BL:BL,'2019'!F:F,ScheduleingTool_1_RUN!B50,'2019'!J:J,"&lt;&gt;Pictures")</f>
        <v>0</v>
      </c>
      <c r="G50" s="225">
        <f t="shared" si="5"/>
        <v>5</v>
      </c>
      <c r="H50" s="227">
        <f t="shared" si="2"/>
        <v>0</v>
      </c>
      <c r="I50" s="227">
        <f t="shared" si="3"/>
        <v>0</v>
      </c>
    </row>
    <row r="51" spans="1:9" x14ac:dyDescent="0.25">
      <c r="A51" s="223" t="s">
        <v>167</v>
      </c>
      <c r="B51" s="132" t="s">
        <v>143</v>
      </c>
      <c r="C51" s="224" t="str">
        <f>INDEX('2019'!$BN:$BN,MATCH(B51,'2019'!$F:$F,0))</f>
        <v>-</v>
      </c>
      <c r="D51" s="225">
        <f t="shared" si="4"/>
        <v>0</v>
      </c>
      <c r="E51" s="225">
        <f>_xlfn.MAXIFS('2019'!L:L,'2019'!F:F,ScheduleingTool_1_RUN!B51,'2019'!J:J,"&lt;&gt;Pictures")</f>
        <v>5</v>
      </c>
      <c r="F51" s="225">
        <f>_xlfn.MAXIFS('2019'!BL:BL,'2019'!F:F,ScheduleingTool_1_RUN!B51,'2019'!J:J,"&lt;&gt;Pictures")</f>
        <v>0</v>
      </c>
      <c r="G51" s="225">
        <f t="shared" si="5"/>
        <v>5</v>
      </c>
      <c r="H51" s="227">
        <f t="shared" si="2"/>
        <v>0</v>
      </c>
      <c r="I51" s="227">
        <f t="shared" si="3"/>
        <v>0</v>
      </c>
    </row>
    <row r="52" spans="1:9" x14ac:dyDescent="0.25">
      <c r="A52" s="223" t="s">
        <v>167</v>
      </c>
      <c r="B52" s="132" t="s">
        <v>52</v>
      </c>
      <c r="C52" s="224" t="str">
        <f>INDEX('2019'!$BN:$BN,MATCH(B52,'2019'!$F:$F,0))</f>
        <v>-</v>
      </c>
      <c r="D52" s="225">
        <f t="shared" si="4"/>
        <v>0</v>
      </c>
      <c r="E52" s="225">
        <f>_xlfn.MAXIFS('2019'!L:L,'2019'!F:F,ScheduleingTool_1_RUN!B52,'2019'!J:J,"&lt;&gt;Pictures")</f>
        <v>5</v>
      </c>
      <c r="F52" s="225">
        <f>_xlfn.MAXIFS('2019'!BL:BL,'2019'!F:F,ScheduleingTool_1_RUN!B52,'2019'!J:J,"&lt;&gt;Pictures")</f>
        <v>0</v>
      </c>
      <c r="G52" s="225">
        <f t="shared" si="5"/>
        <v>5</v>
      </c>
      <c r="H52" s="227">
        <f t="shared" si="2"/>
        <v>0</v>
      </c>
      <c r="I52" s="227">
        <f t="shared" si="3"/>
        <v>0</v>
      </c>
    </row>
    <row r="53" spans="1:9" x14ac:dyDescent="0.25">
      <c r="A53" s="223" t="s">
        <v>167</v>
      </c>
      <c r="B53" s="132" t="s">
        <v>53</v>
      </c>
      <c r="C53" s="224" t="str">
        <f>INDEX('2019'!$BN:$BN,MATCH(B53,'2019'!$F:$F,0))</f>
        <v>-</v>
      </c>
      <c r="D53" s="225">
        <f t="shared" si="4"/>
        <v>0</v>
      </c>
      <c r="E53" s="225">
        <f>_xlfn.MAXIFS('2019'!L:L,'2019'!F:F,ScheduleingTool_1_RUN!B53,'2019'!J:J,"&lt;&gt;Pictures")</f>
        <v>5</v>
      </c>
      <c r="F53" s="225">
        <f>_xlfn.MAXIFS('2019'!BL:BL,'2019'!F:F,ScheduleingTool_1_RUN!B53,'2019'!J:J,"&lt;&gt;Pictures")</f>
        <v>0</v>
      </c>
      <c r="G53" s="225">
        <f t="shared" si="5"/>
        <v>5</v>
      </c>
      <c r="H53" s="227">
        <f t="shared" si="2"/>
        <v>0</v>
      </c>
      <c r="I53" s="227">
        <f t="shared" si="3"/>
        <v>0</v>
      </c>
    </row>
    <row r="54" spans="1:9" x14ac:dyDescent="0.25">
      <c r="A54" s="223" t="s">
        <v>167</v>
      </c>
      <c r="B54" s="132" t="s">
        <v>54</v>
      </c>
      <c r="C54" s="224" t="str">
        <f>INDEX('2019'!$BN:$BN,MATCH(B54,'2019'!$F:$F,0))</f>
        <v>-</v>
      </c>
      <c r="D54" s="225">
        <f t="shared" si="4"/>
        <v>0</v>
      </c>
      <c r="E54" s="225">
        <f>_xlfn.MAXIFS('2019'!L:L,'2019'!F:F,ScheduleingTool_1_RUN!B54,'2019'!J:J,"&lt;&gt;Pictures")</f>
        <v>5</v>
      </c>
      <c r="F54" s="225">
        <f>_xlfn.MAXIFS('2019'!BL:BL,'2019'!F:F,ScheduleingTool_1_RUN!B54,'2019'!J:J,"&lt;&gt;Pictures")</f>
        <v>0</v>
      </c>
      <c r="G54" s="225">
        <f t="shared" si="5"/>
        <v>5</v>
      </c>
      <c r="H54" s="227">
        <f t="shared" si="2"/>
        <v>0</v>
      </c>
      <c r="I54" s="227">
        <f t="shared" si="3"/>
        <v>0</v>
      </c>
    </row>
    <row r="55" spans="1:9" x14ac:dyDescent="0.25">
      <c r="A55" s="223" t="s">
        <v>167</v>
      </c>
      <c r="B55" s="132" t="s">
        <v>144</v>
      </c>
      <c r="C55" s="224" t="str">
        <f>INDEX('2019'!$BN:$BN,MATCH(B55,'2019'!$F:$F,0))</f>
        <v>-</v>
      </c>
      <c r="D55" s="225">
        <f t="shared" si="4"/>
        <v>0</v>
      </c>
      <c r="E55" s="225">
        <f>_xlfn.MAXIFS('2019'!L:L,'2019'!F:F,ScheduleingTool_1_RUN!B55,'2019'!J:J,"&lt;&gt;Pictures")</f>
        <v>5</v>
      </c>
      <c r="F55" s="225">
        <f>_xlfn.MAXIFS('2019'!BL:BL,'2019'!F:F,ScheduleingTool_1_RUN!B55,'2019'!J:J,"&lt;&gt;Pictures")</f>
        <v>0</v>
      </c>
      <c r="G55" s="225">
        <f t="shared" si="5"/>
        <v>5</v>
      </c>
      <c r="H55" s="227">
        <f t="shared" si="2"/>
        <v>0</v>
      </c>
      <c r="I55" s="227">
        <f t="shared" si="3"/>
        <v>0</v>
      </c>
    </row>
    <row r="56" spans="1:9" x14ac:dyDescent="0.25">
      <c r="A56" s="223" t="s">
        <v>167</v>
      </c>
      <c r="B56" s="132" t="s">
        <v>122</v>
      </c>
      <c r="C56" s="224" t="str">
        <f>INDEX('2019'!$BN:$BN,MATCH(B56,'2019'!$F:$F,0))</f>
        <v>-</v>
      </c>
      <c r="D56" s="225">
        <f t="shared" si="4"/>
        <v>0</v>
      </c>
      <c r="E56" s="225">
        <f>_xlfn.MAXIFS('2019'!L:L,'2019'!F:F,ScheduleingTool_1_RUN!B56,'2019'!J:J,"&lt;&gt;Pictures")</f>
        <v>7</v>
      </c>
      <c r="F56" s="225">
        <f>_xlfn.MAXIFS('2019'!BL:BL,'2019'!F:F,ScheduleingTool_1_RUN!B56,'2019'!J:J,"&lt;&gt;Pictures")</f>
        <v>1</v>
      </c>
      <c r="G56" s="225">
        <f t="shared" si="5"/>
        <v>7</v>
      </c>
      <c r="H56" s="227">
        <f t="shared" si="2"/>
        <v>0</v>
      </c>
      <c r="I56" s="227">
        <f t="shared" si="3"/>
        <v>0</v>
      </c>
    </row>
    <row r="57" spans="1:9" x14ac:dyDescent="0.25">
      <c r="A57" s="223" t="s">
        <v>167</v>
      </c>
      <c r="B57" s="132" t="s">
        <v>55</v>
      </c>
      <c r="C57" s="224" t="str">
        <f>INDEX('2019'!$BN:$BN,MATCH(B57,'2019'!$F:$F,0))</f>
        <v>-</v>
      </c>
      <c r="D57" s="225">
        <f t="shared" si="4"/>
        <v>0</v>
      </c>
      <c r="E57" s="225">
        <f>_xlfn.MAXIFS('2019'!L:L,'2019'!F:F,ScheduleingTool_1_RUN!B57,'2019'!J:J,"&lt;&gt;Pictures")</f>
        <v>5</v>
      </c>
      <c r="F57" s="225">
        <f>_xlfn.MAXIFS('2019'!BL:BL,'2019'!F:F,ScheduleingTool_1_RUN!B57,'2019'!J:J,"&lt;&gt;Pictures")</f>
        <v>0</v>
      </c>
      <c r="G57" s="225">
        <f t="shared" si="5"/>
        <v>5</v>
      </c>
      <c r="H57" s="227">
        <f t="shared" si="2"/>
        <v>0</v>
      </c>
      <c r="I57" s="227">
        <f t="shared" si="3"/>
        <v>0</v>
      </c>
    </row>
    <row r="58" spans="1:9" x14ac:dyDescent="0.25">
      <c r="A58" s="223" t="s">
        <v>167</v>
      </c>
      <c r="B58" s="132" t="s">
        <v>56</v>
      </c>
      <c r="C58" s="224" t="str">
        <f>INDEX('2019'!$BN:$BN,MATCH(B58,'2019'!$F:$F,0))</f>
        <v>-</v>
      </c>
      <c r="D58" s="225">
        <f t="shared" si="4"/>
        <v>0</v>
      </c>
      <c r="E58" s="225">
        <f>_xlfn.MAXIFS('2019'!L:L,'2019'!F:F,ScheduleingTool_1_RUN!B58,'2019'!J:J,"&lt;&gt;Pictures")</f>
        <v>5</v>
      </c>
      <c r="F58" s="225">
        <f>_xlfn.MAXIFS('2019'!BL:BL,'2019'!F:F,ScheduleingTool_1_RUN!B58,'2019'!J:J,"&lt;&gt;Pictures")</f>
        <v>0</v>
      </c>
      <c r="G58" s="225">
        <f t="shared" si="5"/>
        <v>5</v>
      </c>
      <c r="H58" s="227">
        <f t="shared" si="2"/>
        <v>0</v>
      </c>
      <c r="I58" s="227">
        <f t="shared" si="3"/>
        <v>0</v>
      </c>
    </row>
    <row r="59" spans="1:9" x14ac:dyDescent="0.25">
      <c r="A59" s="223" t="s">
        <v>167</v>
      </c>
      <c r="B59" s="132" t="s">
        <v>57</v>
      </c>
      <c r="C59" s="224" t="str">
        <f>INDEX('2019'!$BN:$BN,MATCH(B59,'2019'!$F:$F,0))</f>
        <v>-</v>
      </c>
      <c r="D59" s="225">
        <f t="shared" si="4"/>
        <v>0</v>
      </c>
      <c r="E59" s="225">
        <f>_xlfn.MAXIFS('2019'!L:L,'2019'!F:F,ScheduleingTool_1_RUN!B59,'2019'!J:J,"&lt;&gt;Pictures")</f>
        <v>20</v>
      </c>
      <c r="F59" s="225">
        <f>_xlfn.MAXIFS('2019'!BL:BL,'2019'!F:F,ScheduleingTool_1_RUN!B59,'2019'!J:J,"&lt;&gt;Pictures")</f>
        <v>0</v>
      </c>
      <c r="G59" s="225">
        <f t="shared" si="5"/>
        <v>20</v>
      </c>
      <c r="H59" s="227">
        <f t="shared" si="2"/>
        <v>0</v>
      </c>
      <c r="I59" s="227">
        <f t="shared" si="3"/>
        <v>0</v>
      </c>
    </row>
    <row r="60" spans="1:9" x14ac:dyDescent="0.25">
      <c r="A60" s="223" t="s">
        <v>167</v>
      </c>
      <c r="B60" s="132" t="s">
        <v>58</v>
      </c>
      <c r="C60" s="224" t="str">
        <f>INDEX('2019'!$BN:$BN,MATCH(B60,'2019'!$F:$F,0))</f>
        <v>-</v>
      </c>
      <c r="D60" s="225">
        <f t="shared" si="4"/>
        <v>0</v>
      </c>
      <c r="E60" s="225">
        <f>_xlfn.MAXIFS('2019'!L:L,'2019'!F:F,ScheduleingTool_1_RUN!B60,'2019'!J:J,"&lt;&gt;Pictures")</f>
        <v>5</v>
      </c>
      <c r="F60" s="225">
        <f>_xlfn.MAXIFS('2019'!BL:BL,'2019'!F:F,ScheduleingTool_1_RUN!B60,'2019'!J:J,"&lt;&gt;Pictures")</f>
        <v>0</v>
      </c>
      <c r="G60" s="225">
        <f t="shared" si="5"/>
        <v>5</v>
      </c>
      <c r="H60" s="227">
        <f t="shared" si="2"/>
        <v>0</v>
      </c>
      <c r="I60" s="227">
        <f t="shared" si="3"/>
        <v>0</v>
      </c>
    </row>
    <row r="61" spans="1:9" x14ac:dyDescent="0.25">
      <c r="A61" s="223" t="s">
        <v>167</v>
      </c>
      <c r="B61" s="132" t="s">
        <v>59</v>
      </c>
      <c r="C61" s="224" t="str">
        <f>INDEX('2019'!$BN:$BN,MATCH(B61,'2019'!$F:$F,0))</f>
        <v>-</v>
      </c>
      <c r="D61" s="225">
        <f t="shared" si="4"/>
        <v>0</v>
      </c>
      <c r="E61" s="225">
        <f>_xlfn.MAXIFS('2019'!L:L,'2019'!F:F,ScheduleingTool_1_RUN!B61,'2019'!J:J,"&lt;&gt;Pictures")</f>
        <v>5</v>
      </c>
      <c r="F61" s="225">
        <f>_xlfn.MAXIFS('2019'!BL:BL,'2019'!F:F,ScheduleingTool_1_RUN!B61,'2019'!J:J,"&lt;&gt;Pictures")</f>
        <v>0</v>
      </c>
      <c r="G61" s="225">
        <f t="shared" si="5"/>
        <v>5</v>
      </c>
      <c r="H61" s="227">
        <f t="shared" si="2"/>
        <v>0</v>
      </c>
      <c r="I61" s="227">
        <f t="shared" si="3"/>
        <v>0</v>
      </c>
    </row>
    <row r="62" spans="1:9" x14ac:dyDescent="0.25">
      <c r="A62" s="223" t="s">
        <v>167</v>
      </c>
      <c r="B62" s="132" t="s">
        <v>60</v>
      </c>
      <c r="C62" s="224" t="str">
        <f>INDEX('2019'!$BN:$BN,MATCH(B62,'2019'!$F:$F,0))</f>
        <v>-</v>
      </c>
      <c r="D62" s="225">
        <f t="shared" si="4"/>
        <v>0</v>
      </c>
      <c r="E62" s="225">
        <f>_xlfn.MAXIFS('2019'!L:L,'2019'!F:F,ScheduleingTool_1_RUN!B62,'2019'!J:J,"&lt;&gt;Pictures")</f>
        <v>1</v>
      </c>
      <c r="F62" s="225">
        <f>_xlfn.MAXIFS('2019'!BL:BL,'2019'!F:F,ScheduleingTool_1_RUN!B62,'2019'!J:J,"&lt;&gt;Pictures")</f>
        <v>0</v>
      </c>
      <c r="G62" s="225">
        <f t="shared" si="5"/>
        <v>1</v>
      </c>
      <c r="H62" s="227">
        <f t="shared" si="2"/>
        <v>0</v>
      </c>
      <c r="I62" s="227">
        <f t="shared" si="3"/>
        <v>0</v>
      </c>
    </row>
    <row r="63" spans="1:9" x14ac:dyDescent="0.25">
      <c r="A63" s="223" t="s">
        <v>167</v>
      </c>
      <c r="B63" s="132" t="s">
        <v>145</v>
      </c>
      <c r="C63" s="224" t="str">
        <f>INDEX('2019'!$BN:$BN,MATCH(B63,'2019'!$F:$F,0))</f>
        <v>-</v>
      </c>
      <c r="D63" s="225">
        <f t="shared" si="4"/>
        <v>0</v>
      </c>
      <c r="E63" s="225">
        <f>_xlfn.MAXIFS('2019'!L:L,'2019'!F:F,ScheduleingTool_1_RUN!B63,'2019'!J:J,"&lt;&gt;Pictures")</f>
        <v>6</v>
      </c>
      <c r="F63" s="225">
        <f>_xlfn.MAXIFS('2019'!BL:BL,'2019'!F:F,ScheduleingTool_1_RUN!B63,'2019'!J:J,"&lt;&gt;Pictures")</f>
        <v>0</v>
      </c>
      <c r="G63" s="225">
        <f t="shared" si="5"/>
        <v>6</v>
      </c>
      <c r="H63" s="227">
        <f t="shared" si="2"/>
        <v>0</v>
      </c>
      <c r="I63" s="227">
        <f t="shared" si="3"/>
        <v>0</v>
      </c>
    </row>
    <row r="64" spans="1:9" x14ac:dyDescent="0.25">
      <c r="A64" s="223" t="s">
        <v>167</v>
      </c>
      <c r="B64" s="132" t="s">
        <v>63</v>
      </c>
      <c r="C64" s="224" t="str">
        <f>INDEX('2019'!$BN:$BN,MATCH(B64,'2019'!$F:$F,0))</f>
        <v>-</v>
      </c>
      <c r="D64" s="225">
        <f t="shared" si="4"/>
        <v>0</v>
      </c>
      <c r="E64" s="225">
        <f>_xlfn.MAXIFS('2019'!L:L,'2019'!F:F,ScheduleingTool_1_RUN!B64,'2019'!J:J,"&lt;&gt;Pictures")</f>
        <v>20</v>
      </c>
      <c r="F64" s="225">
        <f>_xlfn.MAXIFS('2019'!BL:BL,'2019'!F:F,ScheduleingTool_1_RUN!B64,'2019'!J:J,"&lt;&gt;Pictures")</f>
        <v>0</v>
      </c>
      <c r="G64" s="225">
        <f t="shared" si="5"/>
        <v>20</v>
      </c>
      <c r="H64" s="227">
        <f t="shared" si="2"/>
        <v>0</v>
      </c>
      <c r="I64" s="227">
        <f t="shared" si="3"/>
        <v>0</v>
      </c>
    </row>
    <row r="65" spans="1:9" x14ac:dyDescent="0.25">
      <c r="A65" s="223" t="s">
        <v>167</v>
      </c>
      <c r="B65" s="132" t="s">
        <v>64</v>
      </c>
      <c r="C65" s="224" t="str">
        <f>INDEX('2019'!$BN:$BN,MATCH(B65,'2019'!$F:$F,0))</f>
        <v>-</v>
      </c>
      <c r="D65" s="225">
        <f t="shared" si="4"/>
        <v>0</v>
      </c>
      <c r="E65" s="225">
        <f>_xlfn.MAXIFS('2019'!L:L,'2019'!F:F,ScheduleingTool_1_RUN!B65,'2019'!J:J,"&lt;&gt;Pictures")</f>
        <v>5</v>
      </c>
      <c r="F65" s="225">
        <f>_xlfn.MAXIFS('2019'!BL:BL,'2019'!F:F,ScheduleingTool_1_RUN!B65,'2019'!J:J,"&lt;&gt;Pictures")</f>
        <v>0</v>
      </c>
      <c r="G65" s="225">
        <f t="shared" si="5"/>
        <v>5</v>
      </c>
      <c r="H65" s="227">
        <f t="shared" si="2"/>
        <v>0</v>
      </c>
      <c r="I65" s="227">
        <f t="shared" si="3"/>
        <v>0</v>
      </c>
    </row>
    <row r="66" spans="1:9" x14ac:dyDescent="0.25">
      <c r="A66" s="223" t="s">
        <v>167</v>
      </c>
      <c r="B66" s="132" t="s">
        <v>123</v>
      </c>
      <c r="C66" s="224" t="str">
        <f>INDEX('2019'!$BN:$BN,MATCH(B66,'2019'!$F:$F,0))</f>
        <v>-</v>
      </c>
      <c r="D66" s="225">
        <f t="shared" si="4"/>
        <v>0</v>
      </c>
      <c r="E66" s="225">
        <f>_xlfn.MAXIFS('2019'!L:L,'2019'!F:F,ScheduleingTool_1_RUN!B66,'2019'!J:J,"&lt;&gt;Pictures")</f>
        <v>1</v>
      </c>
      <c r="F66" s="225">
        <f>_xlfn.MAXIFS('2019'!BL:BL,'2019'!F:F,ScheduleingTool_1_RUN!B66,'2019'!J:J,"&lt;&gt;Pictures")</f>
        <v>0</v>
      </c>
      <c r="G66" s="225">
        <f t="shared" si="5"/>
        <v>1</v>
      </c>
      <c r="H66" s="227">
        <f t="shared" si="2"/>
        <v>0</v>
      </c>
      <c r="I66" s="227">
        <f t="shared" si="3"/>
        <v>0</v>
      </c>
    </row>
    <row r="67" spans="1:9" x14ac:dyDescent="0.25">
      <c r="A67" s="223" t="s">
        <v>167</v>
      </c>
      <c r="B67" s="132" t="s">
        <v>146</v>
      </c>
      <c r="C67" s="224" t="str">
        <f>INDEX('2019'!$BN:$BN,MATCH(B67,'2019'!$F:$F,0))</f>
        <v>-</v>
      </c>
      <c r="D67" s="225">
        <f t="shared" si="4"/>
        <v>0</v>
      </c>
      <c r="E67" s="225">
        <f>_xlfn.MAXIFS('2019'!L:L,'2019'!F:F,ScheduleingTool_1_RUN!B67,'2019'!J:J,"&lt;&gt;Pictures")</f>
        <v>10</v>
      </c>
      <c r="F67" s="225">
        <f>_xlfn.MAXIFS('2019'!BL:BL,'2019'!F:F,ScheduleingTool_1_RUN!B67,'2019'!J:J,"&lt;&gt;Pictures")</f>
        <v>0</v>
      </c>
      <c r="G67" s="225">
        <f t="shared" si="5"/>
        <v>10</v>
      </c>
      <c r="H67" s="227">
        <f t="shared" si="2"/>
        <v>0</v>
      </c>
      <c r="I67" s="227">
        <f t="shared" si="3"/>
        <v>0</v>
      </c>
    </row>
    <row r="68" spans="1:9" x14ac:dyDescent="0.25">
      <c r="A68" s="223" t="s">
        <v>167</v>
      </c>
      <c r="B68" s="132" t="s">
        <v>124</v>
      </c>
      <c r="C68" s="224" t="str">
        <f>INDEX('2019'!$BN:$BN,MATCH(B68,'2019'!$F:$F,0))</f>
        <v>-</v>
      </c>
      <c r="D68" s="225">
        <f t="shared" si="4"/>
        <v>0</v>
      </c>
      <c r="E68" s="225">
        <f>_xlfn.MAXIFS('2019'!L:L,'2019'!F:F,ScheduleingTool_1_RUN!B68,'2019'!J:J,"&lt;&gt;Pictures")</f>
        <v>1</v>
      </c>
      <c r="F68" s="225">
        <f>_xlfn.MAXIFS('2019'!BL:BL,'2019'!F:F,ScheduleingTool_1_RUN!B68,'2019'!J:J,"&lt;&gt;Pictures")</f>
        <v>1</v>
      </c>
      <c r="G68" s="225">
        <f t="shared" si="5"/>
        <v>1</v>
      </c>
      <c r="H68" s="227">
        <f t="shared" si="2"/>
        <v>0</v>
      </c>
      <c r="I68" s="227">
        <f t="shared" si="3"/>
        <v>0</v>
      </c>
    </row>
    <row r="69" spans="1:9" x14ac:dyDescent="0.25">
      <c r="A69" s="223" t="s">
        <v>167</v>
      </c>
      <c r="B69" s="132" t="s">
        <v>66</v>
      </c>
      <c r="C69" s="224" t="str">
        <f>INDEX('2019'!$BN:$BN,MATCH(B69,'2019'!$F:$F,0))</f>
        <v>-</v>
      </c>
      <c r="D69" s="225">
        <f t="shared" si="4"/>
        <v>0</v>
      </c>
      <c r="E69" s="225">
        <f>_xlfn.MAXIFS('2019'!L:L,'2019'!F:F,ScheduleingTool_1_RUN!B69,'2019'!J:J,"&lt;&gt;Pictures")</f>
        <v>5</v>
      </c>
      <c r="F69" s="225">
        <f>_xlfn.MAXIFS('2019'!BL:BL,'2019'!F:F,ScheduleingTool_1_RUN!B69,'2019'!J:J,"&lt;&gt;Pictures")</f>
        <v>0</v>
      </c>
      <c r="G69" s="225">
        <f t="shared" si="5"/>
        <v>5</v>
      </c>
      <c r="H69" s="227">
        <f t="shared" si="2"/>
        <v>0</v>
      </c>
      <c r="I69" s="227">
        <f t="shared" si="3"/>
        <v>0</v>
      </c>
    </row>
    <row r="70" spans="1:9" x14ac:dyDescent="0.25">
      <c r="A70" s="223" t="s">
        <v>167</v>
      </c>
      <c r="B70" s="132" t="s">
        <v>125</v>
      </c>
      <c r="C70" s="224" t="str">
        <f>INDEX('2019'!$BN:$BN,MATCH(B70,'2019'!$F:$F,0))</f>
        <v>-</v>
      </c>
      <c r="D70" s="225">
        <f t="shared" si="4"/>
        <v>0</v>
      </c>
      <c r="E70" s="225">
        <f>_xlfn.MAXIFS('2019'!L:L,'2019'!F:F,ScheduleingTool_1_RUN!B70,'2019'!J:J,"&lt;&gt;Pictures")</f>
        <v>5</v>
      </c>
      <c r="F70" s="225">
        <f>_xlfn.MAXIFS('2019'!BL:BL,'2019'!F:F,ScheduleingTool_1_RUN!B70,'2019'!J:J,"&lt;&gt;Pictures")</f>
        <v>1</v>
      </c>
      <c r="G70" s="225">
        <f t="shared" si="5"/>
        <v>5</v>
      </c>
      <c r="H70" s="227">
        <f t="shared" si="2"/>
        <v>0</v>
      </c>
      <c r="I70" s="227">
        <f t="shared" si="3"/>
        <v>0</v>
      </c>
    </row>
    <row r="71" spans="1:9" x14ac:dyDescent="0.25">
      <c r="A71" s="223" t="s">
        <v>167</v>
      </c>
      <c r="B71" s="132" t="s">
        <v>67</v>
      </c>
      <c r="C71" s="224" t="str">
        <f>INDEX('2019'!$BN:$BN,MATCH(B71,'2019'!$F:$F,0))</f>
        <v>-</v>
      </c>
      <c r="D71" s="225">
        <f t="shared" si="4"/>
        <v>0</v>
      </c>
      <c r="E71" s="225">
        <f>_xlfn.MAXIFS('2019'!L:L,'2019'!F:F,ScheduleingTool_1_RUN!B71,'2019'!J:J,"&lt;&gt;Pictures")</f>
        <v>6</v>
      </c>
      <c r="F71" s="225">
        <f>_xlfn.MAXIFS('2019'!BL:BL,'2019'!F:F,ScheduleingTool_1_RUN!B71,'2019'!J:J,"&lt;&gt;Pictures")</f>
        <v>1</v>
      </c>
      <c r="G71" s="225">
        <f t="shared" si="5"/>
        <v>6</v>
      </c>
      <c r="H71" s="227">
        <f t="shared" si="2"/>
        <v>0</v>
      </c>
      <c r="I71" s="227">
        <f t="shared" si="3"/>
        <v>0</v>
      </c>
    </row>
    <row r="72" spans="1:9" x14ac:dyDescent="0.25">
      <c r="A72" s="223" t="s">
        <v>167</v>
      </c>
      <c r="B72" s="132" t="s">
        <v>68</v>
      </c>
      <c r="C72" s="224" t="str">
        <f>INDEX('2019'!$BN:$BN,MATCH(B72,'2019'!$F:$F,0))</f>
        <v>-</v>
      </c>
      <c r="D72" s="225">
        <f t="shared" si="4"/>
        <v>0</v>
      </c>
      <c r="E72" s="225">
        <f>_xlfn.MAXIFS('2019'!L:L,'2019'!F:F,ScheduleingTool_1_RUN!B72,'2019'!J:J,"&lt;&gt;Pictures")</f>
        <v>5</v>
      </c>
      <c r="F72" s="225">
        <f>_xlfn.MAXIFS('2019'!BL:BL,'2019'!F:F,ScheduleingTool_1_RUN!B72,'2019'!J:J,"&lt;&gt;Pictures")</f>
        <v>0</v>
      </c>
      <c r="G72" s="225">
        <f t="shared" si="5"/>
        <v>5</v>
      </c>
      <c r="H72" s="227">
        <f t="shared" si="2"/>
        <v>0</v>
      </c>
      <c r="I72" s="227">
        <f t="shared" si="3"/>
        <v>0</v>
      </c>
    </row>
    <row r="73" spans="1:9" x14ac:dyDescent="0.25">
      <c r="A73" s="223" t="s">
        <v>167</v>
      </c>
      <c r="B73" s="132" t="s">
        <v>69</v>
      </c>
      <c r="C73" s="224" t="str">
        <f>INDEX('2019'!$BN:$BN,MATCH(B73,'2019'!$F:$F,0))</f>
        <v>-</v>
      </c>
      <c r="D73" s="225">
        <f t="shared" si="4"/>
        <v>0</v>
      </c>
      <c r="E73" s="225">
        <f>_xlfn.MAXIFS('2019'!L:L,'2019'!F:F,ScheduleingTool_1_RUN!B73,'2019'!J:J,"&lt;&gt;Pictures")</f>
        <v>1</v>
      </c>
      <c r="F73" s="225">
        <f>_xlfn.MAXIFS('2019'!BL:BL,'2019'!F:F,ScheduleingTool_1_RUN!B73,'2019'!J:J,"&lt;&gt;Pictures")</f>
        <v>0</v>
      </c>
      <c r="G73" s="225">
        <f t="shared" si="5"/>
        <v>1</v>
      </c>
      <c r="H73" s="227">
        <f t="shared" si="2"/>
        <v>0</v>
      </c>
      <c r="I73" s="227">
        <f t="shared" si="3"/>
        <v>0</v>
      </c>
    </row>
    <row r="74" spans="1:9" x14ac:dyDescent="0.25">
      <c r="A74" s="223" t="s">
        <v>167</v>
      </c>
      <c r="B74" s="132" t="s">
        <v>70</v>
      </c>
      <c r="C74" s="224" t="str">
        <f>INDEX('2019'!$BN:$BN,MATCH(B74,'2019'!$F:$F,0))</f>
        <v>-</v>
      </c>
      <c r="D74" s="225">
        <f t="shared" si="4"/>
        <v>0</v>
      </c>
      <c r="E74" s="225">
        <f>_xlfn.MAXIFS('2019'!L:L,'2019'!F:F,ScheduleingTool_1_RUN!B74,'2019'!J:J,"&lt;&gt;Pictures")</f>
        <v>5</v>
      </c>
      <c r="F74" s="225">
        <f>_xlfn.MAXIFS('2019'!BL:BL,'2019'!F:F,ScheduleingTool_1_RUN!B74,'2019'!J:J,"&lt;&gt;Pictures")</f>
        <v>0</v>
      </c>
      <c r="G74" s="225">
        <f t="shared" si="5"/>
        <v>5</v>
      </c>
      <c r="H74" s="227">
        <f t="shared" si="2"/>
        <v>0</v>
      </c>
      <c r="I74" s="227">
        <f t="shared" si="3"/>
        <v>0</v>
      </c>
    </row>
    <row r="75" spans="1:9" x14ac:dyDescent="0.25">
      <c r="A75" s="223" t="s">
        <v>167</v>
      </c>
      <c r="B75" s="132" t="s">
        <v>71</v>
      </c>
      <c r="C75" s="224" t="str">
        <f>INDEX('2019'!$BN:$BN,MATCH(B75,'2019'!$F:$F,0))</f>
        <v>-</v>
      </c>
      <c r="D75" s="225">
        <f t="shared" si="4"/>
        <v>0</v>
      </c>
      <c r="E75" s="225">
        <f>_xlfn.MAXIFS('2019'!L:L,'2019'!F:F,ScheduleingTool_1_RUN!B75,'2019'!J:J,"&lt;&gt;Pictures")</f>
        <v>6</v>
      </c>
      <c r="F75" s="225">
        <f>_xlfn.MAXIFS('2019'!BL:BL,'2019'!F:F,ScheduleingTool_1_RUN!B75,'2019'!J:J,"&lt;&gt;Pictures")</f>
        <v>0</v>
      </c>
      <c r="G75" s="225">
        <f t="shared" si="5"/>
        <v>6</v>
      </c>
      <c r="H75" s="227">
        <f t="shared" si="2"/>
        <v>0</v>
      </c>
      <c r="I75" s="227">
        <f t="shared" si="3"/>
        <v>0</v>
      </c>
    </row>
    <row r="76" spans="1:9" x14ac:dyDescent="0.25">
      <c r="A76" s="223" t="s">
        <v>167</v>
      </c>
      <c r="B76" s="132" t="s">
        <v>72</v>
      </c>
      <c r="C76" s="224" t="str">
        <f>INDEX('2019'!$BN:$BN,MATCH(B76,'2019'!$F:$F,0))</f>
        <v>-</v>
      </c>
      <c r="D76" s="225">
        <f t="shared" si="4"/>
        <v>0</v>
      </c>
      <c r="E76" s="225">
        <f>_xlfn.MAXIFS('2019'!L:L,'2019'!F:F,ScheduleingTool_1_RUN!B76,'2019'!J:J,"&lt;&gt;Pictures")</f>
        <v>5</v>
      </c>
      <c r="F76" s="225">
        <f>_xlfn.MAXIFS('2019'!BL:BL,'2019'!F:F,ScheduleingTool_1_RUN!B76,'2019'!J:J,"&lt;&gt;Pictures")</f>
        <v>0</v>
      </c>
      <c r="G76" s="225">
        <f t="shared" si="5"/>
        <v>5</v>
      </c>
      <c r="H76" s="227">
        <f t="shared" si="2"/>
        <v>0</v>
      </c>
      <c r="I76" s="227">
        <f t="shared" si="3"/>
        <v>0</v>
      </c>
    </row>
    <row r="77" spans="1:9" x14ac:dyDescent="0.25">
      <c r="A77" s="223" t="s">
        <v>167</v>
      </c>
      <c r="B77" s="132" t="s">
        <v>126</v>
      </c>
      <c r="C77" s="224" t="str">
        <f>INDEX('2019'!$BN:$BN,MATCH(B77,'2019'!$F:$F,0))</f>
        <v>-</v>
      </c>
      <c r="D77" s="225">
        <f t="shared" si="4"/>
        <v>0</v>
      </c>
      <c r="E77" s="225">
        <f>_xlfn.MAXIFS('2019'!L:L,'2019'!F:F,ScheduleingTool_1_RUN!B77,'2019'!J:J,"&lt;&gt;Pictures")</f>
        <v>2</v>
      </c>
      <c r="F77" s="225">
        <f>_xlfn.MAXIFS('2019'!BL:BL,'2019'!F:F,ScheduleingTool_1_RUN!B77,'2019'!J:J,"&lt;&gt;Pictures")</f>
        <v>1</v>
      </c>
      <c r="G77" s="225">
        <f t="shared" si="5"/>
        <v>2</v>
      </c>
      <c r="H77" s="227">
        <f t="shared" si="2"/>
        <v>0</v>
      </c>
      <c r="I77" s="227">
        <f t="shared" si="3"/>
        <v>0</v>
      </c>
    </row>
    <row r="78" spans="1:9" x14ac:dyDescent="0.25">
      <c r="A78" s="223" t="s">
        <v>167</v>
      </c>
      <c r="B78" s="132" t="s">
        <v>127</v>
      </c>
      <c r="C78" s="224" t="str">
        <f>INDEX('2019'!$BN:$BN,MATCH(B78,'2019'!$F:$F,0))</f>
        <v>-</v>
      </c>
      <c r="D78" s="225">
        <f t="shared" si="4"/>
        <v>0</v>
      </c>
      <c r="E78" s="225">
        <f>_xlfn.MAXIFS('2019'!L:L,'2019'!F:F,ScheduleingTool_1_RUN!B78,'2019'!J:J,"&lt;&gt;Pictures")</f>
        <v>1</v>
      </c>
      <c r="F78" s="225">
        <f>_xlfn.MAXIFS('2019'!BL:BL,'2019'!F:F,ScheduleingTool_1_RUN!B78,'2019'!J:J,"&lt;&gt;Pictures")</f>
        <v>1</v>
      </c>
      <c r="G78" s="225">
        <f t="shared" si="5"/>
        <v>1</v>
      </c>
      <c r="H78" s="227">
        <f t="shared" si="2"/>
        <v>0</v>
      </c>
      <c r="I78" s="227">
        <f t="shared" si="3"/>
        <v>0</v>
      </c>
    </row>
    <row r="79" spans="1:9" x14ac:dyDescent="0.25">
      <c r="A79" s="223" t="s">
        <v>167</v>
      </c>
      <c r="B79" s="132" t="s">
        <v>128</v>
      </c>
      <c r="C79" s="224" t="str">
        <f>INDEX('2019'!$BN:$BN,MATCH(B79,'2019'!$F:$F,0))</f>
        <v>-</v>
      </c>
      <c r="D79" s="225">
        <f t="shared" si="4"/>
        <v>0</v>
      </c>
      <c r="E79" s="225">
        <f>_xlfn.MAXIFS('2019'!L:L,'2019'!F:F,ScheduleingTool_1_RUN!B79,'2019'!J:J,"&lt;&gt;Pictures")</f>
        <v>1</v>
      </c>
      <c r="F79" s="225">
        <f>_xlfn.MAXIFS('2019'!BL:BL,'2019'!F:F,ScheduleingTool_1_RUN!B79,'2019'!J:J,"&lt;&gt;Pictures")</f>
        <v>0</v>
      </c>
      <c r="G79" s="225">
        <f t="shared" si="5"/>
        <v>1</v>
      </c>
      <c r="H79" s="227">
        <f t="shared" si="2"/>
        <v>0</v>
      </c>
      <c r="I79" s="227">
        <f t="shared" si="3"/>
        <v>0</v>
      </c>
    </row>
    <row r="80" spans="1:9" x14ac:dyDescent="0.25">
      <c r="A80" s="223" t="s">
        <v>167</v>
      </c>
      <c r="B80" s="132" t="s">
        <v>129</v>
      </c>
      <c r="C80" s="224" t="str">
        <f>INDEX('2019'!$BN:$BN,MATCH(B80,'2019'!$F:$F,0))</f>
        <v>-</v>
      </c>
      <c r="D80" s="225">
        <f t="shared" si="4"/>
        <v>0</v>
      </c>
      <c r="E80" s="225">
        <f>_xlfn.MAXIFS('2019'!L:L,'2019'!F:F,ScheduleingTool_1_RUN!B80,'2019'!J:J,"&lt;&gt;Pictures")</f>
        <v>1</v>
      </c>
      <c r="F80" s="225">
        <f>_xlfn.MAXIFS('2019'!BL:BL,'2019'!F:F,ScheduleingTool_1_RUN!B80,'2019'!J:J,"&lt;&gt;Pictures")</f>
        <v>0</v>
      </c>
      <c r="G80" s="225">
        <f t="shared" si="5"/>
        <v>1</v>
      </c>
      <c r="H80" s="227">
        <f t="shared" si="2"/>
        <v>0</v>
      </c>
      <c r="I80" s="227">
        <f t="shared" si="3"/>
        <v>0</v>
      </c>
    </row>
    <row r="81" spans="1:9" x14ac:dyDescent="0.25">
      <c r="A81" s="223" t="s">
        <v>167</v>
      </c>
      <c r="B81" s="132" t="s">
        <v>130</v>
      </c>
      <c r="C81" s="224" t="str">
        <f>INDEX('2019'!$BN:$BN,MATCH(B81,'2019'!$F:$F,0))</f>
        <v>-</v>
      </c>
      <c r="D81" s="225">
        <f t="shared" si="4"/>
        <v>0</v>
      </c>
      <c r="E81" s="225">
        <f>_xlfn.MAXIFS('2019'!L:L,'2019'!F:F,ScheduleingTool_1_RUN!B81,'2019'!J:J,"&lt;&gt;Pictures")</f>
        <v>1</v>
      </c>
      <c r="F81" s="225">
        <f>_xlfn.MAXIFS('2019'!BL:BL,'2019'!F:F,ScheduleingTool_1_RUN!B81,'2019'!J:J,"&lt;&gt;Pictures")</f>
        <v>0</v>
      </c>
      <c r="G81" s="225">
        <f t="shared" si="5"/>
        <v>1</v>
      </c>
      <c r="H81" s="227">
        <f t="shared" ref="H81:H99" si="6">COUNTIFS($A$4:$R$16,C81)+COUNTIFS($AQ$4:$BD$16,C81)</f>
        <v>0</v>
      </c>
      <c r="I81" s="227">
        <f t="shared" ref="I81:I99" si="7">COUNTIFS($S$4:$AP$16,C81)</f>
        <v>0</v>
      </c>
    </row>
    <row r="82" spans="1:9" x14ac:dyDescent="0.25">
      <c r="A82" s="223" t="s">
        <v>167</v>
      </c>
      <c r="B82" s="132" t="s">
        <v>73</v>
      </c>
      <c r="C82" s="224" t="str">
        <f>INDEX('2019'!$BN:$BN,MATCH(B82,'2019'!$F:$F,0))</f>
        <v>-</v>
      </c>
      <c r="D82" s="225">
        <f t="shared" si="4"/>
        <v>0</v>
      </c>
      <c r="E82" s="225">
        <f>_xlfn.MAXIFS('2019'!L:L,'2019'!F:F,ScheduleingTool_1_RUN!B82,'2019'!J:J,"&lt;&gt;Pictures")</f>
        <v>4</v>
      </c>
      <c r="F82" s="225">
        <f>_xlfn.MAXIFS('2019'!BL:BL,'2019'!F:F,ScheduleingTool_1_RUN!B82,'2019'!J:J,"&lt;&gt;Pictures")</f>
        <v>0</v>
      </c>
      <c r="G82" s="225">
        <f t="shared" si="5"/>
        <v>4</v>
      </c>
      <c r="H82" s="227">
        <f t="shared" si="6"/>
        <v>0</v>
      </c>
      <c r="I82" s="227">
        <f t="shared" si="7"/>
        <v>0</v>
      </c>
    </row>
    <row r="83" spans="1:9" x14ac:dyDescent="0.25">
      <c r="A83" s="223" t="s">
        <v>167</v>
      </c>
      <c r="B83" s="132" t="s">
        <v>74</v>
      </c>
      <c r="C83" s="224" t="str">
        <f>INDEX('2019'!$BN:$BN,MATCH(B83,'2019'!$F:$F,0))</f>
        <v>Removed</v>
      </c>
      <c r="D83" s="225">
        <f t="shared" si="4"/>
        <v>0</v>
      </c>
      <c r="E83" s="225">
        <f>_xlfn.MAXIFS('2019'!L:L,'2019'!F:F,ScheduleingTool_1_RUN!B83,'2019'!J:J,"&lt;&gt;Pictures")</f>
        <v>0</v>
      </c>
      <c r="F83" s="225">
        <f>_xlfn.MAXIFS('2019'!BL:BL,'2019'!F:F,ScheduleingTool_1_RUN!B83,'2019'!J:J,"&lt;&gt;Pictures")</f>
        <v>0</v>
      </c>
      <c r="G83" s="225">
        <f t="shared" si="5"/>
        <v>0</v>
      </c>
      <c r="H83" s="227">
        <f t="shared" si="6"/>
        <v>0</v>
      </c>
      <c r="I83" s="227">
        <f t="shared" si="7"/>
        <v>0</v>
      </c>
    </row>
    <row r="84" spans="1:9" x14ac:dyDescent="0.25">
      <c r="A84" s="223" t="s">
        <v>167</v>
      </c>
      <c r="B84" s="132" t="s">
        <v>75</v>
      </c>
      <c r="C84" s="224" t="str">
        <f>INDEX('2019'!$BN:$BN,MATCH(B84,'2019'!$F:$F,0))</f>
        <v>-</v>
      </c>
      <c r="D84" s="225">
        <f t="shared" si="4"/>
        <v>0</v>
      </c>
      <c r="E84" s="225">
        <f>_xlfn.MAXIFS('2019'!L:L,'2019'!F:F,ScheduleingTool_1_RUN!B84,'2019'!J:J,"&lt;&gt;Pictures")</f>
        <v>5</v>
      </c>
      <c r="F84" s="225">
        <f>_xlfn.MAXIFS('2019'!BL:BL,'2019'!F:F,ScheduleingTool_1_RUN!B84,'2019'!J:J,"&lt;&gt;Pictures")</f>
        <v>0</v>
      </c>
      <c r="G84" s="225">
        <f t="shared" si="5"/>
        <v>5</v>
      </c>
      <c r="H84" s="227">
        <f t="shared" si="6"/>
        <v>0</v>
      </c>
      <c r="I84" s="227">
        <f t="shared" si="7"/>
        <v>0</v>
      </c>
    </row>
    <row r="85" spans="1:9" x14ac:dyDescent="0.25">
      <c r="A85" s="223" t="s">
        <v>167</v>
      </c>
      <c r="B85" s="132" t="s">
        <v>76</v>
      </c>
      <c r="C85" s="224" t="str">
        <f>INDEX('2019'!$BN:$BN,MATCH(B85,'2019'!$F:$F,0))</f>
        <v>-</v>
      </c>
      <c r="D85" s="225">
        <f t="shared" si="4"/>
        <v>0</v>
      </c>
      <c r="E85" s="225">
        <f>_xlfn.MAXIFS('2019'!L:L,'2019'!F:F,ScheduleingTool_1_RUN!B85,'2019'!J:J,"&lt;&gt;Pictures")</f>
        <v>10</v>
      </c>
      <c r="F85" s="225">
        <f>_xlfn.MAXIFS('2019'!BL:BL,'2019'!F:F,ScheduleingTool_1_RUN!B85,'2019'!J:J,"&lt;&gt;Pictures")</f>
        <v>0</v>
      </c>
      <c r="G85" s="225">
        <f t="shared" si="5"/>
        <v>10</v>
      </c>
      <c r="H85" s="227">
        <f t="shared" si="6"/>
        <v>0</v>
      </c>
      <c r="I85" s="227">
        <f t="shared" si="7"/>
        <v>0</v>
      </c>
    </row>
    <row r="86" spans="1:9" x14ac:dyDescent="0.25">
      <c r="A86" s="223" t="s">
        <v>167</v>
      </c>
      <c r="B86" s="132" t="s">
        <v>103</v>
      </c>
      <c r="C86" s="224" t="str">
        <f>INDEX('2019'!$BN:$BN,MATCH(B86,'2019'!$F:$F,0))</f>
        <v>-</v>
      </c>
      <c r="D86" s="225">
        <f t="shared" si="4"/>
        <v>0</v>
      </c>
      <c r="E86" s="225">
        <f>_xlfn.MAXIFS('2019'!L:L,'2019'!F:F,ScheduleingTool_1_RUN!B86,'2019'!J:J,"&lt;&gt;Pictures")</f>
        <v>5</v>
      </c>
      <c r="F86" s="225">
        <f>_xlfn.MAXIFS('2019'!BL:BL,'2019'!F:F,ScheduleingTool_1_RUN!B86,'2019'!J:J,"&lt;&gt;Pictures")</f>
        <v>0</v>
      </c>
      <c r="G86" s="225">
        <f t="shared" si="5"/>
        <v>5</v>
      </c>
      <c r="H86" s="227">
        <f t="shared" si="6"/>
        <v>0</v>
      </c>
      <c r="I86" s="227">
        <f t="shared" si="7"/>
        <v>0</v>
      </c>
    </row>
    <row r="87" spans="1:9" x14ac:dyDescent="0.25">
      <c r="A87" s="223" t="s">
        <v>167</v>
      </c>
      <c r="B87" s="132" t="s">
        <v>77</v>
      </c>
      <c r="C87" s="224" t="str">
        <f>INDEX('2019'!$BN:$BN,MATCH(B87,'2019'!$F:$F,0))</f>
        <v>-</v>
      </c>
      <c r="D87" s="225">
        <f t="shared" si="4"/>
        <v>0</v>
      </c>
      <c r="E87" s="225">
        <f>_xlfn.MAXIFS('2019'!L:L,'2019'!F:F,ScheduleingTool_1_RUN!B87,'2019'!J:J,"&lt;&gt;Pictures")</f>
        <v>5</v>
      </c>
      <c r="F87" s="225">
        <f>_xlfn.MAXIFS('2019'!BL:BL,'2019'!F:F,ScheduleingTool_1_RUN!B87,'2019'!J:J,"&lt;&gt;Pictures")</f>
        <v>0</v>
      </c>
      <c r="G87" s="225">
        <f t="shared" si="5"/>
        <v>5</v>
      </c>
      <c r="H87" s="227">
        <f t="shared" si="6"/>
        <v>0</v>
      </c>
      <c r="I87" s="227">
        <f t="shared" si="7"/>
        <v>0</v>
      </c>
    </row>
    <row r="88" spans="1:9" x14ac:dyDescent="0.25">
      <c r="A88" s="223" t="s">
        <v>167</v>
      </c>
      <c r="B88" s="132" t="s">
        <v>78</v>
      </c>
      <c r="C88" s="224">
        <f>INDEX('2019'!$BN:$BN,MATCH(B88,'2019'!$F:$F,0))</f>
        <v>0</v>
      </c>
      <c r="D88" s="225">
        <f t="shared" si="4"/>
        <v>0</v>
      </c>
      <c r="E88" s="225">
        <f>_xlfn.MAXIFS('2019'!L:L,'2019'!F:F,ScheduleingTool_1_RUN!B88,'2019'!J:J,"&lt;&gt;Pictures")</f>
        <v>5</v>
      </c>
      <c r="F88" s="225">
        <f>_xlfn.MAXIFS('2019'!BL:BL,'2019'!F:F,ScheduleingTool_1_RUN!B88,'2019'!J:J,"&lt;&gt;Pictures")</f>
        <v>0</v>
      </c>
      <c r="G88" s="225">
        <f t="shared" si="5"/>
        <v>5</v>
      </c>
      <c r="H88" s="227">
        <f t="shared" si="6"/>
        <v>0</v>
      </c>
      <c r="I88" s="227">
        <f t="shared" si="7"/>
        <v>0</v>
      </c>
    </row>
    <row r="89" spans="1:9" x14ac:dyDescent="0.25">
      <c r="A89" s="223" t="s">
        <v>167</v>
      </c>
      <c r="B89" s="132" t="s">
        <v>79</v>
      </c>
      <c r="C89" s="224">
        <f>INDEX('2019'!$BN:$BN,MATCH(B89,'2019'!$F:$F,0))</f>
        <v>0</v>
      </c>
      <c r="D89" s="225">
        <f t="shared" si="4"/>
        <v>0</v>
      </c>
      <c r="E89" s="225">
        <f>_xlfn.MAXIFS('2019'!L:L,'2019'!F:F,ScheduleingTool_1_RUN!B89,'2019'!J:J,"&lt;&gt;Pictures")</f>
        <v>5</v>
      </c>
      <c r="F89" s="225">
        <f>_xlfn.MAXIFS('2019'!BL:BL,'2019'!F:F,ScheduleingTool_1_RUN!B89,'2019'!J:J,"&lt;&gt;Pictures")</f>
        <v>0</v>
      </c>
      <c r="G89" s="225">
        <f t="shared" si="5"/>
        <v>5</v>
      </c>
      <c r="H89" s="227">
        <f t="shared" si="6"/>
        <v>0</v>
      </c>
      <c r="I89" s="227">
        <f t="shared" si="7"/>
        <v>0</v>
      </c>
    </row>
    <row r="90" spans="1:9" x14ac:dyDescent="0.25">
      <c r="A90" s="223" t="s">
        <v>167</v>
      </c>
      <c r="B90" s="132" t="s">
        <v>80</v>
      </c>
      <c r="C90" s="224" t="str">
        <f>INDEX('2019'!$BN:$BN,MATCH(B90,'2019'!$F:$F,0))</f>
        <v>-</v>
      </c>
      <c r="D90" s="225">
        <f t="shared" si="4"/>
        <v>0</v>
      </c>
      <c r="E90" s="225">
        <f>_xlfn.MAXIFS('2019'!L:L,'2019'!F:F,ScheduleingTool_1_RUN!B90,'2019'!J:J,"&lt;&gt;Pictures")</f>
        <v>10</v>
      </c>
      <c r="F90" s="225">
        <f>_xlfn.MAXIFS('2019'!BL:BL,'2019'!F:F,ScheduleingTool_1_RUN!B90,'2019'!J:J,"&lt;&gt;Pictures")</f>
        <v>0</v>
      </c>
      <c r="G90" s="225">
        <f t="shared" si="5"/>
        <v>10</v>
      </c>
      <c r="H90" s="227">
        <f t="shared" si="6"/>
        <v>0</v>
      </c>
      <c r="I90" s="227">
        <f t="shared" si="7"/>
        <v>0</v>
      </c>
    </row>
    <row r="91" spans="1:9" x14ac:dyDescent="0.25">
      <c r="A91" s="223" t="s">
        <v>167</v>
      </c>
      <c r="B91" s="132" t="s">
        <v>81</v>
      </c>
      <c r="C91" s="224" t="str">
        <f>INDEX('2019'!$BN:$BN,MATCH(B91,'2019'!$F:$F,0))</f>
        <v>-</v>
      </c>
      <c r="D91" s="225">
        <f t="shared" si="4"/>
        <v>0</v>
      </c>
      <c r="E91" s="225">
        <f>_xlfn.MAXIFS('2019'!L:L,'2019'!F:F,ScheduleingTool_1_RUN!B91,'2019'!J:J,"&lt;&gt;Pictures")</f>
        <v>10</v>
      </c>
      <c r="F91" s="225">
        <f>_xlfn.MAXIFS('2019'!BL:BL,'2019'!F:F,ScheduleingTool_1_RUN!B91,'2019'!J:J,"&lt;&gt;Pictures")</f>
        <v>0</v>
      </c>
      <c r="G91" s="225">
        <f t="shared" si="5"/>
        <v>10</v>
      </c>
      <c r="H91" s="227">
        <f t="shared" si="6"/>
        <v>0</v>
      </c>
      <c r="I91" s="227">
        <f t="shared" si="7"/>
        <v>0</v>
      </c>
    </row>
    <row r="92" spans="1:9" x14ac:dyDescent="0.25">
      <c r="A92" s="223" t="s">
        <v>167</v>
      </c>
      <c r="B92" s="132" t="s">
        <v>82</v>
      </c>
      <c r="C92" s="224" t="str">
        <f>INDEX('2019'!$BN:$BN,MATCH(B92,'2019'!$F:$F,0))</f>
        <v>-</v>
      </c>
      <c r="D92" s="225">
        <f t="shared" si="4"/>
        <v>0</v>
      </c>
      <c r="E92" s="225">
        <f>_xlfn.MAXIFS('2019'!L:L,'2019'!F:F,ScheduleingTool_1_RUN!B92,'2019'!J:J,"&lt;&gt;Pictures")</f>
        <v>10</v>
      </c>
      <c r="F92" s="225">
        <f>_xlfn.MAXIFS('2019'!BL:BL,'2019'!F:F,ScheduleingTool_1_RUN!B92,'2019'!J:J,"&lt;&gt;Pictures")</f>
        <v>0</v>
      </c>
      <c r="G92" s="225">
        <f t="shared" si="5"/>
        <v>10</v>
      </c>
      <c r="H92" s="227">
        <f t="shared" si="6"/>
        <v>0</v>
      </c>
      <c r="I92" s="227">
        <f t="shared" si="7"/>
        <v>0</v>
      </c>
    </row>
    <row r="93" spans="1:9" x14ac:dyDescent="0.25">
      <c r="A93" s="223" t="s">
        <v>167</v>
      </c>
      <c r="B93" s="132" t="s">
        <v>83</v>
      </c>
      <c r="C93" s="224" t="str">
        <f>INDEX('2019'!$BN:$BN,MATCH(B93,'2019'!$F:$F,0))</f>
        <v>-</v>
      </c>
      <c r="D93" s="225">
        <f t="shared" si="4"/>
        <v>0</v>
      </c>
      <c r="E93" s="225">
        <f>_xlfn.MAXIFS('2019'!L:L,'2019'!F:F,ScheduleingTool_1_RUN!B93,'2019'!J:J,"&lt;&gt;Pictures")</f>
        <v>5</v>
      </c>
      <c r="F93" s="225">
        <f>_xlfn.MAXIFS('2019'!BL:BL,'2019'!F:F,ScheduleingTool_1_RUN!B93,'2019'!J:J,"&lt;&gt;Pictures")</f>
        <v>0</v>
      </c>
      <c r="G93" s="225">
        <f t="shared" si="5"/>
        <v>5</v>
      </c>
      <c r="H93" s="227">
        <f t="shared" si="6"/>
        <v>0</v>
      </c>
      <c r="I93" s="227">
        <f t="shared" si="7"/>
        <v>0</v>
      </c>
    </row>
    <row r="94" spans="1:9" x14ac:dyDescent="0.25">
      <c r="A94" s="223" t="s">
        <v>167</v>
      </c>
      <c r="B94" s="132" t="s">
        <v>84</v>
      </c>
      <c r="C94" s="224" t="str">
        <f>INDEX('2019'!$BN:$BN,MATCH(B94,'2019'!$F:$F,0))</f>
        <v>-</v>
      </c>
      <c r="D94" s="225">
        <f t="shared" si="4"/>
        <v>0</v>
      </c>
      <c r="E94" s="225">
        <f>_xlfn.MAXIFS('2019'!L:L,'2019'!F:F,ScheduleingTool_1_RUN!B94,'2019'!J:J,"&lt;&gt;Pictures")</f>
        <v>10</v>
      </c>
      <c r="F94" s="225">
        <f>_xlfn.MAXIFS('2019'!BL:BL,'2019'!F:F,ScheduleingTool_1_RUN!B94,'2019'!J:J,"&lt;&gt;Pictures")</f>
        <v>0</v>
      </c>
      <c r="G94" s="225">
        <f t="shared" si="5"/>
        <v>10</v>
      </c>
      <c r="H94" s="227">
        <f t="shared" si="6"/>
        <v>0</v>
      </c>
      <c r="I94" s="227">
        <f t="shared" si="7"/>
        <v>0</v>
      </c>
    </row>
    <row r="95" spans="1:9" x14ac:dyDescent="0.25">
      <c r="A95" s="223" t="s">
        <v>167</v>
      </c>
      <c r="B95" s="132" t="s">
        <v>85</v>
      </c>
      <c r="C95" s="224" t="str">
        <f>INDEX('2019'!$BN:$BN,MATCH(B95,'2019'!$F:$F,0))</f>
        <v>-</v>
      </c>
      <c r="D95" s="225">
        <f t="shared" si="4"/>
        <v>0</v>
      </c>
      <c r="E95" s="225">
        <f>_xlfn.MAXIFS('2019'!L:L,'2019'!F:F,ScheduleingTool_1_RUN!B95,'2019'!J:J,"&lt;&gt;Pictures")</f>
        <v>5</v>
      </c>
      <c r="F95" s="225">
        <f>_xlfn.MAXIFS('2019'!BL:BL,'2019'!F:F,ScheduleingTool_1_RUN!B95,'2019'!J:J,"&lt;&gt;Pictures")</f>
        <v>0</v>
      </c>
      <c r="G95" s="225">
        <f t="shared" si="5"/>
        <v>5</v>
      </c>
      <c r="H95" s="227">
        <f t="shared" si="6"/>
        <v>0</v>
      </c>
      <c r="I95" s="227">
        <f t="shared" si="7"/>
        <v>0</v>
      </c>
    </row>
    <row r="96" spans="1:9" x14ac:dyDescent="0.25">
      <c r="A96" s="223" t="s">
        <v>167</v>
      </c>
      <c r="B96" s="132" t="s">
        <v>86</v>
      </c>
      <c r="C96" s="224" t="str">
        <f>INDEX('2019'!$BN:$BN,MATCH(B96,'2019'!$F:$F,0))</f>
        <v>-</v>
      </c>
      <c r="D96" s="225">
        <f t="shared" ref="D96:D99" si="8">COUNTIFS($4:$16,C96)</f>
        <v>0</v>
      </c>
      <c r="E96" s="225">
        <f>_xlfn.MAXIFS('2019'!L:L,'2019'!F:F,ScheduleingTool_1_RUN!B96,'2019'!J:J,"&lt;&gt;Pictures")</f>
        <v>10</v>
      </c>
      <c r="F96" s="225">
        <f>_xlfn.MAXIFS('2019'!BL:BL,'2019'!F:F,ScheduleingTool_1_RUN!B96,'2019'!J:J,"&lt;&gt;Pictures")</f>
        <v>0</v>
      </c>
      <c r="G96" s="225">
        <f t="shared" ref="G96:G99" si="9">E96-D96</f>
        <v>10</v>
      </c>
      <c r="H96" s="227">
        <f t="shared" si="6"/>
        <v>0</v>
      </c>
      <c r="I96" s="227">
        <f t="shared" si="7"/>
        <v>0</v>
      </c>
    </row>
    <row r="97" spans="1:9" x14ac:dyDescent="0.25">
      <c r="A97" s="223" t="s">
        <v>167</v>
      </c>
      <c r="B97" s="132" t="s">
        <v>87</v>
      </c>
      <c r="C97" s="224" t="str">
        <f>INDEX('2019'!$BN:$BN,MATCH(B97,'2019'!$F:$F,0))</f>
        <v>-</v>
      </c>
      <c r="D97" s="225">
        <f t="shared" si="8"/>
        <v>0</v>
      </c>
      <c r="E97" s="225">
        <f>_xlfn.MAXIFS('2019'!L:L,'2019'!F:F,ScheduleingTool_1_RUN!B97,'2019'!J:J,"&lt;&gt;Pictures")</f>
        <v>10</v>
      </c>
      <c r="F97" s="225">
        <f>_xlfn.MAXIFS('2019'!BL:BL,'2019'!F:F,ScheduleingTool_1_RUN!B97,'2019'!J:J,"&lt;&gt;Pictures")</f>
        <v>0</v>
      </c>
      <c r="G97" s="225">
        <f t="shared" si="9"/>
        <v>10</v>
      </c>
      <c r="H97" s="227">
        <f t="shared" si="6"/>
        <v>0</v>
      </c>
      <c r="I97" s="227">
        <f t="shared" si="7"/>
        <v>0</v>
      </c>
    </row>
    <row r="98" spans="1:9" x14ac:dyDescent="0.25">
      <c r="A98" s="223" t="s">
        <v>167</v>
      </c>
      <c r="B98" s="132" t="s">
        <v>88</v>
      </c>
      <c r="C98" s="224" t="str">
        <f>INDEX('2019'!$BN:$BN,MATCH(B98,'2019'!$F:$F,0))</f>
        <v>-</v>
      </c>
      <c r="D98" s="225">
        <f t="shared" si="8"/>
        <v>0</v>
      </c>
      <c r="E98" s="225">
        <f>_xlfn.MAXIFS('2019'!L:L,'2019'!F:F,ScheduleingTool_1_RUN!B98,'2019'!J:J,"&lt;&gt;Pictures")</f>
        <v>12</v>
      </c>
      <c r="F98" s="225">
        <f>_xlfn.MAXIFS('2019'!BL:BL,'2019'!F:F,ScheduleingTool_1_RUN!B98,'2019'!J:J,"&lt;&gt;Pictures")</f>
        <v>2</v>
      </c>
      <c r="G98" s="225">
        <f t="shared" si="9"/>
        <v>12</v>
      </c>
      <c r="H98" s="227">
        <f t="shared" si="6"/>
        <v>0</v>
      </c>
      <c r="I98" s="227">
        <f t="shared" si="7"/>
        <v>0</v>
      </c>
    </row>
    <row r="99" spans="1:9" x14ac:dyDescent="0.25">
      <c r="A99" s="223" t="s">
        <v>167</v>
      </c>
      <c r="B99" s="132" t="s">
        <v>89</v>
      </c>
      <c r="C99" s="224" t="str">
        <f>INDEX('2019'!$BN:$BN,MATCH(B99,'2019'!$F:$F,0))</f>
        <v>-</v>
      </c>
      <c r="D99" s="225">
        <f t="shared" si="8"/>
        <v>0</v>
      </c>
      <c r="E99" s="225">
        <f>_xlfn.MAXIFS('2019'!L:L,'2019'!F:F,ScheduleingTool_1_RUN!B99,'2019'!J:J,"&lt;&gt;Pictures")</f>
        <v>10</v>
      </c>
      <c r="F99" s="225">
        <f>_xlfn.MAXIFS('2019'!BL:BL,'2019'!F:F,ScheduleingTool_1_RUN!B99,'2019'!J:J,"&lt;&gt;Pictures")</f>
        <v>0</v>
      </c>
      <c r="G99" s="225">
        <f t="shared" si="9"/>
        <v>10</v>
      </c>
      <c r="H99" s="227">
        <f t="shared" si="6"/>
        <v>0</v>
      </c>
      <c r="I99" s="227">
        <f t="shared" si="7"/>
        <v>0</v>
      </c>
    </row>
  </sheetData>
  <autoFilter ref="A17:I99" xr:uid="{00000000-0009-0000-0000-000005000000}"/>
  <mergeCells count="12">
    <mergeCell ref="AZ2:BD2"/>
    <mergeCell ref="A2:E2"/>
    <mergeCell ref="F2:I2"/>
    <mergeCell ref="J2:M2"/>
    <mergeCell ref="N2:R2"/>
    <mergeCell ref="S2:W2"/>
    <mergeCell ref="X2:AA2"/>
    <mergeCell ref="AB2:AF2"/>
    <mergeCell ref="AG2:AK2"/>
    <mergeCell ref="AL2:AP2"/>
    <mergeCell ref="AQ2:AU2"/>
    <mergeCell ref="AV2:AY2"/>
  </mergeCells>
  <conditionalFormatting sqref="G18:G99">
    <cfRule type="cellIs" dxfId="5" priority="1" operator="greaterThan">
      <formula>0</formula>
    </cfRule>
    <cfRule type="cellIs" dxfId="4" priority="2" operator="lessThan">
      <formula>0</formula>
    </cfRule>
    <cfRule type="cellIs" dxfId="3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591"/>
  <sheetViews>
    <sheetView workbookViewId="0">
      <pane ySplit="2" topLeftCell="A111" activePane="bottomLeft" state="frozen"/>
      <selection pane="bottomLeft" activeCell="AA14" sqref="AA14"/>
    </sheetView>
  </sheetViews>
  <sheetFormatPr defaultRowHeight="15" x14ac:dyDescent="0.25"/>
  <cols>
    <col min="1" max="1" width="13" style="274" customWidth="1"/>
    <col min="2" max="2" width="8.42578125" style="402" hidden="1" customWidth="1"/>
    <col min="3" max="4" width="7.28515625" style="274" customWidth="1"/>
    <col min="5" max="5" width="12.42578125" style="274" customWidth="1"/>
    <col min="6" max="6" width="20.28515625" style="364" customWidth="1"/>
    <col min="7" max="7" width="24.5703125" style="364" customWidth="1"/>
    <col min="8" max="8" width="12.42578125" style="274" customWidth="1"/>
    <col min="9" max="9" width="12.7109375" style="364" customWidth="1"/>
    <col min="10" max="10" width="16.42578125" style="364" customWidth="1"/>
    <col min="11" max="11" width="12.42578125" style="274" customWidth="1"/>
    <col min="12" max="12" width="9.140625" style="364"/>
    <col min="13" max="13" width="18.28515625" style="364" customWidth="1"/>
    <col min="14" max="14" width="12.42578125" style="274" customWidth="1"/>
    <col min="15" max="15" width="9.140625" style="364"/>
    <col min="16" max="16" width="18.28515625" style="364" customWidth="1"/>
    <col min="17" max="19" width="5.7109375" style="274" customWidth="1"/>
    <col min="20" max="21" width="5.5703125" style="274" customWidth="1"/>
    <col min="22" max="24" width="9.140625" style="274" hidden="1" customWidth="1"/>
    <col min="25" max="25" width="10" style="274" hidden="1" customWidth="1"/>
    <col min="26" max="26" width="43.42578125" style="274" customWidth="1"/>
    <col min="27" max="27" width="40.28515625" style="274" customWidth="1"/>
    <col min="28" max="31" width="9.140625" style="274" hidden="1" customWidth="1"/>
    <col min="32" max="16384" width="9.140625" style="274"/>
  </cols>
  <sheetData>
    <row r="1" spans="1:31" ht="15" customHeight="1" thickBot="1" x14ac:dyDescent="0.3">
      <c r="A1" s="276" t="s">
        <v>485</v>
      </c>
      <c r="B1" s="398"/>
      <c r="C1" s="551" t="s">
        <v>475</v>
      </c>
      <c r="D1" s="552"/>
      <c r="E1" s="549" t="s">
        <v>476</v>
      </c>
      <c r="F1" s="556"/>
      <c r="G1" s="550"/>
      <c r="H1" s="553" t="s">
        <v>477</v>
      </c>
      <c r="I1" s="554"/>
      <c r="J1" s="555"/>
      <c r="K1" s="549" t="s">
        <v>478</v>
      </c>
      <c r="L1" s="556"/>
      <c r="M1" s="550"/>
      <c r="N1" s="551" t="s">
        <v>479</v>
      </c>
      <c r="O1" s="557"/>
      <c r="P1" s="552"/>
      <c r="Q1" s="549" t="s">
        <v>480</v>
      </c>
      <c r="R1" s="556"/>
      <c r="S1" s="550"/>
      <c r="T1" s="549" t="s">
        <v>481</v>
      </c>
      <c r="U1" s="550"/>
      <c r="V1" s="274" t="s">
        <v>32</v>
      </c>
      <c r="W1" s="274" t="s">
        <v>32</v>
      </c>
      <c r="X1" s="274" t="s">
        <v>32</v>
      </c>
      <c r="Y1" s="274" t="s">
        <v>32</v>
      </c>
      <c r="Z1" s="274" t="s">
        <v>32</v>
      </c>
      <c r="AA1" s="274" t="s">
        <v>32</v>
      </c>
    </row>
    <row r="2" spans="1:31" ht="45.75" thickBot="1" x14ac:dyDescent="0.3">
      <c r="A2" s="276"/>
      <c r="B2" s="398" t="s">
        <v>514</v>
      </c>
      <c r="C2" s="276"/>
      <c r="D2" s="277"/>
      <c r="E2" s="278" t="s">
        <v>490</v>
      </c>
      <c r="F2" s="355" t="s">
        <v>488</v>
      </c>
      <c r="G2" s="356" t="s">
        <v>489</v>
      </c>
      <c r="H2" s="280" t="s">
        <v>490</v>
      </c>
      <c r="I2" s="355" t="s">
        <v>488</v>
      </c>
      <c r="J2" s="356" t="s">
        <v>489</v>
      </c>
      <c r="K2" s="278" t="s">
        <v>490</v>
      </c>
      <c r="L2" s="355" t="s">
        <v>488</v>
      </c>
      <c r="M2" s="366" t="s">
        <v>489</v>
      </c>
      <c r="N2" s="280" t="s">
        <v>490</v>
      </c>
      <c r="O2" s="369" t="s">
        <v>488</v>
      </c>
      <c r="P2" s="356" t="s">
        <v>489</v>
      </c>
      <c r="Q2" s="282"/>
      <c r="R2" s="279"/>
      <c r="S2" s="281"/>
      <c r="T2" s="278"/>
      <c r="U2" s="277"/>
      <c r="V2" s="312" t="s">
        <v>497</v>
      </c>
      <c r="W2" s="312" t="s">
        <v>498</v>
      </c>
      <c r="X2" s="312" t="s">
        <v>495</v>
      </c>
      <c r="Y2" s="312" t="s">
        <v>496</v>
      </c>
      <c r="Z2" s="312" t="s">
        <v>494</v>
      </c>
      <c r="AA2" s="312" t="s">
        <v>503</v>
      </c>
      <c r="AB2" s="312" t="s">
        <v>499</v>
      </c>
      <c r="AC2" s="312" t="s">
        <v>500</v>
      </c>
      <c r="AD2" s="312" t="s">
        <v>501</v>
      </c>
      <c r="AE2" s="312" t="s">
        <v>502</v>
      </c>
    </row>
    <row r="3" spans="1:31" x14ac:dyDescent="0.25">
      <c r="A3" s="275" t="s">
        <v>364</v>
      </c>
      <c r="B3" s="398" t="s">
        <v>462</v>
      </c>
      <c r="C3" s="315"/>
      <c r="D3" s="316"/>
      <c r="E3" s="311" t="s">
        <v>486</v>
      </c>
      <c r="F3" s="310" t="s">
        <v>487</v>
      </c>
      <c r="G3" s="357" t="s">
        <v>492</v>
      </c>
      <c r="H3" s="317">
        <v>43466</v>
      </c>
      <c r="I3" s="365" t="s">
        <v>487</v>
      </c>
      <c r="J3" s="359" t="s">
        <v>492</v>
      </c>
      <c r="K3" s="317">
        <v>43467</v>
      </c>
      <c r="L3" s="367" t="s">
        <v>487</v>
      </c>
      <c r="M3" s="359" t="s">
        <v>492</v>
      </c>
      <c r="N3" s="317">
        <v>43468</v>
      </c>
      <c r="O3" s="370" t="s">
        <v>487</v>
      </c>
      <c r="P3" s="359" t="s">
        <v>492</v>
      </c>
      <c r="Q3" s="317">
        <v>43469</v>
      </c>
      <c r="R3" s="319"/>
      <c r="S3" s="320"/>
      <c r="T3" s="284">
        <v>43470</v>
      </c>
      <c r="U3" s="285"/>
      <c r="V3" s="313" t="str">
        <f>F3</f>
        <v>Run Name</v>
      </c>
      <c r="W3" s="274" t="str">
        <f>I3</f>
        <v>Run Name</v>
      </c>
      <c r="X3" s="314" t="str">
        <f>L3</f>
        <v>Run Name</v>
      </c>
      <c r="Y3" s="314" t="str">
        <f>O3</f>
        <v>Run Name</v>
      </c>
      <c r="Z3" s="314" t="str">
        <f>V3&amp;"  -"&amp;W3&amp;" - "&amp;X3&amp;" - "&amp;Y3</f>
        <v>Run Name  -Run Name - Run Name - Run Name</v>
      </c>
      <c r="AA3" s="314" t="s">
        <v>32</v>
      </c>
    </row>
    <row r="4" spans="1:31" x14ac:dyDescent="0.25">
      <c r="A4" s="275" t="s">
        <v>364</v>
      </c>
      <c r="B4" s="398" t="s">
        <v>462</v>
      </c>
      <c r="C4" s="321" t="s">
        <v>491</v>
      </c>
      <c r="D4" s="316"/>
      <c r="E4" s="311" t="s">
        <v>18</v>
      </c>
      <c r="F4" s="283" t="s">
        <v>488</v>
      </c>
      <c r="G4" s="283" t="s">
        <v>489</v>
      </c>
      <c r="H4" s="322" t="s">
        <v>280</v>
      </c>
      <c r="I4" s="286"/>
      <c r="J4" s="286"/>
      <c r="K4" s="322" t="s">
        <v>280</v>
      </c>
      <c r="L4" s="286"/>
      <c r="M4" s="286"/>
      <c r="N4" s="322" t="s">
        <v>280</v>
      </c>
      <c r="O4" s="286"/>
      <c r="P4" s="286"/>
      <c r="Q4" s="322" t="s">
        <v>280</v>
      </c>
      <c r="R4" s="323"/>
      <c r="S4" s="323"/>
      <c r="T4" s="287" t="s">
        <v>280</v>
      </c>
      <c r="U4" s="288"/>
      <c r="V4" s="274" t="s">
        <v>32</v>
      </c>
      <c r="W4" s="274" t="s">
        <v>32</v>
      </c>
      <c r="X4" s="274" t="s">
        <v>32</v>
      </c>
      <c r="Y4" s="274" t="s">
        <v>32</v>
      </c>
      <c r="Z4" s="274" t="s">
        <v>32</v>
      </c>
      <c r="AA4" s="314" t="str">
        <f>AB4&amp;" - "&amp;AC4&amp;" - "&amp;AD4&amp;" - "&amp;AE4</f>
        <v xml:space="preserve">WBID -   -   -  </v>
      </c>
      <c r="AB4" s="313" t="str">
        <f>E4</f>
        <v>WBID</v>
      </c>
      <c r="AC4" s="313" t="str">
        <f>H4</f>
        <v xml:space="preserve"> </v>
      </c>
      <c r="AD4" s="313" t="str">
        <f>K4</f>
        <v xml:space="preserve"> </v>
      </c>
      <c r="AE4" s="313" t="str">
        <f>N4</f>
        <v xml:space="preserve"> </v>
      </c>
    </row>
    <row r="5" spans="1:31" x14ac:dyDescent="0.25">
      <c r="A5" s="275" t="s">
        <v>364</v>
      </c>
      <c r="B5" s="398" t="s">
        <v>462</v>
      </c>
      <c r="C5" s="321" t="s">
        <v>491</v>
      </c>
      <c r="D5" s="316"/>
      <c r="E5" s="311" t="s">
        <v>18</v>
      </c>
      <c r="F5" s="283" t="s">
        <v>488</v>
      </c>
      <c r="G5" s="283" t="s">
        <v>489</v>
      </c>
      <c r="H5" s="322" t="s">
        <v>280</v>
      </c>
      <c r="I5" s="286"/>
      <c r="J5" s="286"/>
      <c r="K5" s="322" t="s">
        <v>280</v>
      </c>
      <c r="L5" s="286"/>
      <c r="M5" s="286"/>
      <c r="N5" s="322" t="s">
        <v>280</v>
      </c>
      <c r="O5" s="286"/>
      <c r="P5" s="286"/>
      <c r="Q5" s="322" t="s">
        <v>280</v>
      </c>
      <c r="R5" s="323"/>
      <c r="S5" s="323"/>
      <c r="T5" s="287" t="s">
        <v>280</v>
      </c>
      <c r="U5" s="288"/>
      <c r="V5" s="274" t="s">
        <v>32</v>
      </c>
      <c r="W5" s="274" t="s">
        <v>32</v>
      </c>
      <c r="X5" s="274" t="s">
        <v>32</v>
      </c>
      <c r="Y5" s="274" t="s">
        <v>32</v>
      </c>
      <c r="Z5" s="274" t="s">
        <v>32</v>
      </c>
      <c r="AA5" s="314" t="str">
        <f t="shared" ref="AA5:AA13" si="0">AB5&amp;" - "&amp;AC5&amp;" - "&amp;AD5&amp;" - "&amp;AE5</f>
        <v xml:space="preserve">WBID -   -   -  </v>
      </c>
      <c r="AB5" s="313" t="str">
        <f t="shared" ref="AB5:AB13" si="1">E5</f>
        <v>WBID</v>
      </c>
      <c r="AC5" s="313" t="str">
        <f t="shared" ref="AC5:AC13" si="2">H5</f>
        <v xml:space="preserve"> </v>
      </c>
      <c r="AD5" s="313" t="str">
        <f t="shared" ref="AD5:AD13" si="3">K5</f>
        <v xml:space="preserve"> </v>
      </c>
      <c r="AE5" s="313" t="str">
        <f t="shared" ref="AE5:AE13" si="4">N5</f>
        <v xml:space="preserve"> </v>
      </c>
    </row>
    <row r="6" spans="1:31" x14ac:dyDescent="0.25">
      <c r="A6" s="275" t="s">
        <v>364</v>
      </c>
      <c r="B6" s="398" t="s">
        <v>462</v>
      </c>
      <c r="C6" s="321" t="s">
        <v>491</v>
      </c>
      <c r="D6" s="316"/>
      <c r="E6" s="311"/>
      <c r="F6" s="283"/>
      <c r="G6" s="283"/>
      <c r="H6" s="322"/>
      <c r="I6" s="286"/>
      <c r="J6" s="286"/>
      <c r="K6" s="322"/>
      <c r="L6" s="286"/>
      <c r="M6" s="286"/>
      <c r="N6" s="322"/>
      <c r="O6" s="286"/>
      <c r="P6" s="286"/>
      <c r="Q6" s="322"/>
      <c r="R6" s="323"/>
      <c r="S6" s="323"/>
      <c r="T6" s="287"/>
      <c r="U6" s="288"/>
      <c r="V6" s="274" t="s">
        <v>32</v>
      </c>
      <c r="W6" s="274" t="s">
        <v>32</v>
      </c>
      <c r="X6" s="274" t="s">
        <v>32</v>
      </c>
      <c r="Y6" s="274" t="s">
        <v>32</v>
      </c>
      <c r="Z6" s="274" t="s">
        <v>32</v>
      </c>
      <c r="AA6" s="314" t="str">
        <f t="shared" si="0"/>
        <v>0 - 0 - 0 - 0</v>
      </c>
      <c r="AB6" s="313">
        <f t="shared" si="1"/>
        <v>0</v>
      </c>
      <c r="AC6" s="313">
        <f t="shared" si="2"/>
        <v>0</v>
      </c>
      <c r="AD6" s="313">
        <f t="shared" si="3"/>
        <v>0</v>
      </c>
      <c r="AE6" s="313">
        <f t="shared" si="4"/>
        <v>0</v>
      </c>
    </row>
    <row r="7" spans="1:31" x14ac:dyDescent="0.25">
      <c r="A7" s="275" t="s">
        <v>364</v>
      </c>
      <c r="B7" s="398" t="s">
        <v>462</v>
      </c>
      <c r="C7" s="321" t="s">
        <v>491</v>
      </c>
      <c r="D7" s="316"/>
      <c r="E7" s="311" t="s">
        <v>486</v>
      </c>
      <c r="F7" s="283" t="s">
        <v>504</v>
      </c>
      <c r="G7" s="283"/>
      <c r="H7" s="322"/>
      <c r="I7" s="286"/>
      <c r="J7" s="286"/>
      <c r="K7" s="322"/>
      <c r="L7" s="286"/>
      <c r="M7" s="286"/>
      <c r="N7" s="322"/>
      <c r="O7" s="286"/>
      <c r="P7" s="286"/>
      <c r="Q7" s="322"/>
      <c r="R7" s="323"/>
      <c r="S7" s="323"/>
      <c r="T7" s="287"/>
      <c r="U7" s="288"/>
      <c r="V7" s="274" t="s">
        <v>32</v>
      </c>
      <c r="W7" s="274" t="s">
        <v>32</v>
      </c>
      <c r="X7" s="274" t="s">
        <v>32</v>
      </c>
      <c r="Y7" s="274" t="s">
        <v>32</v>
      </c>
      <c r="Z7" s="274" t="s">
        <v>32</v>
      </c>
      <c r="AA7" s="314" t="str">
        <f t="shared" si="0"/>
        <v>Date - 0 - 0 - 0</v>
      </c>
      <c r="AB7" s="313" t="str">
        <f t="shared" si="1"/>
        <v>Date</v>
      </c>
      <c r="AC7" s="313">
        <f t="shared" si="2"/>
        <v>0</v>
      </c>
      <c r="AD7" s="313">
        <f t="shared" si="3"/>
        <v>0</v>
      </c>
      <c r="AE7" s="313">
        <f t="shared" si="4"/>
        <v>0</v>
      </c>
    </row>
    <row r="8" spans="1:31" x14ac:dyDescent="0.25">
      <c r="A8" s="275" t="s">
        <v>364</v>
      </c>
      <c r="B8" s="398" t="s">
        <v>462</v>
      </c>
      <c r="C8" s="321" t="s">
        <v>491</v>
      </c>
      <c r="D8" s="316"/>
      <c r="E8" s="311" t="s">
        <v>116</v>
      </c>
      <c r="F8" s="283" t="s">
        <v>505</v>
      </c>
      <c r="G8" s="283" t="s">
        <v>506</v>
      </c>
      <c r="H8" s="322"/>
      <c r="I8" s="286"/>
      <c r="J8" s="286"/>
      <c r="K8" s="322"/>
      <c r="L8" s="286"/>
      <c r="M8" s="286"/>
      <c r="N8" s="322"/>
      <c r="O8" s="286"/>
      <c r="P8" s="286"/>
      <c r="Q8" s="322"/>
      <c r="R8" s="323"/>
      <c r="S8" s="323"/>
      <c r="T8" s="287"/>
      <c r="U8" s="288"/>
      <c r="V8" s="274" t="s">
        <v>32</v>
      </c>
      <c r="W8" s="274" t="s">
        <v>32</v>
      </c>
      <c r="X8" s="274" t="s">
        <v>32</v>
      </c>
      <c r="Y8" s="274" t="s">
        <v>32</v>
      </c>
      <c r="Z8" s="274" t="s">
        <v>32</v>
      </c>
      <c r="AA8" s="314" t="str">
        <f t="shared" si="0"/>
        <v>3154 - 0 - 0 - 0</v>
      </c>
      <c r="AB8" s="313" t="str">
        <f t="shared" si="1"/>
        <v>3154</v>
      </c>
      <c r="AC8" s="313">
        <f t="shared" si="2"/>
        <v>0</v>
      </c>
      <c r="AD8" s="313">
        <f t="shared" si="3"/>
        <v>0</v>
      </c>
      <c r="AE8" s="313">
        <f t="shared" si="4"/>
        <v>0</v>
      </c>
    </row>
    <row r="9" spans="1:31" x14ac:dyDescent="0.25">
      <c r="A9" s="275" t="s">
        <v>364</v>
      </c>
      <c r="B9" s="398" t="s">
        <v>462</v>
      </c>
      <c r="C9" s="321" t="s">
        <v>491</v>
      </c>
      <c r="D9" s="316"/>
      <c r="E9" s="311" t="s">
        <v>33</v>
      </c>
      <c r="F9" s="283" t="s">
        <v>507</v>
      </c>
      <c r="G9" s="283" t="s">
        <v>109</v>
      </c>
      <c r="H9" s="322"/>
      <c r="I9" s="286"/>
      <c r="J9" s="286"/>
      <c r="K9" s="322"/>
      <c r="L9" s="286"/>
      <c r="M9" s="286"/>
      <c r="N9" s="322"/>
      <c r="O9" s="286"/>
      <c r="P9" s="286"/>
      <c r="Q9" s="322"/>
      <c r="R9" s="323"/>
      <c r="S9" s="323"/>
      <c r="T9" s="287"/>
      <c r="U9" s="288"/>
      <c r="V9" s="274" t="s">
        <v>32</v>
      </c>
      <c r="W9" s="274" t="s">
        <v>32</v>
      </c>
      <c r="X9" s="274" t="s">
        <v>32</v>
      </c>
      <c r="Y9" s="274" t="s">
        <v>32</v>
      </c>
      <c r="Z9" s="274" t="s">
        <v>32</v>
      </c>
      <c r="AA9" s="314" t="str">
        <f t="shared" si="0"/>
        <v>3161 - 0 - 0 - 0</v>
      </c>
      <c r="AB9" s="313" t="str">
        <f t="shared" si="1"/>
        <v>3161</v>
      </c>
      <c r="AC9" s="313">
        <f t="shared" si="2"/>
        <v>0</v>
      </c>
      <c r="AD9" s="313">
        <f t="shared" si="3"/>
        <v>0</v>
      </c>
      <c r="AE9" s="313">
        <f t="shared" si="4"/>
        <v>0</v>
      </c>
    </row>
    <row r="10" spans="1:31" x14ac:dyDescent="0.25">
      <c r="A10" s="275" t="s">
        <v>364</v>
      </c>
      <c r="B10" s="398" t="s">
        <v>462</v>
      </c>
      <c r="C10" s="321" t="s">
        <v>491</v>
      </c>
      <c r="D10" s="316"/>
      <c r="E10" s="311" t="s">
        <v>509</v>
      </c>
      <c r="F10" s="283" t="s">
        <v>508</v>
      </c>
      <c r="G10" s="283" t="s">
        <v>510</v>
      </c>
      <c r="H10" s="322"/>
      <c r="I10" s="286"/>
      <c r="J10" s="286"/>
      <c r="K10" s="322"/>
      <c r="L10" s="286"/>
      <c r="M10" s="286"/>
      <c r="N10" s="322"/>
      <c r="O10" s="286"/>
      <c r="P10" s="286"/>
      <c r="Q10" s="322"/>
      <c r="R10" s="323"/>
      <c r="S10" s="323"/>
      <c r="T10" s="287"/>
      <c r="U10" s="288"/>
      <c r="V10" s="274" t="s">
        <v>32</v>
      </c>
      <c r="W10" s="274" t="s">
        <v>32</v>
      </c>
      <c r="X10" s="274" t="s">
        <v>32</v>
      </c>
      <c r="Y10" s="274" t="s">
        <v>32</v>
      </c>
      <c r="Z10" s="274" t="s">
        <v>32</v>
      </c>
      <c r="AA10" s="314" t="str">
        <f t="shared" si="0"/>
        <v>3121 - 0 - 0 - 0</v>
      </c>
      <c r="AB10" s="313" t="str">
        <f t="shared" si="1"/>
        <v>3121</v>
      </c>
      <c r="AC10" s="313">
        <f t="shared" si="2"/>
        <v>0</v>
      </c>
      <c r="AD10" s="313">
        <f t="shared" si="3"/>
        <v>0</v>
      </c>
      <c r="AE10" s="313">
        <f t="shared" si="4"/>
        <v>0</v>
      </c>
    </row>
    <row r="11" spans="1:31" x14ac:dyDescent="0.25">
      <c r="A11" s="275" t="s">
        <v>364</v>
      </c>
      <c r="B11" s="398" t="s">
        <v>462</v>
      </c>
      <c r="C11" s="321" t="s">
        <v>491</v>
      </c>
      <c r="D11" s="316"/>
      <c r="E11" s="311"/>
      <c r="F11" s="283"/>
      <c r="G11" s="283"/>
      <c r="H11" s="322" t="s">
        <v>280</v>
      </c>
      <c r="I11" s="286"/>
      <c r="J11" s="286"/>
      <c r="K11" s="322" t="s">
        <v>280</v>
      </c>
      <c r="L11" s="286"/>
      <c r="M11" s="286"/>
      <c r="N11" s="322" t="s">
        <v>280</v>
      </c>
      <c r="O11" s="286"/>
      <c r="P11" s="286"/>
      <c r="Q11" s="322" t="s">
        <v>280</v>
      </c>
      <c r="R11" s="323"/>
      <c r="S11" s="323"/>
      <c r="T11" s="287" t="s">
        <v>280</v>
      </c>
      <c r="U11" s="288"/>
      <c r="V11" s="274" t="s">
        <v>32</v>
      </c>
      <c r="W11" s="274" t="s">
        <v>32</v>
      </c>
      <c r="X11" s="274" t="s">
        <v>32</v>
      </c>
      <c r="Y11" s="274" t="s">
        <v>32</v>
      </c>
      <c r="Z11" s="274" t="s">
        <v>32</v>
      </c>
      <c r="AA11" s="314" t="str">
        <f t="shared" si="0"/>
        <v xml:space="preserve">0 -   -   -  </v>
      </c>
      <c r="AB11" s="313">
        <f t="shared" si="1"/>
        <v>0</v>
      </c>
      <c r="AC11" s="313" t="str">
        <f t="shared" si="2"/>
        <v xml:space="preserve"> </v>
      </c>
      <c r="AD11" s="313" t="str">
        <f t="shared" si="3"/>
        <v xml:space="preserve"> </v>
      </c>
      <c r="AE11" s="313" t="str">
        <f t="shared" si="4"/>
        <v xml:space="preserve"> </v>
      </c>
    </row>
    <row r="12" spans="1:31" x14ac:dyDescent="0.25">
      <c r="A12" s="275" t="s">
        <v>364</v>
      </c>
      <c r="B12" s="398" t="s">
        <v>462</v>
      </c>
      <c r="C12" s="321" t="s">
        <v>491</v>
      </c>
      <c r="D12" s="316"/>
      <c r="E12" s="311" t="s">
        <v>493</v>
      </c>
      <c r="F12" s="283" t="s">
        <v>511</v>
      </c>
      <c r="G12" s="283"/>
      <c r="H12" s="322" t="s">
        <v>280</v>
      </c>
      <c r="I12" s="286"/>
      <c r="J12" s="286"/>
      <c r="K12" s="322" t="s">
        <v>280</v>
      </c>
      <c r="L12" s="286"/>
      <c r="M12" s="286"/>
      <c r="N12" s="322" t="s">
        <v>280</v>
      </c>
      <c r="O12" s="286"/>
      <c r="P12" s="286"/>
      <c r="Q12" s="322" t="s">
        <v>280</v>
      </c>
      <c r="R12" s="323"/>
      <c r="S12" s="323"/>
      <c r="T12" s="287" t="s">
        <v>280</v>
      </c>
      <c r="U12" s="288"/>
      <c r="V12" s="274" t="s">
        <v>32</v>
      </c>
      <c r="W12" s="274" t="s">
        <v>32</v>
      </c>
      <c r="X12" s="274" t="s">
        <v>32</v>
      </c>
      <c r="Y12" s="274" t="s">
        <v>32</v>
      </c>
      <c r="Z12" s="274" t="s">
        <v>32</v>
      </c>
      <c r="AA12" s="314" t="str">
        <f t="shared" si="0"/>
        <v xml:space="preserve">Staff: -   -   -  </v>
      </c>
      <c r="AB12" s="313" t="str">
        <f t="shared" si="1"/>
        <v>Staff:</v>
      </c>
      <c r="AC12" s="313" t="str">
        <f t="shared" si="2"/>
        <v xml:space="preserve"> </v>
      </c>
      <c r="AD12" s="313" t="str">
        <f t="shared" si="3"/>
        <v xml:space="preserve"> </v>
      </c>
      <c r="AE12" s="313" t="str">
        <f t="shared" si="4"/>
        <v xml:space="preserve"> </v>
      </c>
    </row>
    <row r="13" spans="1:31" x14ac:dyDescent="0.25">
      <c r="A13" s="275" t="s">
        <v>364</v>
      </c>
      <c r="B13" s="398" t="s">
        <v>462</v>
      </c>
      <c r="C13" s="321" t="s">
        <v>491</v>
      </c>
      <c r="D13" s="316"/>
      <c r="E13" s="311" t="s">
        <v>482</v>
      </c>
      <c r="F13" s="371" t="s">
        <v>512</v>
      </c>
      <c r="G13" s="283"/>
      <c r="H13" s="322" t="s">
        <v>280</v>
      </c>
      <c r="I13" s="286"/>
      <c r="J13" s="286"/>
      <c r="K13" s="322" t="s">
        <v>280</v>
      </c>
      <c r="L13" s="286"/>
      <c r="M13" s="286"/>
      <c r="N13" s="322" t="s">
        <v>280</v>
      </c>
      <c r="O13" s="286"/>
      <c r="P13" s="286"/>
      <c r="Q13" s="322" t="s">
        <v>280</v>
      </c>
      <c r="R13" s="323"/>
      <c r="S13" s="323"/>
      <c r="T13" s="287" t="s">
        <v>280</v>
      </c>
      <c r="U13" s="288"/>
      <c r="V13" s="274" t="s">
        <v>32</v>
      </c>
      <c r="W13" s="274" t="s">
        <v>32</v>
      </c>
      <c r="X13" s="274" t="s">
        <v>32</v>
      </c>
      <c r="Y13" s="274" t="s">
        <v>32</v>
      </c>
      <c r="Z13" s="274" t="s">
        <v>32</v>
      </c>
      <c r="AA13" s="314" t="str">
        <f t="shared" si="0"/>
        <v xml:space="preserve">Notes: -   -   -  </v>
      </c>
      <c r="AB13" s="313" t="str">
        <f t="shared" si="1"/>
        <v>Notes:</v>
      </c>
      <c r="AC13" s="313" t="str">
        <f t="shared" si="2"/>
        <v xml:space="preserve"> </v>
      </c>
      <c r="AD13" s="313" t="str">
        <f t="shared" si="3"/>
        <v xml:space="preserve"> </v>
      </c>
      <c r="AE13" s="313" t="str">
        <f t="shared" si="4"/>
        <v xml:space="preserve"> </v>
      </c>
    </row>
    <row r="14" spans="1:31" x14ac:dyDescent="0.25">
      <c r="A14" s="275" t="s">
        <v>364</v>
      </c>
      <c r="B14" s="398" t="s">
        <v>462</v>
      </c>
      <c r="C14" s="324">
        <v>43471</v>
      </c>
      <c r="D14" s="325"/>
      <c r="E14" s="317">
        <v>43472</v>
      </c>
      <c r="F14" s="358" t="s">
        <v>487</v>
      </c>
      <c r="G14" s="359" t="s">
        <v>492</v>
      </c>
      <c r="H14" s="317">
        <v>43473</v>
      </c>
      <c r="I14" s="358" t="s">
        <v>487</v>
      </c>
      <c r="J14" s="359" t="s">
        <v>492</v>
      </c>
      <c r="K14" s="317">
        <v>43474</v>
      </c>
      <c r="L14" s="358" t="s">
        <v>487</v>
      </c>
      <c r="M14" s="359" t="s">
        <v>492</v>
      </c>
      <c r="N14" s="317">
        <v>43475</v>
      </c>
      <c r="O14" s="358" t="s">
        <v>487</v>
      </c>
      <c r="P14" s="359" t="s">
        <v>492</v>
      </c>
      <c r="Q14" s="317">
        <v>43476</v>
      </c>
      <c r="R14" s="326"/>
      <c r="S14" s="318"/>
      <c r="T14" s="289">
        <v>43477</v>
      </c>
      <c r="U14" s="290"/>
      <c r="V14" s="313" t="str">
        <f>F14</f>
        <v>Run Name</v>
      </c>
      <c r="W14" s="274" t="str">
        <f>I14</f>
        <v>Run Name</v>
      </c>
      <c r="X14" s="314" t="str">
        <f>L14</f>
        <v>Run Name</v>
      </c>
      <c r="Y14" s="314" t="str">
        <f>O14</f>
        <v>Run Name</v>
      </c>
      <c r="Z14" s="314" t="str">
        <f>V14&amp;"  -"&amp;W14&amp;" - "&amp;X14&amp;" - "&amp;Y14</f>
        <v>Run Name  -Run Name - Run Name - Run Name</v>
      </c>
      <c r="AA14" s="314"/>
    </row>
    <row r="15" spans="1:31" x14ac:dyDescent="0.25">
      <c r="A15" s="275" t="s">
        <v>364</v>
      </c>
      <c r="B15" s="398" t="s">
        <v>462</v>
      </c>
      <c r="C15" s="327" t="s">
        <v>280</v>
      </c>
      <c r="D15" s="327"/>
      <c r="E15" s="322" t="s">
        <v>280</v>
      </c>
      <c r="F15" s="286"/>
      <c r="G15" s="286"/>
      <c r="H15" s="322" t="s">
        <v>280</v>
      </c>
      <c r="I15" s="286"/>
      <c r="J15" s="286"/>
      <c r="K15" s="322" t="s">
        <v>280</v>
      </c>
      <c r="L15" s="286"/>
      <c r="M15" s="286"/>
      <c r="N15" s="322" t="s">
        <v>280</v>
      </c>
      <c r="O15" s="286"/>
      <c r="P15" s="286"/>
      <c r="Q15" s="322" t="s">
        <v>280</v>
      </c>
      <c r="R15" s="323"/>
      <c r="S15" s="323"/>
      <c r="T15" s="287" t="s">
        <v>280</v>
      </c>
      <c r="U15" s="288"/>
      <c r="V15" s="274" t="s">
        <v>32</v>
      </c>
      <c r="W15" s="274" t="s">
        <v>32</v>
      </c>
      <c r="X15" s="274" t="s">
        <v>32</v>
      </c>
      <c r="Y15" s="274" t="s">
        <v>32</v>
      </c>
      <c r="Z15" s="274" t="s">
        <v>32</v>
      </c>
      <c r="AA15" s="314" t="str">
        <f t="shared" ref="AA15:AA24" si="5">AB15&amp;" - "&amp;AC15&amp;" - "&amp;AD15&amp;" - "&amp;AE15</f>
        <v xml:space="preserve">  -   -   -  </v>
      </c>
      <c r="AB15" s="313" t="str">
        <f t="shared" ref="AB15:AB24" si="6">E15</f>
        <v xml:space="preserve"> </v>
      </c>
      <c r="AC15" s="313" t="str">
        <f t="shared" ref="AC15:AC24" si="7">H15</f>
        <v xml:space="preserve"> </v>
      </c>
      <c r="AD15" s="313" t="str">
        <f t="shared" ref="AD15:AD24" si="8">K15</f>
        <v xml:space="preserve"> </v>
      </c>
      <c r="AE15" s="313" t="str">
        <f t="shared" ref="AE15:AE24" si="9">N15</f>
        <v xml:space="preserve"> </v>
      </c>
    </row>
    <row r="16" spans="1:31" x14ac:dyDescent="0.25">
      <c r="A16" s="275" t="s">
        <v>364</v>
      </c>
      <c r="B16" s="398" t="s">
        <v>462</v>
      </c>
      <c r="C16" s="327" t="s">
        <v>280</v>
      </c>
      <c r="D16" s="327"/>
      <c r="E16" s="322" t="s">
        <v>280</v>
      </c>
      <c r="F16" s="286"/>
      <c r="G16" s="286"/>
      <c r="H16" s="322" t="s">
        <v>280</v>
      </c>
      <c r="I16" s="286"/>
      <c r="J16" s="286"/>
      <c r="K16" s="322" t="s">
        <v>280</v>
      </c>
      <c r="L16" s="286"/>
      <c r="M16" s="286"/>
      <c r="N16" s="322" t="s">
        <v>280</v>
      </c>
      <c r="O16" s="286"/>
      <c r="P16" s="286"/>
      <c r="Q16" s="322" t="s">
        <v>280</v>
      </c>
      <c r="R16" s="323"/>
      <c r="S16" s="323"/>
      <c r="T16" s="287" t="s">
        <v>280</v>
      </c>
      <c r="U16" s="288"/>
      <c r="V16" s="274" t="s">
        <v>32</v>
      </c>
      <c r="W16" s="274" t="s">
        <v>32</v>
      </c>
      <c r="X16" s="274" t="s">
        <v>32</v>
      </c>
      <c r="Y16" s="274" t="s">
        <v>32</v>
      </c>
      <c r="Z16" s="274" t="s">
        <v>32</v>
      </c>
      <c r="AA16" s="314" t="str">
        <f t="shared" si="5"/>
        <v xml:space="preserve">  -   -   -  </v>
      </c>
      <c r="AB16" s="313" t="str">
        <f t="shared" si="6"/>
        <v xml:space="preserve"> </v>
      </c>
      <c r="AC16" s="313" t="str">
        <f t="shared" si="7"/>
        <v xml:space="preserve"> </v>
      </c>
      <c r="AD16" s="313" t="str">
        <f t="shared" si="8"/>
        <v xml:space="preserve"> </v>
      </c>
      <c r="AE16" s="313" t="str">
        <f t="shared" si="9"/>
        <v xml:space="preserve"> </v>
      </c>
    </row>
    <row r="17" spans="1:31" x14ac:dyDescent="0.25">
      <c r="A17" s="275" t="s">
        <v>364</v>
      </c>
      <c r="B17" s="398" t="s">
        <v>462</v>
      </c>
      <c r="C17" s="327"/>
      <c r="D17" s="327"/>
      <c r="E17" s="322"/>
      <c r="F17" s="286"/>
      <c r="G17" s="286"/>
      <c r="H17" s="322"/>
      <c r="I17" s="286"/>
      <c r="J17" s="286"/>
      <c r="K17" s="322"/>
      <c r="L17" s="286"/>
      <c r="M17" s="286"/>
      <c r="N17" s="322"/>
      <c r="O17" s="286"/>
      <c r="P17" s="286"/>
      <c r="Q17" s="322"/>
      <c r="R17" s="323"/>
      <c r="S17" s="323"/>
      <c r="T17" s="287"/>
      <c r="U17" s="288"/>
      <c r="V17" s="274" t="s">
        <v>32</v>
      </c>
      <c r="W17" s="274" t="s">
        <v>32</v>
      </c>
      <c r="X17" s="274" t="s">
        <v>32</v>
      </c>
      <c r="Y17" s="274" t="s">
        <v>32</v>
      </c>
      <c r="Z17" s="274" t="s">
        <v>32</v>
      </c>
      <c r="AA17" s="314" t="str">
        <f t="shared" si="5"/>
        <v>0 - 0 - 0 - 0</v>
      </c>
      <c r="AB17" s="313">
        <f t="shared" si="6"/>
        <v>0</v>
      </c>
      <c r="AC17" s="313">
        <f t="shared" si="7"/>
        <v>0</v>
      </c>
      <c r="AD17" s="313">
        <f t="shared" si="8"/>
        <v>0</v>
      </c>
      <c r="AE17" s="313">
        <f t="shared" si="9"/>
        <v>0</v>
      </c>
    </row>
    <row r="18" spans="1:31" x14ac:dyDescent="0.25">
      <c r="A18" s="275" t="s">
        <v>364</v>
      </c>
      <c r="B18" s="398" t="s">
        <v>462</v>
      </c>
      <c r="C18" s="327"/>
      <c r="D18" s="327"/>
      <c r="E18" s="322"/>
      <c r="F18" s="286"/>
      <c r="G18" s="286"/>
      <c r="H18" s="322"/>
      <c r="I18" s="286"/>
      <c r="J18" s="286"/>
      <c r="K18" s="322"/>
      <c r="L18" s="286"/>
      <c r="M18" s="286"/>
      <c r="N18" s="322"/>
      <c r="O18" s="286"/>
      <c r="P18" s="286"/>
      <c r="Q18" s="322"/>
      <c r="R18" s="323"/>
      <c r="S18" s="323"/>
      <c r="T18" s="287"/>
      <c r="U18" s="288"/>
      <c r="V18" s="274" t="s">
        <v>32</v>
      </c>
      <c r="W18" s="274" t="s">
        <v>32</v>
      </c>
      <c r="X18" s="274" t="s">
        <v>32</v>
      </c>
      <c r="Y18" s="274" t="s">
        <v>32</v>
      </c>
      <c r="Z18" s="274" t="s">
        <v>32</v>
      </c>
      <c r="AA18" s="314" t="str">
        <f t="shared" si="5"/>
        <v>0 - 0 - 0 - 0</v>
      </c>
      <c r="AB18" s="313">
        <f t="shared" si="6"/>
        <v>0</v>
      </c>
      <c r="AC18" s="313">
        <f t="shared" si="7"/>
        <v>0</v>
      </c>
      <c r="AD18" s="313">
        <f t="shared" si="8"/>
        <v>0</v>
      </c>
      <c r="AE18" s="313">
        <f t="shared" si="9"/>
        <v>0</v>
      </c>
    </row>
    <row r="19" spans="1:31" x14ac:dyDescent="0.25">
      <c r="A19" s="275" t="s">
        <v>364</v>
      </c>
      <c r="B19" s="398" t="s">
        <v>462</v>
      </c>
      <c r="C19" s="327"/>
      <c r="D19" s="327"/>
      <c r="E19" s="322"/>
      <c r="F19" s="286"/>
      <c r="G19" s="286"/>
      <c r="H19" s="322"/>
      <c r="I19" s="286"/>
      <c r="J19" s="286"/>
      <c r="K19" s="322"/>
      <c r="L19" s="286"/>
      <c r="M19" s="286"/>
      <c r="N19" s="322"/>
      <c r="O19" s="286"/>
      <c r="P19" s="286"/>
      <c r="Q19" s="322"/>
      <c r="R19" s="323"/>
      <c r="S19" s="323"/>
      <c r="T19" s="287"/>
      <c r="U19" s="288"/>
      <c r="V19" s="274" t="s">
        <v>32</v>
      </c>
      <c r="W19" s="274" t="s">
        <v>32</v>
      </c>
      <c r="X19" s="274" t="s">
        <v>32</v>
      </c>
      <c r="Y19" s="274" t="s">
        <v>32</v>
      </c>
      <c r="Z19" s="274" t="s">
        <v>32</v>
      </c>
      <c r="AA19" s="314" t="str">
        <f t="shared" si="5"/>
        <v>0 - 0 - 0 - 0</v>
      </c>
      <c r="AB19" s="313">
        <f t="shared" si="6"/>
        <v>0</v>
      </c>
      <c r="AC19" s="313">
        <f t="shared" si="7"/>
        <v>0</v>
      </c>
      <c r="AD19" s="313">
        <f t="shared" si="8"/>
        <v>0</v>
      </c>
      <c r="AE19" s="313">
        <f t="shared" si="9"/>
        <v>0</v>
      </c>
    </row>
    <row r="20" spans="1:31" x14ac:dyDescent="0.25">
      <c r="A20" s="275" t="s">
        <v>364</v>
      </c>
      <c r="B20" s="398" t="s">
        <v>462</v>
      </c>
      <c r="C20" s="327"/>
      <c r="D20" s="327"/>
      <c r="E20" s="322"/>
      <c r="F20" s="286"/>
      <c r="G20" s="286"/>
      <c r="H20" s="322"/>
      <c r="I20" s="286"/>
      <c r="J20" s="286"/>
      <c r="K20" s="322"/>
      <c r="L20" s="286"/>
      <c r="M20" s="286"/>
      <c r="N20" s="322"/>
      <c r="O20" s="286"/>
      <c r="P20" s="286"/>
      <c r="Q20" s="322"/>
      <c r="R20" s="323"/>
      <c r="S20" s="323"/>
      <c r="T20" s="287"/>
      <c r="U20" s="288"/>
      <c r="V20" s="274" t="s">
        <v>32</v>
      </c>
      <c r="W20" s="274" t="s">
        <v>32</v>
      </c>
      <c r="X20" s="274" t="s">
        <v>32</v>
      </c>
      <c r="Y20" s="274" t="s">
        <v>32</v>
      </c>
      <c r="Z20" s="274" t="s">
        <v>32</v>
      </c>
      <c r="AA20" s="314" t="str">
        <f t="shared" si="5"/>
        <v>0 - 0 - 0 - 0</v>
      </c>
      <c r="AB20" s="313">
        <f t="shared" si="6"/>
        <v>0</v>
      </c>
      <c r="AC20" s="313">
        <f t="shared" si="7"/>
        <v>0</v>
      </c>
      <c r="AD20" s="313">
        <f t="shared" si="8"/>
        <v>0</v>
      </c>
      <c r="AE20" s="313">
        <f t="shared" si="9"/>
        <v>0</v>
      </c>
    </row>
    <row r="21" spans="1:31" x14ac:dyDescent="0.25">
      <c r="A21" s="275" t="s">
        <v>364</v>
      </c>
      <c r="B21" s="398" t="s">
        <v>462</v>
      </c>
      <c r="C21" s="327"/>
      <c r="D21" s="327"/>
      <c r="E21" s="322"/>
      <c r="F21" s="286"/>
      <c r="G21" s="286"/>
      <c r="H21" s="322"/>
      <c r="I21" s="286"/>
      <c r="J21" s="286"/>
      <c r="K21" s="322"/>
      <c r="L21" s="286"/>
      <c r="M21" s="286"/>
      <c r="N21" s="322"/>
      <c r="O21" s="286"/>
      <c r="P21" s="286"/>
      <c r="Q21" s="322"/>
      <c r="R21" s="323"/>
      <c r="S21" s="323"/>
      <c r="T21" s="287"/>
      <c r="U21" s="288"/>
      <c r="V21" s="274" t="s">
        <v>32</v>
      </c>
      <c r="W21" s="274" t="s">
        <v>32</v>
      </c>
      <c r="X21" s="274" t="s">
        <v>32</v>
      </c>
      <c r="Y21" s="274" t="s">
        <v>32</v>
      </c>
      <c r="Z21" s="274" t="s">
        <v>32</v>
      </c>
      <c r="AA21" s="314" t="str">
        <f t="shared" si="5"/>
        <v>0 - 0 - 0 - 0</v>
      </c>
      <c r="AB21" s="313">
        <f t="shared" si="6"/>
        <v>0</v>
      </c>
      <c r="AC21" s="313">
        <f t="shared" si="7"/>
        <v>0</v>
      </c>
      <c r="AD21" s="313">
        <f t="shared" si="8"/>
        <v>0</v>
      </c>
      <c r="AE21" s="313">
        <f t="shared" si="9"/>
        <v>0</v>
      </c>
    </row>
    <row r="22" spans="1:31" x14ac:dyDescent="0.25">
      <c r="A22" s="275" t="s">
        <v>364</v>
      </c>
      <c r="B22" s="398" t="s">
        <v>462</v>
      </c>
      <c r="C22" s="327" t="s">
        <v>280</v>
      </c>
      <c r="D22" s="327"/>
      <c r="E22" s="322" t="s">
        <v>280</v>
      </c>
      <c r="F22" s="286"/>
      <c r="G22" s="286"/>
      <c r="H22" s="322" t="s">
        <v>280</v>
      </c>
      <c r="I22" s="286"/>
      <c r="J22" s="286"/>
      <c r="K22" s="322" t="s">
        <v>280</v>
      </c>
      <c r="L22" s="286"/>
      <c r="M22" s="286"/>
      <c r="N22" s="322" t="s">
        <v>280</v>
      </c>
      <c r="O22" s="286"/>
      <c r="P22" s="286"/>
      <c r="Q22" s="322" t="s">
        <v>280</v>
      </c>
      <c r="R22" s="323"/>
      <c r="S22" s="323"/>
      <c r="T22" s="287" t="s">
        <v>280</v>
      </c>
      <c r="U22" s="288"/>
      <c r="V22" s="274" t="s">
        <v>32</v>
      </c>
      <c r="W22" s="274" t="s">
        <v>32</v>
      </c>
      <c r="X22" s="274" t="s">
        <v>32</v>
      </c>
      <c r="Y22" s="274" t="s">
        <v>32</v>
      </c>
      <c r="Z22" s="274" t="s">
        <v>32</v>
      </c>
      <c r="AA22" s="314" t="str">
        <f t="shared" si="5"/>
        <v xml:space="preserve">  -   -   -  </v>
      </c>
      <c r="AB22" s="313" t="str">
        <f t="shared" si="6"/>
        <v xml:space="preserve"> </v>
      </c>
      <c r="AC22" s="313" t="str">
        <f t="shared" si="7"/>
        <v xml:space="preserve"> </v>
      </c>
      <c r="AD22" s="313" t="str">
        <f t="shared" si="8"/>
        <v xml:space="preserve"> </v>
      </c>
      <c r="AE22" s="313" t="str">
        <f t="shared" si="9"/>
        <v xml:space="preserve"> </v>
      </c>
    </row>
    <row r="23" spans="1:31" x14ac:dyDescent="0.25">
      <c r="A23" s="275" t="s">
        <v>364</v>
      </c>
      <c r="B23" s="398" t="s">
        <v>462</v>
      </c>
      <c r="C23" s="327" t="s">
        <v>280</v>
      </c>
      <c r="D23" s="327"/>
      <c r="E23" s="322" t="s">
        <v>280</v>
      </c>
      <c r="F23" s="286"/>
      <c r="G23" s="286"/>
      <c r="H23" s="322" t="s">
        <v>280</v>
      </c>
      <c r="I23" s="286"/>
      <c r="J23" s="286"/>
      <c r="K23" s="322" t="s">
        <v>280</v>
      </c>
      <c r="L23" s="286"/>
      <c r="M23" s="286"/>
      <c r="N23" s="322" t="s">
        <v>280</v>
      </c>
      <c r="O23" s="286"/>
      <c r="P23" s="286"/>
      <c r="Q23" s="322" t="s">
        <v>280</v>
      </c>
      <c r="R23" s="323"/>
      <c r="S23" s="323"/>
      <c r="T23" s="287" t="s">
        <v>280</v>
      </c>
      <c r="U23" s="288"/>
      <c r="V23" s="274" t="s">
        <v>32</v>
      </c>
      <c r="W23" s="274" t="s">
        <v>32</v>
      </c>
      <c r="X23" s="274" t="s">
        <v>32</v>
      </c>
      <c r="Y23" s="274" t="s">
        <v>32</v>
      </c>
      <c r="Z23" s="274" t="s">
        <v>32</v>
      </c>
      <c r="AA23" s="314" t="str">
        <f t="shared" si="5"/>
        <v xml:space="preserve">  -   -   -  </v>
      </c>
      <c r="AB23" s="313" t="str">
        <f t="shared" si="6"/>
        <v xml:space="preserve"> </v>
      </c>
      <c r="AC23" s="313" t="str">
        <f t="shared" si="7"/>
        <v xml:space="preserve"> </v>
      </c>
      <c r="AD23" s="313" t="str">
        <f t="shared" si="8"/>
        <v xml:space="preserve"> </v>
      </c>
      <c r="AE23" s="313" t="str">
        <f t="shared" si="9"/>
        <v xml:space="preserve"> </v>
      </c>
    </row>
    <row r="24" spans="1:31" x14ac:dyDescent="0.25">
      <c r="A24" s="275" t="s">
        <v>364</v>
      </c>
      <c r="B24" s="398" t="s">
        <v>462</v>
      </c>
      <c r="C24" s="327" t="s">
        <v>280</v>
      </c>
      <c r="D24" s="327"/>
      <c r="E24" s="322" t="s">
        <v>280</v>
      </c>
      <c r="F24" s="286"/>
      <c r="G24" s="286"/>
      <c r="H24" s="322" t="s">
        <v>280</v>
      </c>
      <c r="I24" s="286"/>
      <c r="J24" s="286"/>
      <c r="K24" s="322" t="s">
        <v>280</v>
      </c>
      <c r="L24" s="286"/>
      <c r="M24" s="286"/>
      <c r="N24" s="322" t="s">
        <v>280</v>
      </c>
      <c r="O24" s="286"/>
      <c r="P24" s="286"/>
      <c r="Q24" s="322" t="s">
        <v>280</v>
      </c>
      <c r="R24" s="323"/>
      <c r="S24" s="323"/>
      <c r="T24" s="287" t="s">
        <v>280</v>
      </c>
      <c r="U24" s="288"/>
      <c r="V24" s="274" t="s">
        <v>32</v>
      </c>
      <c r="W24" s="274" t="s">
        <v>32</v>
      </c>
      <c r="X24" s="274" t="s">
        <v>32</v>
      </c>
      <c r="Y24" s="274" t="s">
        <v>32</v>
      </c>
      <c r="Z24" s="274" t="s">
        <v>32</v>
      </c>
      <c r="AA24" s="314" t="str">
        <f t="shared" si="5"/>
        <v xml:space="preserve">  -   -   -  </v>
      </c>
      <c r="AB24" s="313" t="str">
        <f t="shared" si="6"/>
        <v xml:space="preserve"> </v>
      </c>
      <c r="AC24" s="313" t="str">
        <f t="shared" si="7"/>
        <v xml:space="preserve"> </v>
      </c>
      <c r="AD24" s="313" t="str">
        <f t="shared" si="8"/>
        <v xml:space="preserve"> </v>
      </c>
      <c r="AE24" s="313" t="str">
        <f t="shared" si="9"/>
        <v xml:space="preserve"> </v>
      </c>
    </row>
    <row r="25" spans="1:31" x14ac:dyDescent="0.25">
      <c r="A25" s="275" t="s">
        <v>364</v>
      </c>
      <c r="B25" s="398" t="s">
        <v>462</v>
      </c>
      <c r="C25" s="324">
        <v>43478</v>
      </c>
      <c r="D25" s="325"/>
      <c r="E25" s="317">
        <v>43479</v>
      </c>
      <c r="F25" s="358" t="s">
        <v>487</v>
      </c>
      <c r="G25" s="359" t="s">
        <v>492</v>
      </c>
      <c r="H25" s="317">
        <v>43480</v>
      </c>
      <c r="I25" s="358" t="s">
        <v>487</v>
      </c>
      <c r="J25" s="359" t="s">
        <v>492</v>
      </c>
      <c r="K25" s="317">
        <v>43481</v>
      </c>
      <c r="L25" s="358" t="s">
        <v>487</v>
      </c>
      <c r="M25" s="359" t="s">
        <v>492</v>
      </c>
      <c r="N25" s="317">
        <v>43482</v>
      </c>
      <c r="O25" s="358" t="s">
        <v>487</v>
      </c>
      <c r="P25" s="359" t="s">
        <v>492</v>
      </c>
      <c r="Q25" s="317">
        <v>43483</v>
      </c>
      <c r="R25" s="326"/>
      <c r="S25" s="318"/>
      <c r="T25" s="289">
        <v>43484</v>
      </c>
      <c r="U25" s="290"/>
      <c r="V25" s="313" t="str">
        <f>F25</f>
        <v>Run Name</v>
      </c>
      <c r="W25" s="274" t="str">
        <f>I25</f>
        <v>Run Name</v>
      </c>
      <c r="X25" s="314" t="str">
        <f>L25</f>
        <v>Run Name</v>
      </c>
      <c r="Y25" s="314" t="str">
        <f>O25</f>
        <v>Run Name</v>
      </c>
      <c r="Z25" s="314" t="str">
        <f>V25&amp;"  -"&amp;W25&amp;" - "&amp;X25&amp;" - "&amp;Y25</f>
        <v>Run Name  -Run Name - Run Name - Run Name</v>
      </c>
      <c r="AA25" s="314"/>
    </row>
    <row r="26" spans="1:31" x14ac:dyDescent="0.25">
      <c r="A26" s="275" t="s">
        <v>364</v>
      </c>
      <c r="B26" s="398" t="s">
        <v>462</v>
      </c>
      <c r="C26" s="327" t="s">
        <v>280</v>
      </c>
      <c r="D26" s="327"/>
      <c r="E26" s="322" t="s">
        <v>280</v>
      </c>
      <c r="F26" s="286"/>
      <c r="G26" s="286"/>
      <c r="H26" s="322" t="s">
        <v>280</v>
      </c>
      <c r="I26" s="286"/>
      <c r="J26" s="286"/>
      <c r="K26" s="322" t="s">
        <v>280</v>
      </c>
      <c r="L26" s="286"/>
      <c r="M26" s="286"/>
      <c r="N26" s="322" t="s">
        <v>280</v>
      </c>
      <c r="O26" s="286"/>
      <c r="P26" s="286"/>
      <c r="Q26" s="322" t="s">
        <v>280</v>
      </c>
      <c r="R26" s="323"/>
      <c r="S26" s="323"/>
      <c r="T26" s="287" t="s">
        <v>280</v>
      </c>
      <c r="U26" s="288"/>
      <c r="V26" s="274" t="s">
        <v>32</v>
      </c>
      <c r="W26" s="274" t="s">
        <v>32</v>
      </c>
      <c r="X26" s="274" t="s">
        <v>32</v>
      </c>
      <c r="Y26" s="274" t="s">
        <v>32</v>
      </c>
      <c r="Z26" s="274" t="s">
        <v>32</v>
      </c>
      <c r="AA26" s="314" t="str">
        <f t="shared" ref="AA26:AA34" si="10">AB26&amp;" - "&amp;AC26&amp;" - "&amp;AD26&amp;" - "&amp;AE26</f>
        <v xml:space="preserve">  -   -   -  </v>
      </c>
      <c r="AB26" s="313" t="str">
        <f t="shared" ref="AB26:AB34" si="11">E26</f>
        <v xml:space="preserve"> </v>
      </c>
      <c r="AC26" s="313" t="str">
        <f t="shared" ref="AC26:AC34" si="12">H26</f>
        <v xml:space="preserve"> </v>
      </c>
      <c r="AD26" s="313" t="str">
        <f t="shared" ref="AD26:AD34" si="13">K26</f>
        <v xml:space="preserve"> </v>
      </c>
      <c r="AE26" s="313" t="str">
        <f t="shared" ref="AE26:AE34" si="14">N26</f>
        <v xml:space="preserve"> </v>
      </c>
    </row>
    <row r="27" spans="1:31" x14ac:dyDescent="0.25">
      <c r="A27" s="275" t="s">
        <v>364</v>
      </c>
      <c r="B27" s="398" t="s">
        <v>462</v>
      </c>
      <c r="C27" s="327" t="s">
        <v>280</v>
      </c>
      <c r="D27" s="327"/>
      <c r="E27" s="322" t="s">
        <v>280</v>
      </c>
      <c r="F27" s="286"/>
      <c r="G27" s="286"/>
      <c r="H27" s="322" t="s">
        <v>280</v>
      </c>
      <c r="I27" s="286"/>
      <c r="J27" s="286"/>
      <c r="K27" s="322" t="s">
        <v>280</v>
      </c>
      <c r="L27" s="286"/>
      <c r="M27" s="286"/>
      <c r="N27" s="322" t="s">
        <v>280</v>
      </c>
      <c r="O27" s="286"/>
      <c r="P27" s="286"/>
      <c r="Q27" s="322" t="s">
        <v>280</v>
      </c>
      <c r="R27" s="323"/>
      <c r="S27" s="323"/>
      <c r="T27" s="287" t="s">
        <v>280</v>
      </c>
      <c r="U27" s="288"/>
      <c r="V27" s="274" t="s">
        <v>32</v>
      </c>
      <c r="W27" s="274" t="s">
        <v>32</v>
      </c>
      <c r="X27" s="274" t="s">
        <v>32</v>
      </c>
      <c r="Y27" s="274" t="s">
        <v>32</v>
      </c>
      <c r="Z27" s="274" t="s">
        <v>32</v>
      </c>
      <c r="AA27" s="314" t="str">
        <f t="shared" si="10"/>
        <v xml:space="preserve">  -   -   -  </v>
      </c>
      <c r="AB27" s="313" t="str">
        <f t="shared" si="11"/>
        <v xml:space="preserve"> </v>
      </c>
      <c r="AC27" s="313" t="str">
        <f t="shared" si="12"/>
        <v xml:space="preserve"> </v>
      </c>
      <c r="AD27" s="313" t="str">
        <f t="shared" si="13"/>
        <v xml:space="preserve"> </v>
      </c>
      <c r="AE27" s="313" t="str">
        <f t="shared" si="14"/>
        <v xml:space="preserve"> </v>
      </c>
    </row>
    <row r="28" spans="1:31" x14ac:dyDescent="0.25">
      <c r="A28" s="275" t="s">
        <v>364</v>
      </c>
      <c r="B28" s="398" t="s">
        <v>462</v>
      </c>
      <c r="C28" s="327"/>
      <c r="D28" s="327"/>
      <c r="E28" s="322"/>
      <c r="F28" s="286"/>
      <c r="G28" s="286"/>
      <c r="H28" s="322"/>
      <c r="I28" s="286"/>
      <c r="J28" s="286"/>
      <c r="K28" s="322"/>
      <c r="L28" s="286"/>
      <c r="M28" s="286"/>
      <c r="N28" s="322"/>
      <c r="O28" s="286"/>
      <c r="P28" s="286"/>
      <c r="Q28" s="322"/>
      <c r="R28" s="323"/>
      <c r="S28" s="323"/>
      <c r="T28" s="287"/>
      <c r="U28" s="288"/>
      <c r="V28" s="274" t="s">
        <v>32</v>
      </c>
      <c r="W28" s="274" t="s">
        <v>32</v>
      </c>
      <c r="X28" s="274" t="s">
        <v>32</v>
      </c>
      <c r="Y28" s="274" t="s">
        <v>32</v>
      </c>
      <c r="Z28" s="274" t="s">
        <v>32</v>
      </c>
      <c r="AA28" s="314" t="str">
        <f t="shared" si="10"/>
        <v>0 - 0 - 0 - 0</v>
      </c>
      <c r="AB28" s="313">
        <f t="shared" si="11"/>
        <v>0</v>
      </c>
      <c r="AC28" s="313">
        <f t="shared" si="12"/>
        <v>0</v>
      </c>
      <c r="AD28" s="313">
        <f t="shared" si="13"/>
        <v>0</v>
      </c>
      <c r="AE28" s="313">
        <f t="shared" si="14"/>
        <v>0</v>
      </c>
    </row>
    <row r="29" spans="1:31" x14ac:dyDescent="0.25">
      <c r="A29" s="275" t="s">
        <v>364</v>
      </c>
      <c r="B29" s="398" t="s">
        <v>462</v>
      </c>
      <c r="C29" s="327"/>
      <c r="D29" s="327"/>
      <c r="E29" s="322"/>
      <c r="F29" s="286"/>
      <c r="G29" s="286"/>
      <c r="H29" s="322"/>
      <c r="I29" s="286"/>
      <c r="J29" s="286"/>
      <c r="K29" s="322"/>
      <c r="L29" s="286"/>
      <c r="M29" s="286"/>
      <c r="N29" s="322"/>
      <c r="O29" s="286"/>
      <c r="P29" s="286"/>
      <c r="Q29" s="322"/>
      <c r="R29" s="323"/>
      <c r="S29" s="323"/>
      <c r="T29" s="287"/>
      <c r="U29" s="288"/>
      <c r="V29" s="274" t="s">
        <v>32</v>
      </c>
      <c r="W29" s="274" t="s">
        <v>32</v>
      </c>
      <c r="X29" s="274" t="s">
        <v>32</v>
      </c>
      <c r="Y29" s="274" t="s">
        <v>32</v>
      </c>
      <c r="Z29" s="274" t="s">
        <v>32</v>
      </c>
      <c r="AA29" s="314" t="str">
        <f t="shared" si="10"/>
        <v>0 - 0 - 0 - 0</v>
      </c>
      <c r="AB29" s="313">
        <f t="shared" si="11"/>
        <v>0</v>
      </c>
      <c r="AC29" s="313">
        <f t="shared" si="12"/>
        <v>0</v>
      </c>
      <c r="AD29" s="313">
        <f t="shared" si="13"/>
        <v>0</v>
      </c>
      <c r="AE29" s="313">
        <f t="shared" si="14"/>
        <v>0</v>
      </c>
    </row>
    <row r="30" spans="1:31" x14ac:dyDescent="0.25">
      <c r="A30" s="275" t="s">
        <v>364</v>
      </c>
      <c r="B30" s="398" t="s">
        <v>462</v>
      </c>
      <c r="C30" s="327"/>
      <c r="D30" s="327"/>
      <c r="E30" s="322"/>
      <c r="F30" s="286"/>
      <c r="G30" s="286"/>
      <c r="H30" s="322"/>
      <c r="I30" s="286"/>
      <c r="J30" s="286"/>
      <c r="K30" s="322"/>
      <c r="L30" s="286"/>
      <c r="M30" s="286"/>
      <c r="N30" s="322"/>
      <c r="O30" s="286"/>
      <c r="P30" s="286"/>
      <c r="Q30" s="322"/>
      <c r="R30" s="323"/>
      <c r="S30" s="323"/>
      <c r="T30" s="287"/>
      <c r="U30" s="288"/>
      <c r="V30" s="274" t="s">
        <v>32</v>
      </c>
      <c r="W30" s="274" t="s">
        <v>32</v>
      </c>
      <c r="X30" s="274" t="s">
        <v>32</v>
      </c>
      <c r="Y30" s="274" t="s">
        <v>32</v>
      </c>
      <c r="Z30" s="274" t="s">
        <v>32</v>
      </c>
      <c r="AA30" s="314" t="str">
        <f t="shared" si="10"/>
        <v>0 - 0 - 0 - 0</v>
      </c>
      <c r="AB30" s="313">
        <f t="shared" si="11"/>
        <v>0</v>
      </c>
      <c r="AC30" s="313">
        <f t="shared" si="12"/>
        <v>0</v>
      </c>
      <c r="AD30" s="313">
        <f t="shared" si="13"/>
        <v>0</v>
      </c>
      <c r="AE30" s="313">
        <f t="shared" si="14"/>
        <v>0</v>
      </c>
    </row>
    <row r="31" spans="1:31" x14ac:dyDescent="0.25">
      <c r="A31" s="275" t="s">
        <v>364</v>
      </c>
      <c r="B31" s="398" t="s">
        <v>462</v>
      </c>
      <c r="C31" s="327"/>
      <c r="D31" s="327"/>
      <c r="E31" s="322"/>
      <c r="F31" s="286"/>
      <c r="G31" s="286"/>
      <c r="H31" s="322"/>
      <c r="I31" s="286"/>
      <c r="J31" s="286"/>
      <c r="K31" s="322"/>
      <c r="L31" s="286"/>
      <c r="M31" s="286"/>
      <c r="N31" s="322"/>
      <c r="O31" s="286"/>
      <c r="P31" s="286"/>
      <c r="Q31" s="322"/>
      <c r="R31" s="323"/>
      <c r="S31" s="323"/>
      <c r="T31" s="287"/>
      <c r="U31" s="288"/>
      <c r="V31" s="274" t="s">
        <v>32</v>
      </c>
      <c r="W31" s="274" t="s">
        <v>32</v>
      </c>
      <c r="X31" s="274" t="s">
        <v>32</v>
      </c>
      <c r="Y31" s="274" t="s">
        <v>32</v>
      </c>
      <c r="Z31" s="274" t="s">
        <v>32</v>
      </c>
      <c r="AA31" s="314" t="str">
        <f t="shared" si="10"/>
        <v>0 - 0 - 0 - 0</v>
      </c>
      <c r="AB31" s="313">
        <f t="shared" si="11"/>
        <v>0</v>
      </c>
      <c r="AC31" s="313">
        <f t="shared" si="12"/>
        <v>0</v>
      </c>
      <c r="AD31" s="313">
        <f t="shared" si="13"/>
        <v>0</v>
      </c>
      <c r="AE31" s="313">
        <f t="shared" si="14"/>
        <v>0</v>
      </c>
    </row>
    <row r="32" spans="1:31" x14ac:dyDescent="0.25">
      <c r="A32" s="275" t="s">
        <v>364</v>
      </c>
      <c r="B32" s="398" t="s">
        <v>462</v>
      </c>
      <c r="C32" s="327" t="s">
        <v>280</v>
      </c>
      <c r="D32" s="327"/>
      <c r="E32" s="322" t="s">
        <v>280</v>
      </c>
      <c r="F32" s="286"/>
      <c r="G32" s="286"/>
      <c r="H32" s="322" t="s">
        <v>280</v>
      </c>
      <c r="I32" s="286"/>
      <c r="J32" s="286"/>
      <c r="K32" s="322" t="s">
        <v>280</v>
      </c>
      <c r="L32" s="286"/>
      <c r="M32" s="286"/>
      <c r="N32" s="322" t="s">
        <v>280</v>
      </c>
      <c r="O32" s="286"/>
      <c r="P32" s="286"/>
      <c r="Q32" s="322" t="s">
        <v>280</v>
      </c>
      <c r="R32" s="323"/>
      <c r="S32" s="323"/>
      <c r="T32" s="287" t="s">
        <v>280</v>
      </c>
      <c r="U32" s="288"/>
      <c r="V32" s="274" t="s">
        <v>32</v>
      </c>
      <c r="W32" s="274" t="s">
        <v>32</v>
      </c>
      <c r="X32" s="274" t="s">
        <v>32</v>
      </c>
      <c r="Y32" s="274" t="s">
        <v>32</v>
      </c>
      <c r="Z32" s="274" t="s">
        <v>32</v>
      </c>
      <c r="AA32" s="314" t="str">
        <f t="shared" si="10"/>
        <v xml:space="preserve">  -   -   -  </v>
      </c>
      <c r="AB32" s="313" t="str">
        <f t="shared" si="11"/>
        <v xml:space="preserve"> </v>
      </c>
      <c r="AC32" s="313" t="str">
        <f t="shared" si="12"/>
        <v xml:space="preserve"> </v>
      </c>
      <c r="AD32" s="313" t="str">
        <f t="shared" si="13"/>
        <v xml:space="preserve"> </v>
      </c>
      <c r="AE32" s="313" t="str">
        <f t="shared" si="14"/>
        <v xml:space="preserve"> </v>
      </c>
    </row>
    <row r="33" spans="1:31" x14ac:dyDescent="0.25">
      <c r="A33" s="275" t="s">
        <v>364</v>
      </c>
      <c r="B33" s="398" t="s">
        <v>462</v>
      </c>
      <c r="C33" s="327" t="s">
        <v>280</v>
      </c>
      <c r="D33" s="327"/>
      <c r="E33" s="322" t="s">
        <v>280</v>
      </c>
      <c r="F33" s="286"/>
      <c r="G33" s="286"/>
      <c r="H33" s="322" t="s">
        <v>280</v>
      </c>
      <c r="I33" s="286"/>
      <c r="J33" s="286"/>
      <c r="K33" s="322" t="s">
        <v>280</v>
      </c>
      <c r="L33" s="286"/>
      <c r="M33" s="286"/>
      <c r="N33" s="322" t="s">
        <v>280</v>
      </c>
      <c r="O33" s="286"/>
      <c r="P33" s="286"/>
      <c r="Q33" s="322" t="s">
        <v>280</v>
      </c>
      <c r="R33" s="323"/>
      <c r="S33" s="323"/>
      <c r="T33" s="287" t="s">
        <v>280</v>
      </c>
      <c r="U33" s="288"/>
      <c r="V33" s="274" t="s">
        <v>32</v>
      </c>
      <c r="W33" s="274" t="s">
        <v>32</v>
      </c>
      <c r="X33" s="274" t="s">
        <v>32</v>
      </c>
      <c r="Y33" s="274" t="s">
        <v>32</v>
      </c>
      <c r="Z33" s="274" t="s">
        <v>32</v>
      </c>
      <c r="AA33" s="314" t="str">
        <f t="shared" si="10"/>
        <v xml:space="preserve">  -   -   -  </v>
      </c>
      <c r="AB33" s="313" t="str">
        <f t="shared" si="11"/>
        <v xml:space="preserve"> </v>
      </c>
      <c r="AC33" s="313" t="str">
        <f t="shared" si="12"/>
        <v xml:space="preserve"> </v>
      </c>
      <c r="AD33" s="313" t="str">
        <f t="shared" si="13"/>
        <v xml:space="preserve"> </v>
      </c>
      <c r="AE33" s="313" t="str">
        <f t="shared" si="14"/>
        <v xml:space="preserve"> </v>
      </c>
    </row>
    <row r="34" spans="1:31" x14ac:dyDescent="0.25">
      <c r="A34" s="275" t="s">
        <v>364</v>
      </c>
      <c r="B34" s="398" t="s">
        <v>462</v>
      </c>
      <c r="C34" s="327" t="s">
        <v>280</v>
      </c>
      <c r="D34" s="327"/>
      <c r="E34" s="322" t="s">
        <v>280</v>
      </c>
      <c r="F34" s="286"/>
      <c r="G34" s="286"/>
      <c r="H34" s="322" t="s">
        <v>280</v>
      </c>
      <c r="I34" s="286"/>
      <c r="J34" s="286"/>
      <c r="K34" s="322" t="s">
        <v>280</v>
      </c>
      <c r="L34" s="286"/>
      <c r="M34" s="286"/>
      <c r="N34" s="322" t="s">
        <v>280</v>
      </c>
      <c r="O34" s="286"/>
      <c r="P34" s="286"/>
      <c r="Q34" s="322" t="s">
        <v>280</v>
      </c>
      <c r="R34" s="323"/>
      <c r="S34" s="323"/>
      <c r="T34" s="287" t="s">
        <v>280</v>
      </c>
      <c r="U34" s="288"/>
      <c r="V34" s="274" t="s">
        <v>32</v>
      </c>
      <c r="W34" s="274" t="s">
        <v>32</v>
      </c>
      <c r="X34" s="274" t="s">
        <v>32</v>
      </c>
      <c r="Y34" s="274" t="s">
        <v>32</v>
      </c>
      <c r="Z34" s="274" t="s">
        <v>32</v>
      </c>
      <c r="AA34" s="314" t="str">
        <f t="shared" si="10"/>
        <v xml:space="preserve">  -   -   -  </v>
      </c>
      <c r="AB34" s="313" t="str">
        <f t="shared" si="11"/>
        <v xml:space="preserve"> </v>
      </c>
      <c r="AC34" s="313" t="str">
        <f t="shared" si="12"/>
        <v xml:space="preserve"> </v>
      </c>
      <c r="AD34" s="313" t="str">
        <f t="shared" si="13"/>
        <v xml:space="preserve"> </v>
      </c>
      <c r="AE34" s="313" t="str">
        <f t="shared" si="14"/>
        <v xml:space="preserve"> </v>
      </c>
    </row>
    <row r="35" spans="1:31" x14ac:dyDescent="0.25">
      <c r="A35" s="275" t="s">
        <v>364</v>
      </c>
      <c r="B35" s="398" t="s">
        <v>462</v>
      </c>
      <c r="C35" s="324">
        <v>43485</v>
      </c>
      <c r="D35" s="325"/>
      <c r="E35" s="317">
        <v>43486</v>
      </c>
      <c r="F35" s="358" t="s">
        <v>487</v>
      </c>
      <c r="G35" s="359" t="s">
        <v>492</v>
      </c>
      <c r="H35" s="317">
        <v>43487</v>
      </c>
      <c r="I35" s="358" t="s">
        <v>487</v>
      </c>
      <c r="J35" s="359" t="s">
        <v>492</v>
      </c>
      <c r="K35" s="317">
        <v>43488</v>
      </c>
      <c r="L35" s="358" t="s">
        <v>487</v>
      </c>
      <c r="M35" s="359" t="s">
        <v>492</v>
      </c>
      <c r="N35" s="317">
        <v>43489</v>
      </c>
      <c r="O35" s="358" t="s">
        <v>487</v>
      </c>
      <c r="P35" s="359" t="s">
        <v>492</v>
      </c>
      <c r="Q35" s="317">
        <v>43490</v>
      </c>
      <c r="R35" s="326"/>
      <c r="S35" s="318"/>
      <c r="T35" s="289">
        <v>43491</v>
      </c>
      <c r="U35" s="290"/>
      <c r="V35" s="313" t="str">
        <f>F35</f>
        <v>Run Name</v>
      </c>
      <c r="W35" s="274" t="str">
        <f>I35</f>
        <v>Run Name</v>
      </c>
      <c r="X35" s="314" t="str">
        <f>L35</f>
        <v>Run Name</v>
      </c>
      <c r="Y35" s="314" t="str">
        <f>O35</f>
        <v>Run Name</v>
      </c>
      <c r="Z35" s="314" t="str">
        <f>V35&amp;"  -"&amp;W35&amp;" - "&amp;X35&amp;" - "&amp;Y35</f>
        <v>Run Name  -Run Name - Run Name - Run Name</v>
      </c>
      <c r="AA35" s="314"/>
    </row>
    <row r="36" spans="1:31" x14ac:dyDescent="0.25">
      <c r="A36" s="275" t="s">
        <v>364</v>
      </c>
      <c r="B36" s="398" t="s">
        <v>462</v>
      </c>
      <c r="C36" s="327" t="s">
        <v>280</v>
      </c>
      <c r="D36" s="327"/>
      <c r="E36" s="322" t="s">
        <v>280</v>
      </c>
      <c r="F36" s="286"/>
      <c r="G36" s="286"/>
      <c r="H36" s="322" t="s">
        <v>280</v>
      </c>
      <c r="I36" s="286"/>
      <c r="J36" s="286"/>
      <c r="K36" s="322" t="s">
        <v>280</v>
      </c>
      <c r="L36" s="286"/>
      <c r="M36" s="286"/>
      <c r="N36" s="322" t="s">
        <v>280</v>
      </c>
      <c r="O36" s="286"/>
      <c r="P36" s="286"/>
      <c r="Q36" s="322" t="s">
        <v>280</v>
      </c>
      <c r="R36" s="323"/>
      <c r="S36" s="323"/>
      <c r="T36" s="287" t="s">
        <v>280</v>
      </c>
      <c r="U36" s="288"/>
      <c r="V36" s="274" t="s">
        <v>32</v>
      </c>
      <c r="W36" s="274" t="s">
        <v>32</v>
      </c>
      <c r="X36" s="274" t="s">
        <v>32</v>
      </c>
      <c r="Y36" s="274" t="s">
        <v>32</v>
      </c>
      <c r="Z36" s="274" t="s">
        <v>32</v>
      </c>
      <c r="AA36" s="314" t="str">
        <f t="shared" ref="AA36:AA44" si="15">AB36&amp;" - "&amp;AC36&amp;" - "&amp;AD36&amp;" - "&amp;AE36</f>
        <v xml:space="preserve">  -   -   -  </v>
      </c>
      <c r="AB36" s="313" t="str">
        <f t="shared" ref="AB36:AB44" si="16">E36</f>
        <v xml:space="preserve"> </v>
      </c>
      <c r="AC36" s="313" t="str">
        <f t="shared" ref="AC36:AC44" si="17">H36</f>
        <v xml:space="preserve"> </v>
      </c>
      <c r="AD36" s="313" t="str">
        <f t="shared" ref="AD36:AD44" si="18">K36</f>
        <v xml:space="preserve"> </v>
      </c>
      <c r="AE36" s="313" t="str">
        <f t="shared" ref="AE36:AE44" si="19">N36</f>
        <v xml:space="preserve"> </v>
      </c>
    </row>
    <row r="37" spans="1:31" x14ac:dyDescent="0.25">
      <c r="A37" s="275" t="s">
        <v>364</v>
      </c>
      <c r="B37" s="398" t="s">
        <v>462</v>
      </c>
      <c r="C37" s="327" t="s">
        <v>280</v>
      </c>
      <c r="D37" s="327"/>
      <c r="E37" s="322" t="s">
        <v>280</v>
      </c>
      <c r="F37" s="286"/>
      <c r="G37" s="286"/>
      <c r="H37" s="322" t="s">
        <v>280</v>
      </c>
      <c r="I37" s="286"/>
      <c r="J37" s="286"/>
      <c r="K37" s="322" t="s">
        <v>280</v>
      </c>
      <c r="L37" s="286"/>
      <c r="M37" s="286"/>
      <c r="N37" s="322" t="s">
        <v>280</v>
      </c>
      <c r="O37" s="286"/>
      <c r="P37" s="286"/>
      <c r="Q37" s="322" t="s">
        <v>280</v>
      </c>
      <c r="R37" s="323"/>
      <c r="S37" s="323"/>
      <c r="T37" s="287" t="s">
        <v>280</v>
      </c>
      <c r="U37" s="288"/>
      <c r="V37" s="274" t="s">
        <v>32</v>
      </c>
      <c r="W37" s="274" t="s">
        <v>32</v>
      </c>
      <c r="X37" s="274" t="s">
        <v>32</v>
      </c>
      <c r="Y37" s="274" t="s">
        <v>32</v>
      </c>
      <c r="Z37" s="274" t="s">
        <v>32</v>
      </c>
      <c r="AA37" s="314" t="str">
        <f t="shared" si="15"/>
        <v xml:space="preserve">  -   -   -  </v>
      </c>
      <c r="AB37" s="313" t="str">
        <f t="shared" si="16"/>
        <v xml:space="preserve"> </v>
      </c>
      <c r="AC37" s="313" t="str">
        <f t="shared" si="17"/>
        <v xml:space="preserve"> </v>
      </c>
      <c r="AD37" s="313" t="str">
        <f t="shared" si="18"/>
        <v xml:space="preserve"> </v>
      </c>
      <c r="AE37" s="313" t="str">
        <f t="shared" si="19"/>
        <v xml:space="preserve"> </v>
      </c>
    </row>
    <row r="38" spans="1:31" x14ac:dyDescent="0.25">
      <c r="A38" s="275" t="s">
        <v>364</v>
      </c>
      <c r="B38" s="398" t="s">
        <v>462</v>
      </c>
      <c r="C38" s="327"/>
      <c r="D38" s="327"/>
      <c r="E38" s="322"/>
      <c r="F38" s="286"/>
      <c r="G38" s="286"/>
      <c r="H38" s="322"/>
      <c r="I38" s="286"/>
      <c r="J38" s="286"/>
      <c r="K38" s="322"/>
      <c r="L38" s="286"/>
      <c r="M38" s="286"/>
      <c r="N38" s="322"/>
      <c r="O38" s="286"/>
      <c r="P38" s="286"/>
      <c r="Q38" s="322"/>
      <c r="R38" s="323"/>
      <c r="S38" s="323"/>
      <c r="T38" s="287"/>
      <c r="U38" s="288"/>
      <c r="V38" s="274" t="s">
        <v>32</v>
      </c>
      <c r="W38" s="274" t="s">
        <v>32</v>
      </c>
      <c r="X38" s="274" t="s">
        <v>32</v>
      </c>
      <c r="Y38" s="274" t="s">
        <v>32</v>
      </c>
      <c r="Z38" s="274" t="s">
        <v>32</v>
      </c>
      <c r="AA38" s="314" t="str">
        <f t="shared" si="15"/>
        <v>0 - 0 - 0 - 0</v>
      </c>
      <c r="AB38" s="313">
        <f t="shared" si="16"/>
        <v>0</v>
      </c>
      <c r="AC38" s="313">
        <f t="shared" si="17"/>
        <v>0</v>
      </c>
      <c r="AD38" s="313">
        <f t="shared" si="18"/>
        <v>0</v>
      </c>
      <c r="AE38" s="313">
        <f t="shared" si="19"/>
        <v>0</v>
      </c>
    </row>
    <row r="39" spans="1:31" x14ac:dyDescent="0.25">
      <c r="A39" s="275" t="s">
        <v>364</v>
      </c>
      <c r="B39" s="398" t="s">
        <v>462</v>
      </c>
      <c r="C39" s="327"/>
      <c r="D39" s="327"/>
      <c r="E39" s="322"/>
      <c r="F39" s="286"/>
      <c r="G39" s="286"/>
      <c r="H39" s="322"/>
      <c r="I39" s="286"/>
      <c r="J39" s="286"/>
      <c r="K39" s="322"/>
      <c r="L39" s="286"/>
      <c r="M39" s="286"/>
      <c r="N39" s="322"/>
      <c r="O39" s="286"/>
      <c r="P39" s="286"/>
      <c r="Q39" s="322"/>
      <c r="R39" s="323"/>
      <c r="S39" s="323"/>
      <c r="T39" s="287"/>
      <c r="U39" s="288"/>
      <c r="V39" s="274" t="s">
        <v>32</v>
      </c>
      <c r="W39" s="274" t="s">
        <v>32</v>
      </c>
      <c r="X39" s="274" t="s">
        <v>32</v>
      </c>
      <c r="Y39" s="274" t="s">
        <v>32</v>
      </c>
      <c r="Z39" s="274" t="s">
        <v>32</v>
      </c>
      <c r="AA39" s="314" t="str">
        <f t="shared" si="15"/>
        <v>0 - 0 - 0 - 0</v>
      </c>
      <c r="AB39" s="313">
        <f t="shared" si="16"/>
        <v>0</v>
      </c>
      <c r="AC39" s="313">
        <f t="shared" si="17"/>
        <v>0</v>
      </c>
      <c r="AD39" s="313">
        <f t="shared" si="18"/>
        <v>0</v>
      </c>
      <c r="AE39" s="313">
        <f t="shared" si="19"/>
        <v>0</v>
      </c>
    </row>
    <row r="40" spans="1:31" x14ac:dyDescent="0.25">
      <c r="A40" s="275" t="s">
        <v>364</v>
      </c>
      <c r="B40" s="398" t="s">
        <v>462</v>
      </c>
      <c r="C40" s="327"/>
      <c r="D40" s="327"/>
      <c r="E40" s="322"/>
      <c r="F40" s="286"/>
      <c r="G40" s="286"/>
      <c r="H40" s="322"/>
      <c r="I40" s="286"/>
      <c r="J40" s="286"/>
      <c r="K40" s="322"/>
      <c r="L40" s="286"/>
      <c r="M40" s="286"/>
      <c r="N40" s="322"/>
      <c r="O40" s="286"/>
      <c r="P40" s="286"/>
      <c r="Q40" s="322"/>
      <c r="R40" s="323"/>
      <c r="S40" s="323"/>
      <c r="T40" s="287"/>
      <c r="U40" s="288"/>
      <c r="V40" s="274" t="s">
        <v>32</v>
      </c>
      <c r="W40" s="274" t="s">
        <v>32</v>
      </c>
      <c r="X40" s="274" t="s">
        <v>32</v>
      </c>
      <c r="Y40" s="274" t="s">
        <v>32</v>
      </c>
      <c r="Z40" s="274" t="s">
        <v>32</v>
      </c>
      <c r="AA40" s="314" t="str">
        <f t="shared" si="15"/>
        <v>0 - 0 - 0 - 0</v>
      </c>
      <c r="AB40" s="313">
        <f t="shared" si="16"/>
        <v>0</v>
      </c>
      <c r="AC40" s="313">
        <f t="shared" si="17"/>
        <v>0</v>
      </c>
      <c r="AD40" s="313">
        <f t="shared" si="18"/>
        <v>0</v>
      </c>
      <c r="AE40" s="313">
        <f t="shared" si="19"/>
        <v>0</v>
      </c>
    </row>
    <row r="41" spans="1:31" x14ac:dyDescent="0.25">
      <c r="A41" s="275" t="s">
        <v>364</v>
      </c>
      <c r="B41" s="398" t="s">
        <v>462</v>
      </c>
      <c r="C41" s="327"/>
      <c r="D41" s="327"/>
      <c r="E41" s="322"/>
      <c r="F41" s="286"/>
      <c r="G41" s="286"/>
      <c r="H41" s="322"/>
      <c r="I41" s="286"/>
      <c r="J41" s="286"/>
      <c r="K41" s="322"/>
      <c r="L41" s="286"/>
      <c r="M41" s="286"/>
      <c r="N41" s="322"/>
      <c r="O41" s="286"/>
      <c r="P41" s="286"/>
      <c r="Q41" s="322"/>
      <c r="R41" s="323"/>
      <c r="S41" s="323"/>
      <c r="T41" s="287"/>
      <c r="U41" s="288"/>
      <c r="V41" s="274" t="s">
        <v>32</v>
      </c>
      <c r="W41" s="274" t="s">
        <v>32</v>
      </c>
      <c r="X41" s="274" t="s">
        <v>32</v>
      </c>
      <c r="Y41" s="274" t="s">
        <v>32</v>
      </c>
      <c r="Z41" s="274" t="s">
        <v>32</v>
      </c>
      <c r="AA41" s="314" t="str">
        <f t="shared" si="15"/>
        <v>0 - 0 - 0 - 0</v>
      </c>
      <c r="AB41" s="313">
        <f t="shared" si="16"/>
        <v>0</v>
      </c>
      <c r="AC41" s="313">
        <f t="shared" si="17"/>
        <v>0</v>
      </c>
      <c r="AD41" s="313">
        <f t="shared" si="18"/>
        <v>0</v>
      </c>
      <c r="AE41" s="313">
        <f t="shared" si="19"/>
        <v>0</v>
      </c>
    </row>
    <row r="42" spans="1:31" x14ac:dyDescent="0.25">
      <c r="A42" s="275" t="s">
        <v>364</v>
      </c>
      <c r="B42" s="398" t="s">
        <v>462</v>
      </c>
      <c r="C42" s="327" t="s">
        <v>280</v>
      </c>
      <c r="D42" s="327"/>
      <c r="E42" s="322" t="s">
        <v>280</v>
      </c>
      <c r="F42" s="286"/>
      <c r="G42" s="286"/>
      <c r="H42" s="322" t="s">
        <v>280</v>
      </c>
      <c r="I42" s="286"/>
      <c r="J42" s="286"/>
      <c r="K42" s="322" t="s">
        <v>280</v>
      </c>
      <c r="L42" s="286"/>
      <c r="M42" s="286"/>
      <c r="N42" s="322" t="s">
        <v>280</v>
      </c>
      <c r="O42" s="286"/>
      <c r="P42" s="286"/>
      <c r="Q42" s="322" t="s">
        <v>280</v>
      </c>
      <c r="R42" s="323"/>
      <c r="S42" s="323"/>
      <c r="T42" s="287" t="s">
        <v>280</v>
      </c>
      <c r="U42" s="288"/>
      <c r="V42" s="274" t="s">
        <v>32</v>
      </c>
      <c r="W42" s="274" t="s">
        <v>32</v>
      </c>
      <c r="X42" s="274" t="s">
        <v>32</v>
      </c>
      <c r="Y42" s="274" t="s">
        <v>32</v>
      </c>
      <c r="Z42" s="274" t="s">
        <v>32</v>
      </c>
      <c r="AA42" s="314" t="str">
        <f t="shared" si="15"/>
        <v xml:space="preserve">  -   -   -  </v>
      </c>
      <c r="AB42" s="313" t="str">
        <f t="shared" si="16"/>
        <v xml:space="preserve"> </v>
      </c>
      <c r="AC42" s="313" t="str">
        <f t="shared" si="17"/>
        <v xml:space="preserve"> </v>
      </c>
      <c r="AD42" s="313" t="str">
        <f t="shared" si="18"/>
        <v xml:space="preserve"> </v>
      </c>
      <c r="AE42" s="313" t="str">
        <f t="shared" si="19"/>
        <v xml:space="preserve"> </v>
      </c>
    </row>
    <row r="43" spans="1:31" x14ac:dyDescent="0.25">
      <c r="A43" s="275" t="s">
        <v>364</v>
      </c>
      <c r="B43" s="398" t="s">
        <v>462</v>
      </c>
      <c r="C43" s="327" t="s">
        <v>280</v>
      </c>
      <c r="D43" s="327"/>
      <c r="E43" s="322" t="s">
        <v>280</v>
      </c>
      <c r="F43" s="286"/>
      <c r="G43" s="286"/>
      <c r="H43" s="322" t="s">
        <v>280</v>
      </c>
      <c r="I43" s="286"/>
      <c r="J43" s="286"/>
      <c r="K43" s="322" t="s">
        <v>280</v>
      </c>
      <c r="L43" s="286"/>
      <c r="M43" s="286"/>
      <c r="N43" s="322" t="s">
        <v>280</v>
      </c>
      <c r="O43" s="286"/>
      <c r="P43" s="286"/>
      <c r="Q43" s="322" t="s">
        <v>280</v>
      </c>
      <c r="R43" s="323"/>
      <c r="S43" s="323"/>
      <c r="T43" s="287" t="s">
        <v>280</v>
      </c>
      <c r="U43" s="288"/>
      <c r="V43" s="274" t="s">
        <v>32</v>
      </c>
      <c r="W43" s="274" t="s">
        <v>32</v>
      </c>
      <c r="X43" s="274" t="s">
        <v>32</v>
      </c>
      <c r="Y43" s="274" t="s">
        <v>32</v>
      </c>
      <c r="Z43" s="274" t="s">
        <v>32</v>
      </c>
      <c r="AA43" s="314" t="str">
        <f t="shared" si="15"/>
        <v xml:space="preserve">  -   -   -  </v>
      </c>
      <c r="AB43" s="313" t="str">
        <f t="shared" si="16"/>
        <v xml:space="preserve"> </v>
      </c>
      <c r="AC43" s="313" t="str">
        <f t="shared" si="17"/>
        <v xml:space="preserve"> </v>
      </c>
      <c r="AD43" s="313" t="str">
        <f t="shared" si="18"/>
        <v xml:space="preserve"> </v>
      </c>
      <c r="AE43" s="313" t="str">
        <f t="shared" si="19"/>
        <v xml:space="preserve"> </v>
      </c>
    </row>
    <row r="44" spans="1:31" ht="15.75" thickBot="1" x14ac:dyDescent="0.3">
      <c r="A44" s="275" t="s">
        <v>364</v>
      </c>
      <c r="B44" s="398" t="s">
        <v>462</v>
      </c>
      <c r="C44" s="327" t="s">
        <v>280</v>
      </c>
      <c r="D44" s="327"/>
      <c r="E44" s="322" t="s">
        <v>280</v>
      </c>
      <c r="F44" s="286"/>
      <c r="G44" s="286"/>
      <c r="H44" s="322" t="s">
        <v>280</v>
      </c>
      <c r="I44" s="286"/>
      <c r="J44" s="286"/>
      <c r="K44" s="322" t="s">
        <v>280</v>
      </c>
      <c r="L44" s="286"/>
      <c r="M44" s="286"/>
      <c r="N44" s="322" t="s">
        <v>280</v>
      </c>
      <c r="O44" s="286"/>
      <c r="P44" s="286"/>
      <c r="Q44" s="328" t="s">
        <v>280</v>
      </c>
      <c r="R44" s="329"/>
      <c r="S44" s="330"/>
      <c r="T44" s="294" t="s">
        <v>280</v>
      </c>
      <c r="U44" s="295"/>
      <c r="V44" s="274" t="s">
        <v>32</v>
      </c>
      <c r="W44" s="274" t="s">
        <v>32</v>
      </c>
      <c r="X44" s="274" t="s">
        <v>32</v>
      </c>
      <c r="Y44" s="274" t="s">
        <v>32</v>
      </c>
      <c r="Z44" s="274" t="s">
        <v>32</v>
      </c>
      <c r="AA44" s="314" t="str">
        <f t="shared" si="15"/>
        <v xml:space="preserve">  -   -   -  </v>
      </c>
      <c r="AB44" s="313" t="str">
        <f t="shared" si="16"/>
        <v xml:space="preserve"> </v>
      </c>
      <c r="AC44" s="313" t="str">
        <f t="shared" si="17"/>
        <v xml:space="preserve"> </v>
      </c>
      <c r="AD44" s="313" t="str">
        <f t="shared" si="18"/>
        <v xml:space="preserve"> </v>
      </c>
      <c r="AE44" s="313" t="str">
        <f t="shared" si="19"/>
        <v xml:space="preserve"> </v>
      </c>
    </row>
    <row r="45" spans="1:31" x14ac:dyDescent="0.25">
      <c r="A45" s="275" t="s">
        <v>364</v>
      </c>
      <c r="B45" s="398" t="s">
        <v>462</v>
      </c>
      <c r="C45" s="324">
        <v>43492</v>
      </c>
      <c r="D45" s="325"/>
      <c r="E45" s="317">
        <v>43493</v>
      </c>
      <c r="F45" s="358" t="s">
        <v>487</v>
      </c>
      <c r="G45" s="359" t="s">
        <v>492</v>
      </c>
      <c r="H45" s="317">
        <v>43494</v>
      </c>
      <c r="I45" s="358" t="s">
        <v>487</v>
      </c>
      <c r="J45" s="359" t="s">
        <v>492</v>
      </c>
      <c r="K45" s="317">
        <v>43495</v>
      </c>
      <c r="L45" s="358" t="s">
        <v>487</v>
      </c>
      <c r="M45" s="359" t="s">
        <v>492</v>
      </c>
      <c r="N45" s="317">
        <v>43496</v>
      </c>
      <c r="O45" s="358" t="s">
        <v>487</v>
      </c>
      <c r="P45" s="359" t="s">
        <v>492</v>
      </c>
      <c r="Q45" s="331">
        <v>43497</v>
      </c>
      <c r="R45" s="331"/>
      <c r="S45" s="332"/>
      <c r="T45" s="296">
        <v>43498</v>
      </c>
      <c r="U45" s="297"/>
      <c r="V45" s="313" t="str">
        <f>F45</f>
        <v>Run Name</v>
      </c>
      <c r="W45" s="274" t="str">
        <f>I45</f>
        <v>Run Name</v>
      </c>
      <c r="X45" s="314" t="str">
        <f>L45</f>
        <v>Run Name</v>
      </c>
      <c r="Y45" s="314" t="str">
        <f>O45</f>
        <v>Run Name</v>
      </c>
      <c r="Z45" s="314" t="str">
        <f>V45&amp;"  -"&amp;W45&amp;" - "&amp;X45&amp;" - "&amp;Y45</f>
        <v>Run Name  -Run Name - Run Name - Run Name</v>
      </c>
      <c r="AA45" s="314"/>
    </row>
    <row r="46" spans="1:31" x14ac:dyDescent="0.25">
      <c r="A46" s="275" t="s">
        <v>364</v>
      </c>
      <c r="B46" s="398" t="s">
        <v>462</v>
      </c>
      <c r="C46" s="327" t="s">
        <v>280</v>
      </c>
      <c r="D46" s="327"/>
      <c r="E46" s="322" t="s">
        <v>280</v>
      </c>
      <c r="F46" s="286"/>
      <c r="G46" s="286"/>
      <c r="H46" s="322" t="s">
        <v>280</v>
      </c>
      <c r="I46" s="286"/>
      <c r="J46" s="286"/>
      <c r="K46" s="322" t="s">
        <v>280</v>
      </c>
      <c r="L46" s="286"/>
      <c r="M46" s="286"/>
      <c r="N46" s="322" t="s">
        <v>280</v>
      </c>
      <c r="O46" s="286"/>
      <c r="P46" s="298"/>
      <c r="Q46" s="323" t="s">
        <v>280</v>
      </c>
      <c r="R46" s="323"/>
      <c r="S46" s="323"/>
      <c r="T46" s="287" t="s">
        <v>280</v>
      </c>
      <c r="U46" s="288"/>
      <c r="V46" s="274" t="s">
        <v>32</v>
      </c>
      <c r="W46" s="274" t="s">
        <v>32</v>
      </c>
      <c r="X46" s="274" t="s">
        <v>32</v>
      </c>
      <c r="Y46" s="274" t="s">
        <v>32</v>
      </c>
      <c r="Z46" s="274" t="s">
        <v>32</v>
      </c>
      <c r="AA46" s="314" t="str">
        <f t="shared" ref="AA46:AA54" si="20">AB46&amp;" - "&amp;AC46&amp;" - "&amp;AD46&amp;" - "&amp;AE46</f>
        <v xml:space="preserve">  -   -   -  </v>
      </c>
      <c r="AB46" s="313" t="str">
        <f t="shared" ref="AB46:AB54" si="21">E46</f>
        <v xml:space="preserve"> </v>
      </c>
      <c r="AC46" s="313" t="str">
        <f t="shared" ref="AC46:AC54" si="22">H46</f>
        <v xml:space="preserve"> </v>
      </c>
      <c r="AD46" s="313" t="str">
        <f t="shared" ref="AD46:AD54" si="23">K46</f>
        <v xml:space="preserve"> </v>
      </c>
      <c r="AE46" s="313" t="str">
        <f t="shared" ref="AE46:AE54" si="24">N46</f>
        <v xml:space="preserve"> </v>
      </c>
    </row>
    <row r="47" spans="1:31" x14ac:dyDescent="0.25">
      <c r="A47" s="275" t="s">
        <v>364</v>
      </c>
      <c r="B47" s="398" t="s">
        <v>462</v>
      </c>
      <c r="C47" s="327" t="s">
        <v>280</v>
      </c>
      <c r="D47" s="327"/>
      <c r="E47" s="322" t="s">
        <v>280</v>
      </c>
      <c r="F47" s="286"/>
      <c r="G47" s="286"/>
      <c r="H47" s="322" t="s">
        <v>280</v>
      </c>
      <c r="I47" s="286"/>
      <c r="J47" s="286"/>
      <c r="K47" s="322" t="s">
        <v>280</v>
      </c>
      <c r="L47" s="286"/>
      <c r="M47" s="286"/>
      <c r="N47" s="322" t="s">
        <v>280</v>
      </c>
      <c r="O47" s="286"/>
      <c r="P47" s="298"/>
      <c r="Q47" s="323" t="s">
        <v>280</v>
      </c>
      <c r="R47" s="323"/>
      <c r="S47" s="323"/>
      <c r="T47" s="287" t="s">
        <v>280</v>
      </c>
      <c r="U47" s="288"/>
      <c r="V47" s="274" t="s">
        <v>32</v>
      </c>
      <c r="W47" s="274" t="s">
        <v>32</v>
      </c>
      <c r="X47" s="274" t="s">
        <v>32</v>
      </c>
      <c r="Y47" s="274" t="s">
        <v>32</v>
      </c>
      <c r="Z47" s="274" t="s">
        <v>32</v>
      </c>
      <c r="AA47" s="314" t="str">
        <f t="shared" si="20"/>
        <v xml:space="preserve">  -   -   -  </v>
      </c>
      <c r="AB47" s="313" t="str">
        <f t="shared" si="21"/>
        <v xml:space="preserve"> </v>
      </c>
      <c r="AC47" s="313" t="str">
        <f t="shared" si="22"/>
        <v xml:space="preserve"> </v>
      </c>
      <c r="AD47" s="313" t="str">
        <f t="shared" si="23"/>
        <v xml:space="preserve"> </v>
      </c>
      <c r="AE47" s="313" t="str">
        <f t="shared" si="24"/>
        <v xml:space="preserve"> </v>
      </c>
    </row>
    <row r="48" spans="1:31" x14ac:dyDescent="0.25">
      <c r="A48" s="275" t="s">
        <v>364</v>
      </c>
      <c r="B48" s="398" t="s">
        <v>462</v>
      </c>
      <c r="C48" s="327"/>
      <c r="D48" s="327"/>
      <c r="E48" s="322"/>
      <c r="F48" s="286"/>
      <c r="G48" s="286"/>
      <c r="H48" s="322"/>
      <c r="I48" s="286"/>
      <c r="J48" s="286"/>
      <c r="K48" s="322"/>
      <c r="L48" s="286"/>
      <c r="M48" s="286"/>
      <c r="N48" s="322"/>
      <c r="O48" s="286"/>
      <c r="P48" s="298"/>
      <c r="Q48" s="323"/>
      <c r="R48" s="323"/>
      <c r="S48" s="323"/>
      <c r="T48" s="287"/>
      <c r="U48" s="288"/>
      <c r="V48" s="274" t="s">
        <v>32</v>
      </c>
      <c r="W48" s="274" t="s">
        <v>32</v>
      </c>
      <c r="X48" s="274" t="s">
        <v>32</v>
      </c>
      <c r="Y48" s="274" t="s">
        <v>32</v>
      </c>
      <c r="Z48" s="274" t="s">
        <v>32</v>
      </c>
      <c r="AA48" s="314" t="str">
        <f t="shared" si="20"/>
        <v>0 - 0 - 0 - 0</v>
      </c>
      <c r="AB48" s="313">
        <f t="shared" si="21"/>
        <v>0</v>
      </c>
      <c r="AC48" s="313">
        <f t="shared" si="22"/>
        <v>0</v>
      </c>
      <c r="AD48" s="313">
        <f t="shared" si="23"/>
        <v>0</v>
      </c>
      <c r="AE48" s="313">
        <f t="shared" si="24"/>
        <v>0</v>
      </c>
    </row>
    <row r="49" spans="1:31" x14ac:dyDescent="0.25">
      <c r="A49" s="275" t="s">
        <v>364</v>
      </c>
      <c r="B49" s="398" t="s">
        <v>462</v>
      </c>
      <c r="C49" s="327"/>
      <c r="D49" s="327"/>
      <c r="E49" s="322"/>
      <c r="F49" s="286"/>
      <c r="G49" s="286"/>
      <c r="H49" s="322"/>
      <c r="I49" s="286"/>
      <c r="J49" s="286"/>
      <c r="K49" s="322"/>
      <c r="L49" s="286"/>
      <c r="M49" s="286"/>
      <c r="N49" s="322"/>
      <c r="O49" s="286"/>
      <c r="P49" s="298"/>
      <c r="Q49" s="323"/>
      <c r="R49" s="323"/>
      <c r="S49" s="323"/>
      <c r="T49" s="287"/>
      <c r="U49" s="288"/>
      <c r="V49" s="274" t="s">
        <v>32</v>
      </c>
      <c r="W49" s="274" t="s">
        <v>32</v>
      </c>
      <c r="X49" s="274" t="s">
        <v>32</v>
      </c>
      <c r="Y49" s="274" t="s">
        <v>32</v>
      </c>
      <c r="Z49" s="274" t="s">
        <v>32</v>
      </c>
      <c r="AA49" s="314" t="str">
        <f t="shared" si="20"/>
        <v>0 - 0 - 0 - 0</v>
      </c>
      <c r="AB49" s="313">
        <f t="shared" si="21"/>
        <v>0</v>
      </c>
      <c r="AC49" s="313">
        <f t="shared" si="22"/>
        <v>0</v>
      </c>
      <c r="AD49" s="313">
        <f t="shared" si="23"/>
        <v>0</v>
      </c>
      <c r="AE49" s="313">
        <f t="shared" si="24"/>
        <v>0</v>
      </c>
    </row>
    <row r="50" spans="1:31" x14ac:dyDescent="0.25">
      <c r="A50" s="275" t="s">
        <v>364</v>
      </c>
      <c r="B50" s="398" t="s">
        <v>462</v>
      </c>
      <c r="C50" s="327"/>
      <c r="D50" s="327"/>
      <c r="E50" s="322"/>
      <c r="F50" s="286"/>
      <c r="G50" s="286"/>
      <c r="H50" s="322"/>
      <c r="I50" s="286"/>
      <c r="J50" s="286"/>
      <c r="K50" s="322"/>
      <c r="L50" s="286"/>
      <c r="M50" s="286"/>
      <c r="N50" s="322"/>
      <c r="O50" s="286"/>
      <c r="P50" s="298"/>
      <c r="Q50" s="323"/>
      <c r="R50" s="323"/>
      <c r="S50" s="323"/>
      <c r="T50" s="287"/>
      <c r="U50" s="288"/>
      <c r="V50" s="274" t="s">
        <v>32</v>
      </c>
      <c r="W50" s="274" t="s">
        <v>32</v>
      </c>
      <c r="X50" s="274" t="s">
        <v>32</v>
      </c>
      <c r="Y50" s="274" t="s">
        <v>32</v>
      </c>
      <c r="Z50" s="274" t="s">
        <v>32</v>
      </c>
      <c r="AA50" s="314" t="str">
        <f t="shared" si="20"/>
        <v>0 - 0 - 0 - 0</v>
      </c>
      <c r="AB50" s="313">
        <f t="shared" si="21"/>
        <v>0</v>
      </c>
      <c r="AC50" s="313">
        <f t="shared" si="22"/>
        <v>0</v>
      </c>
      <c r="AD50" s="313">
        <f t="shared" si="23"/>
        <v>0</v>
      </c>
      <c r="AE50" s="313">
        <f t="shared" si="24"/>
        <v>0</v>
      </c>
    </row>
    <row r="51" spans="1:31" x14ac:dyDescent="0.25">
      <c r="A51" s="275" t="s">
        <v>364</v>
      </c>
      <c r="B51" s="398" t="s">
        <v>462</v>
      </c>
      <c r="C51" s="327"/>
      <c r="D51" s="327"/>
      <c r="E51" s="322"/>
      <c r="F51" s="286"/>
      <c r="G51" s="286"/>
      <c r="H51" s="322"/>
      <c r="I51" s="286"/>
      <c r="J51" s="286"/>
      <c r="K51" s="322"/>
      <c r="L51" s="286"/>
      <c r="M51" s="286"/>
      <c r="N51" s="322"/>
      <c r="O51" s="286"/>
      <c r="P51" s="298"/>
      <c r="Q51" s="323"/>
      <c r="R51" s="323"/>
      <c r="S51" s="323"/>
      <c r="T51" s="287"/>
      <c r="U51" s="288"/>
      <c r="V51" s="274" t="s">
        <v>32</v>
      </c>
      <c r="W51" s="274" t="s">
        <v>32</v>
      </c>
      <c r="X51" s="274" t="s">
        <v>32</v>
      </c>
      <c r="Y51" s="274" t="s">
        <v>32</v>
      </c>
      <c r="Z51" s="274" t="s">
        <v>32</v>
      </c>
      <c r="AA51" s="314" t="str">
        <f t="shared" si="20"/>
        <v>0 - 0 - 0 - 0</v>
      </c>
      <c r="AB51" s="313">
        <f t="shared" si="21"/>
        <v>0</v>
      </c>
      <c r="AC51" s="313">
        <f t="shared" si="22"/>
        <v>0</v>
      </c>
      <c r="AD51" s="313">
        <f t="shared" si="23"/>
        <v>0</v>
      </c>
      <c r="AE51" s="313">
        <f t="shared" si="24"/>
        <v>0</v>
      </c>
    </row>
    <row r="52" spans="1:31" x14ac:dyDescent="0.25">
      <c r="A52" s="275" t="s">
        <v>364</v>
      </c>
      <c r="B52" s="398" t="s">
        <v>462</v>
      </c>
      <c r="C52" s="327" t="s">
        <v>280</v>
      </c>
      <c r="D52" s="327"/>
      <c r="E52" s="322" t="s">
        <v>280</v>
      </c>
      <c r="F52" s="286"/>
      <c r="G52" s="286"/>
      <c r="H52" s="322" t="s">
        <v>280</v>
      </c>
      <c r="I52" s="286"/>
      <c r="J52" s="286"/>
      <c r="K52" s="322" t="s">
        <v>280</v>
      </c>
      <c r="L52" s="286"/>
      <c r="M52" s="286"/>
      <c r="N52" s="322" t="s">
        <v>280</v>
      </c>
      <c r="O52" s="286"/>
      <c r="P52" s="298"/>
      <c r="Q52" s="323" t="s">
        <v>280</v>
      </c>
      <c r="R52" s="323"/>
      <c r="S52" s="323"/>
      <c r="T52" s="287" t="s">
        <v>280</v>
      </c>
      <c r="U52" s="288"/>
      <c r="V52" s="274" t="s">
        <v>32</v>
      </c>
      <c r="W52" s="274" t="s">
        <v>32</v>
      </c>
      <c r="X52" s="274" t="s">
        <v>32</v>
      </c>
      <c r="Y52" s="274" t="s">
        <v>32</v>
      </c>
      <c r="Z52" s="274" t="s">
        <v>32</v>
      </c>
      <c r="AA52" s="314" t="str">
        <f t="shared" si="20"/>
        <v xml:space="preserve">  -   -   -  </v>
      </c>
      <c r="AB52" s="313" t="str">
        <f t="shared" si="21"/>
        <v xml:space="preserve"> </v>
      </c>
      <c r="AC52" s="313" t="str">
        <f t="shared" si="22"/>
        <v xml:space="preserve"> </v>
      </c>
      <c r="AD52" s="313" t="str">
        <f t="shared" si="23"/>
        <v xml:space="preserve"> </v>
      </c>
      <c r="AE52" s="313" t="str">
        <f t="shared" si="24"/>
        <v xml:space="preserve"> </v>
      </c>
    </row>
    <row r="53" spans="1:31" x14ac:dyDescent="0.25">
      <c r="A53" s="275" t="s">
        <v>364</v>
      </c>
      <c r="B53" s="398" t="s">
        <v>462</v>
      </c>
      <c r="C53" s="327" t="s">
        <v>280</v>
      </c>
      <c r="D53" s="327"/>
      <c r="E53" s="322" t="s">
        <v>280</v>
      </c>
      <c r="F53" s="286"/>
      <c r="G53" s="286"/>
      <c r="H53" s="322" t="s">
        <v>280</v>
      </c>
      <c r="I53" s="286"/>
      <c r="J53" s="286"/>
      <c r="K53" s="322" t="s">
        <v>280</v>
      </c>
      <c r="L53" s="286"/>
      <c r="M53" s="286"/>
      <c r="N53" s="322" t="s">
        <v>280</v>
      </c>
      <c r="O53" s="286"/>
      <c r="P53" s="298"/>
      <c r="Q53" s="323" t="s">
        <v>280</v>
      </c>
      <c r="R53" s="323"/>
      <c r="S53" s="323"/>
      <c r="T53" s="287" t="s">
        <v>280</v>
      </c>
      <c r="U53" s="288"/>
      <c r="V53" s="274" t="s">
        <v>32</v>
      </c>
      <c r="W53" s="274" t="s">
        <v>32</v>
      </c>
      <c r="X53" s="274" t="s">
        <v>32</v>
      </c>
      <c r="Y53" s="274" t="s">
        <v>32</v>
      </c>
      <c r="Z53" s="274" t="s">
        <v>32</v>
      </c>
      <c r="AA53" s="314" t="str">
        <f t="shared" si="20"/>
        <v xml:space="preserve">  -   -   -  </v>
      </c>
      <c r="AB53" s="313" t="str">
        <f t="shared" si="21"/>
        <v xml:space="preserve"> </v>
      </c>
      <c r="AC53" s="313" t="str">
        <f t="shared" si="22"/>
        <v xml:space="preserve"> </v>
      </c>
      <c r="AD53" s="313" t="str">
        <f t="shared" si="23"/>
        <v xml:space="preserve"> </v>
      </c>
      <c r="AE53" s="313" t="str">
        <f t="shared" si="24"/>
        <v xml:space="preserve"> </v>
      </c>
    </row>
    <row r="54" spans="1:31" ht="15.75" thickBot="1" x14ac:dyDescent="0.3">
      <c r="A54" s="275" t="s">
        <v>364</v>
      </c>
      <c r="B54" s="399" t="s">
        <v>462</v>
      </c>
      <c r="C54" s="334" t="s">
        <v>280</v>
      </c>
      <c r="D54" s="334"/>
      <c r="E54" s="328" t="s">
        <v>280</v>
      </c>
      <c r="F54" s="292"/>
      <c r="G54" s="292"/>
      <c r="H54" s="328" t="s">
        <v>280</v>
      </c>
      <c r="I54" s="292"/>
      <c r="J54" s="292"/>
      <c r="K54" s="328" t="s">
        <v>280</v>
      </c>
      <c r="L54" s="292"/>
      <c r="M54" s="292"/>
      <c r="N54" s="328" t="s">
        <v>280</v>
      </c>
      <c r="O54" s="292"/>
      <c r="P54" s="299"/>
      <c r="Q54" s="323" t="s">
        <v>280</v>
      </c>
      <c r="R54" s="323"/>
      <c r="S54" s="323"/>
      <c r="T54" s="287" t="s">
        <v>280</v>
      </c>
      <c r="U54" s="288"/>
      <c r="V54" s="274" t="s">
        <v>32</v>
      </c>
      <c r="W54" s="274" t="s">
        <v>32</v>
      </c>
      <c r="X54" s="274" t="s">
        <v>32</v>
      </c>
      <c r="Y54" s="274" t="s">
        <v>32</v>
      </c>
      <c r="Z54" s="274" t="s">
        <v>32</v>
      </c>
      <c r="AA54" s="314" t="str">
        <f t="shared" si="20"/>
        <v xml:space="preserve">  -   -   -  </v>
      </c>
      <c r="AB54" s="313" t="str">
        <f t="shared" si="21"/>
        <v xml:space="preserve"> </v>
      </c>
      <c r="AC54" s="313" t="str">
        <f t="shared" si="22"/>
        <v xml:space="preserve"> </v>
      </c>
      <c r="AD54" s="313" t="str">
        <f t="shared" si="23"/>
        <v xml:space="preserve"> </v>
      </c>
      <c r="AE54" s="313" t="str">
        <f t="shared" si="24"/>
        <v xml:space="preserve"> </v>
      </c>
    </row>
    <row r="55" spans="1:31" x14ac:dyDescent="0.25">
      <c r="A55" s="300" t="s">
        <v>483</v>
      </c>
      <c r="B55" s="398" t="s">
        <v>462</v>
      </c>
      <c r="C55" s="335">
        <v>43499</v>
      </c>
      <c r="D55" s="336"/>
      <c r="E55" s="337">
        <v>43500</v>
      </c>
      <c r="F55" s="358" t="s">
        <v>487</v>
      </c>
      <c r="G55" s="359" t="s">
        <v>492</v>
      </c>
      <c r="H55" s="337">
        <v>43501</v>
      </c>
      <c r="I55" s="358" t="s">
        <v>487</v>
      </c>
      <c r="J55" s="359" t="s">
        <v>492</v>
      </c>
      <c r="K55" s="337">
        <v>43502</v>
      </c>
      <c r="L55" s="358" t="s">
        <v>487</v>
      </c>
      <c r="M55" s="359" t="s">
        <v>492</v>
      </c>
      <c r="N55" s="337">
        <v>43503</v>
      </c>
      <c r="O55" s="358" t="s">
        <v>487</v>
      </c>
      <c r="P55" s="359" t="s">
        <v>492</v>
      </c>
      <c r="Q55" s="338">
        <v>43504</v>
      </c>
      <c r="R55" s="339"/>
      <c r="S55" s="340"/>
      <c r="T55" s="302">
        <v>43505</v>
      </c>
      <c r="U55" s="303"/>
      <c r="V55" s="313" t="str">
        <f>F55</f>
        <v>Run Name</v>
      </c>
      <c r="W55" s="274" t="str">
        <f>I55</f>
        <v>Run Name</v>
      </c>
      <c r="X55" s="314" t="str">
        <f>L55</f>
        <v>Run Name</v>
      </c>
      <c r="Y55" s="314" t="str">
        <f>O55</f>
        <v>Run Name</v>
      </c>
      <c r="Z55" s="314" t="str">
        <f>V55&amp;"  -"&amp;W55&amp;" - "&amp;X55&amp;" - "&amp;Y55</f>
        <v>Run Name  -Run Name - Run Name - Run Name</v>
      </c>
      <c r="AA55" s="314"/>
    </row>
    <row r="56" spans="1:31" x14ac:dyDescent="0.25">
      <c r="A56" s="275" t="s">
        <v>483</v>
      </c>
      <c r="B56" s="398" t="s">
        <v>462</v>
      </c>
      <c r="C56" s="327" t="s">
        <v>280</v>
      </c>
      <c r="D56" s="327"/>
      <c r="E56" s="322" t="s">
        <v>280</v>
      </c>
      <c r="F56" s="286"/>
      <c r="G56" s="286"/>
      <c r="H56" s="322" t="s">
        <v>280</v>
      </c>
      <c r="I56" s="286"/>
      <c r="J56" s="286"/>
      <c r="K56" s="322" t="s">
        <v>280</v>
      </c>
      <c r="L56" s="286"/>
      <c r="M56" s="286"/>
      <c r="N56" s="322" t="s">
        <v>280</v>
      </c>
      <c r="O56" s="286"/>
      <c r="P56" s="286"/>
      <c r="Q56" s="322" t="s">
        <v>280</v>
      </c>
      <c r="R56" s="323"/>
      <c r="S56" s="323"/>
      <c r="T56" s="287" t="s">
        <v>280</v>
      </c>
      <c r="U56" s="288"/>
      <c r="V56" s="274" t="s">
        <v>32</v>
      </c>
      <c r="W56" s="274" t="s">
        <v>32</v>
      </c>
      <c r="X56" s="274" t="s">
        <v>32</v>
      </c>
      <c r="Y56" s="274" t="s">
        <v>32</v>
      </c>
      <c r="Z56" s="274" t="s">
        <v>32</v>
      </c>
      <c r="AA56" s="314" t="str">
        <f t="shared" ref="AA56:AA64" si="25">AB56&amp;" - "&amp;AC56&amp;" - "&amp;AD56&amp;" - "&amp;AE56</f>
        <v xml:space="preserve">  -   -   -  </v>
      </c>
      <c r="AB56" s="313" t="str">
        <f t="shared" ref="AB56:AB64" si="26">E56</f>
        <v xml:space="preserve"> </v>
      </c>
      <c r="AC56" s="313" t="str">
        <f t="shared" ref="AC56:AC64" si="27">H56</f>
        <v xml:space="preserve"> </v>
      </c>
      <c r="AD56" s="313" t="str">
        <f t="shared" ref="AD56:AD64" si="28">K56</f>
        <v xml:space="preserve"> </v>
      </c>
      <c r="AE56" s="313" t="str">
        <f t="shared" ref="AE56:AE64" si="29">N56</f>
        <v xml:space="preserve"> </v>
      </c>
    </row>
    <row r="57" spans="1:31" x14ac:dyDescent="0.25">
      <c r="A57" s="275" t="s">
        <v>483</v>
      </c>
      <c r="B57" s="398" t="s">
        <v>462</v>
      </c>
      <c r="C57" s="327" t="s">
        <v>280</v>
      </c>
      <c r="D57" s="327"/>
      <c r="E57" s="322" t="s">
        <v>280</v>
      </c>
      <c r="F57" s="286"/>
      <c r="G57" s="286"/>
      <c r="H57" s="322" t="s">
        <v>280</v>
      </c>
      <c r="I57" s="286"/>
      <c r="J57" s="286"/>
      <c r="K57" s="322" t="s">
        <v>280</v>
      </c>
      <c r="L57" s="286"/>
      <c r="M57" s="286"/>
      <c r="N57" s="322" t="s">
        <v>280</v>
      </c>
      <c r="O57" s="286"/>
      <c r="P57" s="286"/>
      <c r="Q57" s="322" t="s">
        <v>280</v>
      </c>
      <c r="R57" s="323"/>
      <c r="S57" s="323"/>
      <c r="T57" s="287" t="s">
        <v>280</v>
      </c>
      <c r="U57" s="288"/>
      <c r="V57" s="274" t="s">
        <v>32</v>
      </c>
      <c r="W57" s="274" t="s">
        <v>32</v>
      </c>
      <c r="X57" s="274" t="s">
        <v>32</v>
      </c>
      <c r="Y57" s="274" t="s">
        <v>32</v>
      </c>
      <c r="Z57" s="274" t="s">
        <v>32</v>
      </c>
      <c r="AA57" s="314" t="str">
        <f t="shared" si="25"/>
        <v xml:space="preserve">  -   -   -  </v>
      </c>
      <c r="AB57" s="313" t="str">
        <f t="shared" si="26"/>
        <v xml:space="preserve"> </v>
      </c>
      <c r="AC57" s="313" t="str">
        <f t="shared" si="27"/>
        <v xml:space="preserve"> </v>
      </c>
      <c r="AD57" s="313" t="str">
        <f t="shared" si="28"/>
        <v xml:space="preserve"> </v>
      </c>
      <c r="AE57" s="313" t="str">
        <f t="shared" si="29"/>
        <v xml:space="preserve"> </v>
      </c>
    </row>
    <row r="58" spans="1:31" x14ac:dyDescent="0.25">
      <c r="A58" s="275" t="s">
        <v>483</v>
      </c>
      <c r="B58" s="398" t="s">
        <v>462</v>
      </c>
      <c r="C58" s="327"/>
      <c r="D58" s="327"/>
      <c r="E58" s="322"/>
      <c r="F58" s="286"/>
      <c r="G58" s="286"/>
      <c r="H58" s="322"/>
      <c r="I58" s="286"/>
      <c r="J58" s="286"/>
      <c r="K58" s="322"/>
      <c r="L58" s="286"/>
      <c r="M58" s="286"/>
      <c r="N58" s="322"/>
      <c r="O58" s="286"/>
      <c r="P58" s="286"/>
      <c r="Q58" s="322"/>
      <c r="R58" s="323"/>
      <c r="S58" s="323"/>
      <c r="T58" s="287"/>
      <c r="U58" s="288"/>
      <c r="V58" s="274" t="s">
        <v>32</v>
      </c>
      <c r="W58" s="274" t="s">
        <v>32</v>
      </c>
      <c r="X58" s="274" t="s">
        <v>32</v>
      </c>
      <c r="Y58" s="274" t="s">
        <v>32</v>
      </c>
      <c r="Z58" s="274" t="s">
        <v>32</v>
      </c>
      <c r="AA58" s="314" t="str">
        <f t="shared" si="25"/>
        <v>0 - 0 - 0 - 0</v>
      </c>
      <c r="AB58" s="313">
        <f t="shared" si="26"/>
        <v>0</v>
      </c>
      <c r="AC58" s="313">
        <f t="shared" si="27"/>
        <v>0</v>
      </c>
      <c r="AD58" s="313">
        <f t="shared" si="28"/>
        <v>0</v>
      </c>
      <c r="AE58" s="313">
        <f t="shared" si="29"/>
        <v>0</v>
      </c>
    </row>
    <row r="59" spans="1:31" x14ac:dyDescent="0.25">
      <c r="A59" s="275" t="s">
        <v>483</v>
      </c>
      <c r="B59" s="398" t="s">
        <v>462</v>
      </c>
      <c r="C59" s="327"/>
      <c r="D59" s="327"/>
      <c r="E59" s="322"/>
      <c r="F59" s="286"/>
      <c r="G59" s="286"/>
      <c r="H59" s="322"/>
      <c r="I59" s="286"/>
      <c r="J59" s="286"/>
      <c r="K59" s="322"/>
      <c r="L59" s="286"/>
      <c r="M59" s="286"/>
      <c r="N59" s="322"/>
      <c r="O59" s="286"/>
      <c r="P59" s="286"/>
      <c r="Q59" s="322"/>
      <c r="R59" s="323"/>
      <c r="S59" s="323"/>
      <c r="T59" s="287"/>
      <c r="U59" s="288"/>
      <c r="V59" s="274" t="s">
        <v>32</v>
      </c>
      <c r="W59" s="274" t="s">
        <v>32</v>
      </c>
      <c r="X59" s="274" t="s">
        <v>32</v>
      </c>
      <c r="Y59" s="274" t="s">
        <v>32</v>
      </c>
      <c r="Z59" s="274" t="s">
        <v>32</v>
      </c>
      <c r="AA59" s="314" t="str">
        <f t="shared" si="25"/>
        <v>0 - 0 - 0 - 0</v>
      </c>
      <c r="AB59" s="313">
        <f t="shared" si="26"/>
        <v>0</v>
      </c>
      <c r="AC59" s="313">
        <f t="shared" si="27"/>
        <v>0</v>
      </c>
      <c r="AD59" s="313">
        <f t="shared" si="28"/>
        <v>0</v>
      </c>
      <c r="AE59" s="313">
        <f t="shared" si="29"/>
        <v>0</v>
      </c>
    </row>
    <row r="60" spans="1:31" x14ac:dyDescent="0.25">
      <c r="A60" s="275" t="s">
        <v>483</v>
      </c>
      <c r="B60" s="398" t="s">
        <v>462</v>
      </c>
      <c r="C60" s="327"/>
      <c r="D60" s="327"/>
      <c r="E60" s="322"/>
      <c r="F60" s="286"/>
      <c r="G60" s="286"/>
      <c r="H60" s="322"/>
      <c r="I60" s="286"/>
      <c r="J60" s="286"/>
      <c r="K60" s="322"/>
      <c r="L60" s="286"/>
      <c r="M60" s="286"/>
      <c r="N60" s="322"/>
      <c r="O60" s="286"/>
      <c r="P60" s="286"/>
      <c r="Q60" s="322"/>
      <c r="R60" s="323"/>
      <c r="S60" s="323"/>
      <c r="T60" s="287"/>
      <c r="U60" s="288"/>
      <c r="V60" s="274" t="s">
        <v>32</v>
      </c>
      <c r="W60" s="274" t="s">
        <v>32</v>
      </c>
      <c r="X60" s="274" t="s">
        <v>32</v>
      </c>
      <c r="Y60" s="274" t="s">
        <v>32</v>
      </c>
      <c r="Z60" s="274" t="s">
        <v>32</v>
      </c>
      <c r="AA60" s="314" t="str">
        <f t="shared" si="25"/>
        <v>0 - 0 - 0 - 0</v>
      </c>
      <c r="AB60" s="313">
        <f t="shared" si="26"/>
        <v>0</v>
      </c>
      <c r="AC60" s="313">
        <f t="shared" si="27"/>
        <v>0</v>
      </c>
      <c r="AD60" s="313">
        <f t="shared" si="28"/>
        <v>0</v>
      </c>
      <c r="AE60" s="313">
        <f t="shared" si="29"/>
        <v>0</v>
      </c>
    </row>
    <row r="61" spans="1:31" x14ac:dyDescent="0.25">
      <c r="A61" s="275" t="s">
        <v>483</v>
      </c>
      <c r="B61" s="398" t="s">
        <v>462</v>
      </c>
      <c r="C61" s="327"/>
      <c r="D61" s="327"/>
      <c r="E61" s="322"/>
      <c r="F61" s="286"/>
      <c r="G61" s="286"/>
      <c r="H61" s="322"/>
      <c r="I61" s="286"/>
      <c r="J61" s="286"/>
      <c r="K61" s="322"/>
      <c r="L61" s="286"/>
      <c r="M61" s="286"/>
      <c r="N61" s="322"/>
      <c r="O61" s="286"/>
      <c r="P61" s="286"/>
      <c r="Q61" s="322"/>
      <c r="R61" s="323"/>
      <c r="S61" s="323"/>
      <c r="T61" s="287"/>
      <c r="U61" s="288"/>
      <c r="V61" s="274" t="s">
        <v>32</v>
      </c>
      <c r="W61" s="274" t="s">
        <v>32</v>
      </c>
      <c r="X61" s="274" t="s">
        <v>32</v>
      </c>
      <c r="Y61" s="274" t="s">
        <v>32</v>
      </c>
      <c r="Z61" s="274" t="s">
        <v>32</v>
      </c>
      <c r="AA61" s="314" t="str">
        <f t="shared" si="25"/>
        <v>0 - 0 - 0 - 0</v>
      </c>
      <c r="AB61" s="313">
        <f t="shared" si="26"/>
        <v>0</v>
      </c>
      <c r="AC61" s="313">
        <f t="shared" si="27"/>
        <v>0</v>
      </c>
      <c r="AD61" s="313">
        <f t="shared" si="28"/>
        <v>0</v>
      </c>
      <c r="AE61" s="313">
        <f t="shared" si="29"/>
        <v>0</v>
      </c>
    </row>
    <row r="62" spans="1:31" x14ac:dyDescent="0.25">
      <c r="A62" s="275" t="s">
        <v>483</v>
      </c>
      <c r="B62" s="398" t="s">
        <v>462</v>
      </c>
      <c r="C62" s="327" t="s">
        <v>280</v>
      </c>
      <c r="D62" s="327"/>
      <c r="E62" s="322" t="s">
        <v>280</v>
      </c>
      <c r="F62" s="286"/>
      <c r="G62" s="286"/>
      <c r="H62" s="322" t="s">
        <v>280</v>
      </c>
      <c r="I62" s="286"/>
      <c r="J62" s="286"/>
      <c r="K62" s="322" t="s">
        <v>280</v>
      </c>
      <c r="L62" s="286"/>
      <c r="M62" s="286"/>
      <c r="N62" s="322" t="s">
        <v>280</v>
      </c>
      <c r="O62" s="286"/>
      <c r="P62" s="286"/>
      <c r="Q62" s="322" t="s">
        <v>280</v>
      </c>
      <c r="R62" s="323"/>
      <c r="S62" s="323"/>
      <c r="T62" s="287" t="s">
        <v>280</v>
      </c>
      <c r="U62" s="288"/>
      <c r="V62" s="274" t="s">
        <v>32</v>
      </c>
      <c r="W62" s="274" t="s">
        <v>32</v>
      </c>
      <c r="X62" s="274" t="s">
        <v>32</v>
      </c>
      <c r="Y62" s="274" t="s">
        <v>32</v>
      </c>
      <c r="Z62" s="274" t="s">
        <v>32</v>
      </c>
      <c r="AA62" s="314" t="str">
        <f t="shared" si="25"/>
        <v xml:space="preserve">  -   -   -  </v>
      </c>
      <c r="AB62" s="313" t="str">
        <f t="shared" si="26"/>
        <v xml:space="preserve"> </v>
      </c>
      <c r="AC62" s="313" t="str">
        <f t="shared" si="27"/>
        <v xml:space="preserve"> </v>
      </c>
      <c r="AD62" s="313" t="str">
        <f t="shared" si="28"/>
        <v xml:space="preserve"> </v>
      </c>
      <c r="AE62" s="313" t="str">
        <f t="shared" si="29"/>
        <v xml:space="preserve"> </v>
      </c>
    </row>
    <row r="63" spans="1:31" x14ac:dyDescent="0.25">
      <c r="A63" s="275" t="s">
        <v>483</v>
      </c>
      <c r="B63" s="398" t="s">
        <v>462</v>
      </c>
      <c r="C63" s="327" t="s">
        <v>280</v>
      </c>
      <c r="D63" s="327"/>
      <c r="E63" s="322" t="s">
        <v>280</v>
      </c>
      <c r="F63" s="286"/>
      <c r="G63" s="286"/>
      <c r="H63" s="322" t="s">
        <v>280</v>
      </c>
      <c r="I63" s="286"/>
      <c r="J63" s="286"/>
      <c r="K63" s="322" t="s">
        <v>280</v>
      </c>
      <c r="L63" s="286"/>
      <c r="M63" s="286"/>
      <c r="N63" s="322" t="s">
        <v>280</v>
      </c>
      <c r="O63" s="286"/>
      <c r="P63" s="286"/>
      <c r="Q63" s="322" t="s">
        <v>280</v>
      </c>
      <c r="R63" s="323"/>
      <c r="S63" s="323"/>
      <c r="T63" s="287" t="s">
        <v>280</v>
      </c>
      <c r="U63" s="288"/>
      <c r="V63" s="274" t="s">
        <v>32</v>
      </c>
      <c r="W63" s="274" t="s">
        <v>32</v>
      </c>
      <c r="X63" s="274" t="s">
        <v>32</v>
      </c>
      <c r="Y63" s="274" t="s">
        <v>32</v>
      </c>
      <c r="Z63" s="274" t="s">
        <v>32</v>
      </c>
      <c r="AA63" s="314" t="str">
        <f t="shared" si="25"/>
        <v xml:space="preserve">  -   -   -  </v>
      </c>
      <c r="AB63" s="313" t="str">
        <f t="shared" si="26"/>
        <v xml:space="preserve"> </v>
      </c>
      <c r="AC63" s="313" t="str">
        <f t="shared" si="27"/>
        <v xml:space="preserve"> </v>
      </c>
      <c r="AD63" s="313" t="str">
        <f t="shared" si="28"/>
        <v xml:space="preserve"> </v>
      </c>
      <c r="AE63" s="313" t="str">
        <f t="shared" si="29"/>
        <v xml:space="preserve"> </v>
      </c>
    </row>
    <row r="64" spans="1:31" x14ac:dyDescent="0.25">
      <c r="A64" s="275" t="s">
        <v>483</v>
      </c>
      <c r="B64" s="398" t="s">
        <v>462</v>
      </c>
      <c r="C64" s="327" t="s">
        <v>280</v>
      </c>
      <c r="D64" s="327"/>
      <c r="E64" s="322" t="s">
        <v>280</v>
      </c>
      <c r="F64" s="286"/>
      <c r="G64" s="286"/>
      <c r="H64" s="322" t="s">
        <v>280</v>
      </c>
      <c r="I64" s="286"/>
      <c r="J64" s="286"/>
      <c r="K64" s="322" t="s">
        <v>280</v>
      </c>
      <c r="L64" s="286"/>
      <c r="M64" s="286"/>
      <c r="N64" s="322" t="s">
        <v>280</v>
      </c>
      <c r="O64" s="286"/>
      <c r="P64" s="286"/>
      <c r="Q64" s="322" t="s">
        <v>280</v>
      </c>
      <c r="R64" s="323"/>
      <c r="S64" s="323"/>
      <c r="T64" s="287" t="s">
        <v>280</v>
      </c>
      <c r="U64" s="288"/>
      <c r="V64" s="274" t="s">
        <v>32</v>
      </c>
      <c r="W64" s="274" t="s">
        <v>32</v>
      </c>
      <c r="X64" s="274" t="s">
        <v>32</v>
      </c>
      <c r="Y64" s="274" t="s">
        <v>32</v>
      </c>
      <c r="Z64" s="274" t="s">
        <v>32</v>
      </c>
      <c r="AA64" s="314" t="str">
        <f t="shared" si="25"/>
        <v xml:space="preserve">  -   -   -  </v>
      </c>
      <c r="AB64" s="313" t="str">
        <f t="shared" si="26"/>
        <v xml:space="preserve"> </v>
      </c>
      <c r="AC64" s="313" t="str">
        <f t="shared" si="27"/>
        <v xml:space="preserve"> </v>
      </c>
      <c r="AD64" s="313" t="str">
        <f t="shared" si="28"/>
        <v xml:space="preserve"> </v>
      </c>
      <c r="AE64" s="313" t="str">
        <f t="shared" si="29"/>
        <v xml:space="preserve"> </v>
      </c>
    </row>
    <row r="65" spans="1:31" x14ac:dyDescent="0.25">
      <c r="A65" s="275" t="s">
        <v>483</v>
      </c>
      <c r="B65" s="398" t="s">
        <v>462</v>
      </c>
      <c r="C65" s="341">
        <v>43506</v>
      </c>
      <c r="D65" s="342"/>
      <c r="E65" s="338">
        <v>43507</v>
      </c>
      <c r="F65" s="358" t="s">
        <v>487</v>
      </c>
      <c r="G65" s="359" t="s">
        <v>492</v>
      </c>
      <c r="H65" s="338">
        <v>43508</v>
      </c>
      <c r="I65" s="358" t="s">
        <v>487</v>
      </c>
      <c r="J65" s="359" t="s">
        <v>492</v>
      </c>
      <c r="K65" s="338">
        <v>43509</v>
      </c>
      <c r="L65" s="358" t="s">
        <v>487</v>
      </c>
      <c r="M65" s="359" t="s">
        <v>492</v>
      </c>
      <c r="N65" s="338">
        <v>43510</v>
      </c>
      <c r="O65" s="358" t="s">
        <v>487</v>
      </c>
      <c r="P65" s="359" t="s">
        <v>492</v>
      </c>
      <c r="Q65" s="338">
        <v>43511</v>
      </c>
      <c r="R65" s="339"/>
      <c r="S65" s="340"/>
      <c r="T65" s="302">
        <v>43512</v>
      </c>
      <c r="U65" s="303"/>
      <c r="V65" s="313" t="str">
        <f>F65</f>
        <v>Run Name</v>
      </c>
      <c r="W65" s="274" t="str">
        <f>I65</f>
        <v>Run Name</v>
      </c>
      <c r="X65" s="314" t="str">
        <f>L65</f>
        <v>Run Name</v>
      </c>
      <c r="Y65" s="314" t="str">
        <f>O65</f>
        <v>Run Name</v>
      </c>
      <c r="Z65" s="314" t="str">
        <f>V65&amp;"  -"&amp;W65&amp;" - "&amp;X65&amp;" - "&amp;Y65</f>
        <v>Run Name  -Run Name - Run Name - Run Name</v>
      </c>
      <c r="AA65" s="314"/>
    </row>
    <row r="66" spans="1:31" x14ac:dyDescent="0.25">
      <c r="A66" s="275" t="s">
        <v>483</v>
      </c>
      <c r="B66" s="398" t="s">
        <v>462</v>
      </c>
      <c r="C66" s="327" t="s">
        <v>280</v>
      </c>
      <c r="D66" s="327"/>
      <c r="E66" s="322" t="s">
        <v>280</v>
      </c>
      <c r="F66" s="286"/>
      <c r="G66" s="286"/>
      <c r="H66" s="322" t="s">
        <v>280</v>
      </c>
      <c r="I66" s="286"/>
      <c r="J66" s="286"/>
      <c r="K66" s="322" t="s">
        <v>280</v>
      </c>
      <c r="L66" s="286"/>
      <c r="M66" s="286"/>
      <c r="N66" s="322" t="s">
        <v>280</v>
      </c>
      <c r="O66" s="286"/>
      <c r="P66" s="286"/>
      <c r="Q66" s="322" t="s">
        <v>280</v>
      </c>
      <c r="R66" s="323"/>
      <c r="S66" s="323"/>
      <c r="T66" s="287" t="s">
        <v>280</v>
      </c>
      <c r="U66" s="288"/>
      <c r="V66" s="274" t="s">
        <v>32</v>
      </c>
      <c r="W66" s="274" t="s">
        <v>32</v>
      </c>
      <c r="X66" s="274" t="s">
        <v>32</v>
      </c>
      <c r="Y66" s="274" t="s">
        <v>32</v>
      </c>
      <c r="Z66" s="274" t="s">
        <v>32</v>
      </c>
      <c r="AA66" s="314" t="str">
        <f t="shared" ref="AA66:AA74" si="30">AB66&amp;" - "&amp;AC66&amp;" - "&amp;AD66&amp;" - "&amp;AE66</f>
        <v xml:space="preserve">  -   -   -  </v>
      </c>
      <c r="AB66" s="313" t="str">
        <f t="shared" ref="AB66:AB74" si="31">E66</f>
        <v xml:space="preserve"> </v>
      </c>
      <c r="AC66" s="313" t="str">
        <f t="shared" ref="AC66:AC74" si="32">H66</f>
        <v xml:space="preserve"> </v>
      </c>
      <c r="AD66" s="313" t="str">
        <f t="shared" ref="AD66:AD74" si="33">K66</f>
        <v xml:space="preserve"> </v>
      </c>
      <c r="AE66" s="313" t="str">
        <f t="shared" ref="AE66:AE74" si="34">N66</f>
        <v xml:space="preserve"> </v>
      </c>
    </row>
    <row r="67" spans="1:31" x14ac:dyDescent="0.25">
      <c r="A67" s="275" t="s">
        <v>483</v>
      </c>
      <c r="B67" s="398" t="s">
        <v>462</v>
      </c>
      <c r="C67" s="327" t="s">
        <v>280</v>
      </c>
      <c r="D67" s="327"/>
      <c r="E67" s="322" t="s">
        <v>280</v>
      </c>
      <c r="F67" s="286"/>
      <c r="G67" s="286"/>
      <c r="H67" s="322" t="s">
        <v>280</v>
      </c>
      <c r="I67" s="286"/>
      <c r="J67" s="286"/>
      <c r="K67" s="322" t="s">
        <v>280</v>
      </c>
      <c r="L67" s="286"/>
      <c r="M67" s="286"/>
      <c r="N67" s="322" t="s">
        <v>280</v>
      </c>
      <c r="O67" s="286"/>
      <c r="P67" s="286"/>
      <c r="Q67" s="322" t="s">
        <v>280</v>
      </c>
      <c r="R67" s="323"/>
      <c r="S67" s="323"/>
      <c r="T67" s="287" t="s">
        <v>280</v>
      </c>
      <c r="U67" s="288"/>
      <c r="V67" s="274" t="s">
        <v>32</v>
      </c>
      <c r="W67" s="274" t="s">
        <v>32</v>
      </c>
      <c r="X67" s="274" t="s">
        <v>32</v>
      </c>
      <c r="Y67" s="274" t="s">
        <v>32</v>
      </c>
      <c r="Z67" s="274" t="s">
        <v>32</v>
      </c>
      <c r="AA67" s="314" t="str">
        <f t="shared" si="30"/>
        <v xml:space="preserve">  -   -   -  </v>
      </c>
      <c r="AB67" s="313" t="str">
        <f t="shared" si="31"/>
        <v xml:space="preserve"> </v>
      </c>
      <c r="AC67" s="313" t="str">
        <f t="shared" si="32"/>
        <v xml:space="preserve"> </v>
      </c>
      <c r="AD67" s="313" t="str">
        <f t="shared" si="33"/>
        <v xml:space="preserve"> </v>
      </c>
      <c r="AE67" s="313" t="str">
        <f t="shared" si="34"/>
        <v xml:space="preserve"> </v>
      </c>
    </row>
    <row r="68" spans="1:31" x14ac:dyDescent="0.25">
      <c r="A68" s="275" t="s">
        <v>483</v>
      </c>
      <c r="B68" s="398" t="s">
        <v>462</v>
      </c>
      <c r="C68" s="327"/>
      <c r="D68" s="327"/>
      <c r="E68" s="322"/>
      <c r="F68" s="286"/>
      <c r="G68" s="286"/>
      <c r="H68" s="322"/>
      <c r="I68" s="286"/>
      <c r="J68" s="286"/>
      <c r="K68" s="322"/>
      <c r="L68" s="286"/>
      <c r="M68" s="286"/>
      <c r="N68" s="322"/>
      <c r="O68" s="286"/>
      <c r="P68" s="286"/>
      <c r="Q68" s="322"/>
      <c r="R68" s="323"/>
      <c r="S68" s="323"/>
      <c r="T68" s="287"/>
      <c r="U68" s="288"/>
      <c r="V68" s="274" t="s">
        <v>32</v>
      </c>
      <c r="W68" s="274" t="s">
        <v>32</v>
      </c>
      <c r="X68" s="274" t="s">
        <v>32</v>
      </c>
      <c r="Y68" s="274" t="s">
        <v>32</v>
      </c>
      <c r="Z68" s="274" t="s">
        <v>32</v>
      </c>
      <c r="AA68" s="314" t="str">
        <f t="shared" si="30"/>
        <v>0 - 0 - 0 - 0</v>
      </c>
      <c r="AB68" s="313">
        <f t="shared" si="31"/>
        <v>0</v>
      </c>
      <c r="AC68" s="313">
        <f t="shared" si="32"/>
        <v>0</v>
      </c>
      <c r="AD68" s="313">
        <f t="shared" si="33"/>
        <v>0</v>
      </c>
      <c r="AE68" s="313">
        <f t="shared" si="34"/>
        <v>0</v>
      </c>
    </row>
    <row r="69" spans="1:31" x14ac:dyDescent="0.25">
      <c r="A69" s="275" t="s">
        <v>483</v>
      </c>
      <c r="B69" s="398" t="s">
        <v>462</v>
      </c>
      <c r="C69" s="327"/>
      <c r="D69" s="327"/>
      <c r="E69" s="322"/>
      <c r="F69" s="286"/>
      <c r="G69" s="286"/>
      <c r="H69" s="322"/>
      <c r="I69" s="286"/>
      <c r="J69" s="286"/>
      <c r="K69" s="322"/>
      <c r="L69" s="286"/>
      <c r="M69" s="286"/>
      <c r="N69" s="322"/>
      <c r="O69" s="286"/>
      <c r="P69" s="286"/>
      <c r="Q69" s="322"/>
      <c r="R69" s="323"/>
      <c r="S69" s="323"/>
      <c r="T69" s="287"/>
      <c r="U69" s="288"/>
      <c r="V69" s="274" t="s">
        <v>32</v>
      </c>
      <c r="W69" s="274" t="s">
        <v>32</v>
      </c>
      <c r="X69" s="274" t="s">
        <v>32</v>
      </c>
      <c r="Y69" s="274" t="s">
        <v>32</v>
      </c>
      <c r="Z69" s="274" t="s">
        <v>32</v>
      </c>
      <c r="AA69" s="314" t="str">
        <f t="shared" si="30"/>
        <v>0 - 0 - 0 - 0</v>
      </c>
      <c r="AB69" s="313">
        <f t="shared" si="31"/>
        <v>0</v>
      </c>
      <c r="AC69" s="313">
        <f t="shared" si="32"/>
        <v>0</v>
      </c>
      <c r="AD69" s="313">
        <f t="shared" si="33"/>
        <v>0</v>
      </c>
      <c r="AE69" s="313">
        <f t="shared" si="34"/>
        <v>0</v>
      </c>
    </row>
    <row r="70" spans="1:31" x14ac:dyDescent="0.25">
      <c r="A70" s="275" t="s">
        <v>483</v>
      </c>
      <c r="B70" s="398" t="s">
        <v>462</v>
      </c>
      <c r="C70" s="327"/>
      <c r="D70" s="327"/>
      <c r="E70" s="322"/>
      <c r="F70" s="286"/>
      <c r="G70" s="286"/>
      <c r="H70" s="322"/>
      <c r="I70" s="286"/>
      <c r="J70" s="286"/>
      <c r="K70" s="322"/>
      <c r="L70" s="286"/>
      <c r="M70" s="286"/>
      <c r="N70" s="322"/>
      <c r="O70" s="286"/>
      <c r="P70" s="286"/>
      <c r="Q70" s="322"/>
      <c r="R70" s="323"/>
      <c r="S70" s="323"/>
      <c r="T70" s="287"/>
      <c r="U70" s="288"/>
      <c r="V70" s="274" t="s">
        <v>32</v>
      </c>
      <c r="W70" s="274" t="s">
        <v>32</v>
      </c>
      <c r="X70" s="274" t="s">
        <v>32</v>
      </c>
      <c r="Y70" s="274" t="s">
        <v>32</v>
      </c>
      <c r="Z70" s="274" t="s">
        <v>32</v>
      </c>
      <c r="AA70" s="314" t="str">
        <f t="shared" si="30"/>
        <v>0 - 0 - 0 - 0</v>
      </c>
      <c r="AB70" s="313">
        <f t="shared" si="31"/>
        <v>0</v>
      </c>
      <c r="AC70" s="313">
        <f t="shared" si="32"/>
        <v>0</v>
      </c>
      <c r="AD70" s="313">
        <f t="shared" si="33"/>
        <v>0</v>
      </c>
      <c r="AE70" s="313">
        <f t="shared" si="34"/>
        <v>0</v>
      </c>
    </row>
    <row r="71" spans="1:31" x14ac:dyDescent="0.25">
      <c r="A71" s="275" t="s">
        <v>483</v>
      </c>
      <c r="B71" s="398" t="s">
        <v>462</v>
      </c>
      <c r="C71" s="327"/>
      <c r="D71" s="327"/>
      <c r="E71" s="322"/>
      <c r="F71" s="286"/>
      <c r="G71" s="286"/>
      <c r="H71" s="322"/>
      <c r="I71" s="286"/>
      <c r="J71" s="286"/>
      <c r="K71" s="322"/>
      <c r="L71" s="286"/>
      <c r="M71" s="286"/>
      <c r="N71" s="322"/>
      <c r="O71" s="286"/>
      <c r="P71" s="286"/>
      <c r="Q71" s="322"/>
      <c r="R71" s="323"/>
      <c r="S71" s="323"/>
      <c r="T71" s="287"/>
      <c r="U71" s="288"/>
      <c r="V71" s="274" t="s">
        <v>32</v>
      </c>
      <c r="W71" s="274" t="s">
        <v>32</v>
      </c>
      <c r="X71" s="274" t="s">
        <v>32</v>
      </c>
      <c r="Y71" s="274" t="s">
        <v>32</v>
      </c>
      <c r="Z71" s="274" t="s">
        <v>32</v>
      </c>
      <c r="AA71" s="314" t="str">
        <f t="shared" si="30"/>
        <v>0 - 0 - 0 - 0</v>
      </c>
      <c r="AB71" s="313">
        <f t="shared" si="31"/>
        <v>0</v>
      </c>
      <c r="AC71" s="313">
        <f t="shared" si="32"/>
        <v>0</v>
      </c>
      <c r="AD71" s="313">
        <f t="shared" si="33"/>
        <v>0</v>
      </c>
      <c r="AE71" s="313">
        <f t="shared" si="34"/>
        <v>0</v>
      </c>
    </row>
    <row r="72" spans="1:31" x14ac:dyDescent="0.25">
      <c r="A72" s="275" t="s">
        <v>483</v>
      </c>
      <c r="B72" s="398" t="s">
        <v>462</v>
      </c>
      <c r="C72" s="327" t="s">
        <v>280</v>
      </c>
      <c r="D72" s="327"/>
      <c r="E72" s="322" t="s">
        <v>280</v>
      </c>
      <c r="F72" s="286"/>
      <c r="G72" s="286"/>
      <c r="H72" s="322" t="s">
        <v>280</v>
      </c>
      <c r="I72" s="286"/>
      <c r="J72" s="286"/>
      <c r="K72" s="322" t="s">
        <v>280</v>
      </c>
      <c r="L72" s="286"/>
      <c r="M72" s="286"/>
      <c r="N72" s="322" t="s">
        <v>280</v>
      </c>
      <c r="O72" s="286"/>
      <c r="P72" s="286"/>
      <c r="Q72" s="322" t="s">
        <v>280</v>
      </c>
      <c r="R72" s="323"/>
      <c r="S72" s="323"/>
      <c r="T72" s="287" t="s">
        <v>280</v>
      </c>
      <c r="U72" s="288"/>
      <c r="V72" s="274" t="s">
        <v>32</v>
      </c>
      <c r="W72" s="274" t="s">
        <v>32</v>
      </c>
      <c r="X72" s="274" t="s">
        <v>32</v>
      </c>
      <c r="Y72" s="274" t="s">
        <v>32</v>
      </c>
      <c r="Z72" s="274" t="s">
        <v>32</v>
      </c>
      <c r="AA72" s="314" t="str">
        <f t="shared" si="30"/>
        <v xml:space="preserve">  -   -   -  </v>
      </c>
      <c r="AB72" s="313" t="str">
        <f t="shared" si="31"/>
        <v xml:space="preserve"> </v>
      </c>
      <c r="AC72" s="313" t="str">
        <f t="shared" si="32"/>
        <v xml:space="preserve"> </v>
      </c>
      <c r="AD72" s="313" t="str">
        <f t="shared" si="33"/>
        <v xml:space="preserve"> </v>
      </c>
      <c r="AE72" s="313" t="str">
        <f t="shared" si="34"/>
        <v xml:space="preserve"> </v>
      </c>
    </row>
    <row r="73" spans="1:31" x14ac:dyDescent="0.25">
      <c r="A73" s="275" t="s">
        <v>483</v>
      </c>
      <c r="B73" s="398" t="s">
        <v>462</v>
      </c>
      <c r="C73" s="327" t="s">
        <v>280</v>
      </c>
      <c r="D73" s="327"/>
      <c r="E73" s="322" t="s">
        <v>280</v>
      </c>
      <c r="F73" s="286"/>
      <c r="G73" s="286"/>
      <c r="H73" s="322" t="s">
        <v>280</v>
      </c>
      <c r="I73" s="286"/>
      <c r="J73" s="286"/>
      <c r="K73" s="322" t="s">
        <v>280</v>
      </c>
      <c r="L73" s="286"/>
      <c r="M73" s="286"/>
      <c r="N73" s="322" t="s">
        <v>280</v>
      </c>
      <c r="O73" s="286"/>
      <c r="P73" s="286"/>
      <c r="Q73" s="322" t="s">
        <v>280</v>
      </c>
      <c r="R73" s="323"/>
      <c r="S73" s="323"/>
      <c r="T73" s="287" t="s">
        <v>280</v>
      </c>
      <c r="U73" s="288"/>
      <c r="V73" s="274" t="s">
        <v>32</v>
      </c>
      <c r="W73" s="274" t="s">
        <v>32</v>
      </c>
      <c r="X73" s="274" t="s">
        <v>32</v>
      </c>
      <c r="Y73" s="274" t="s">
        <v>32</v>
      </c>
      <c r="Z73" s="274" t="s">
        <v>32</v>
      </c>
      <c r="AA73" s="314" t="str">
        <f t="shared" si="30"/>
        <v xml:space="preserve">  -   -   -  </v>
      </c>
      <c r="AB73" s="313" t="str">
        <f t="shared" si="31"/>
        <v xml:space="preserve"> </v>
      </c>
      <c r="AC73" s="313" t="str">
        <f t="shared" si="32"/>
        <v xml:space="preserve"> </v>
      </c>
      <c r="AD73" s="313" t="str">
        <f t="shared" si="33"/>
        <v xml:space="preserve"> </v>
      </c>
      <c r="AE73" s="313" t="str">
        <f t="shared" si="34"/>
        <v xml:space="preserve"> </v>
      </c>
    </row>
    <row r="74" spans="1:31" x14ac:dyDescent="0.25">
      <c r="A74" s="275" t="s">
        <v>483</v>
      </c>
      <c r="B74" s="398" t="s">
        <v>462</v>
      </c>
      <c r="C74" s="327" t="s">
        <v>280</v>
      </c>
      <c r="D74" s="327"/>
      <c r="E74" s="322" t="s">
        <v>280</v>
      </c>
      <c r="F74" s="286"/>
      <c r="G74" s="286"/>
      <c r="H74" s="322" t="s">
        <v>280</v>
      </c>
      <c r="I74" s="286"/>
      <c r="J74" s="286"/>
      <c r="K74" s="322" t="s">
        <v>280</v>
      </c>
      <c r="L74" s="286"/>
      <c r="M74" s="286"/>
      <c r="N74" s="322" t="s">
        <v>280</v>
      </c>
      <c r="O74" s="286"/>
      <c r="P74" s="286"/>
      <c r="Q74" s="322" t="s">
        <v>280</v>
      </c>
      <c r="R74" s="323"/>
      <c r="S74" s="323"/>
      <c r="T74" s="287" t="s">
        <v>280</v>
      </c>
      <c r="U74" s="288"/>
      <c r="V74" s="274" t="s">
        <v>32</v>
      </c>
      <c r="W74" s="274" t="s">
        <v>32</v>
      </c>
      <c r="X74" s="274" t="s">
        <v>32</v>
      </c>
      <c r="Y74" s="274" t="s">
        <v>32</v>
      </c>
      <c r="Z74" s="274" t="s">
        <v>32</v>
      </c>
      <c r="AA74" s="314" t="str">
        <f t="shared" si="30"/>
        <v xml:space="preserve">  -   -   -  </v>
      </c>
      <c r="AB74" s="313" t="str">
        <f t="shared" si="31"/>
        <v xml:space="preserve"> </v>
      </c>
      <c r="AC74" s="313" t="str">
        <f t="shared" si="32"/>
        <v xml:space="preserve"> </v>
      </c>
      <c r="AD74" s="313" t="str">
        <f t="shared" si="33"/>
        <v xml:space="preserve"> </v>
      </c>
      <c r="AE74" s="313" t="str">
        <f t="shared" si="34"/>
        <v xml:space="preserve"> </v>
      </c>
    </row>
    <row r="75" spans="1:31" x14ac:dyDescent="0.25">
      <c r="A75" s="275" t="s">
        <v>483</v>
      </c>
      <c r="B75" s="398" t="s">
        <v>462</v>
      </c>
      <c r="C75" s="341">
        <v>43513</v>
      </c>
      <c r="D75" s="342"/>
      <c r="E75" s="338">
        <v>43514</v>
      </c>
      <c r="F75" s="358" t="s">
        <v>487</v>
      </c>
      <c r="G75" s="359" t="s">
        <v>492</v>
      </c>
      <c r="H75" s="338">
        <v>43515</v>
      </c>
      <c r="I75" s="358" t="s">
        <v>487</v>
      </c>
      <c r="J75" s="359" t="s">
        <v>492</v>
      </c>
      <c r="K75" s="338">
        <v>43516</v>
      </c>
      <c r="L75" s="358" t="s">
        <v>487</v>
      </c>
      <c r="M75" s="359" t="s">
        <v>492</v>
      </c>
      <c r="N75" s="338">
        <v>43517</v>
      </c>
      <c r="O75" s="358" t="s">
        <v>487</v>
      </c>
      <c r="P75" s="359" t="s">
        <v>492</v>
      </c>
      <c r="Q75" s="338">
        <v>43518</v>
      </c>
      <c r="R75" s="339"/>
      <c r="S75" s="340"/>
      <c r="T75" s="302">
        <v>43519</v>
      </c>
      <c r="U75" s="303"/>
      <c r="V75" s="313" t="str">
        <f>F75</f>
        <v>Run Name</v>
      </c>
      <c r="W75" s="274" t="str">
        <f>I75</f>
        <v>Run Name</v>
      </c>
      <c r="X75" s="314" t="str">
        <f>L75</f>
        <v>Run Name</v>
      </c>
      <c r="Y75" s="314" t="str">
        <f>O75</f>
        <v>Run Name</v>
      </c>
      <c r="Z75" s="314" t="str">
        <f>V75&amp;"  -"&amp;W75&amp;" - "&amp;X75&amp;" - "&amp;Y75</f>
        <v>Run Name  -Run Name - Run Name - Run Name</v>
      </c>
      <c r="AA75" s="314"/>
    </row>
    <row r="76" spans="1:31" x14ac:dyDescent="0.25">
      <c r="A76" s="275" t="s">
        <v>483</v>
      </c>
      <c r="B76" s="398" t="s">
        <v>462</v>
      </c>
      <c r="C76" s="327" t="s">
        <v>280</v>
      </c>
      <c r="D76" s="327"/>
      <c r="E76" s="322" t="s">
        <v>280</v>
      </c>
      <c r="F76" s="286"/>
      <c r="G76" s="286"/>
      <c r="H76" s="322" t="s">
        <v>280</v>
      </c>
      <c r="I76" s="286"/>
      <c r="J76" s="286"/>
      <c r="K76" s="322" t="s">
        <v>280</v>
      </c>
      <c r="L76" s="286"/>
      <c r="M76" s="286"/>
      <c r="N76" s="322" t="s">
        <v>280</v>
      </c>
      <c r="O76" s="286"/>
      <c r="P76" s="286"/>
      <c r="Q76" s="322" t="s">
        <v>280</v>
      </c>
      <c r="R76" s="323"/>
      <c r="S76" s="323"/>
      <c r="T76" s="287" t="s">
        <v>280</v>
      </c>
      <c r="U76" s="288"/>
      <c r="V76" s="274" t="s">
        <v>32</v>
      </c>
      <c r="W76" s="274" t="s">
        <v>32</v>
      </c>
      <c r="X76" s="274" t="s">
        <v>32</v>
      </c>
      <c r="Y76" s="274" t="s">
        <v>32</v>
      </c>
      <c r="Z76" s="274" t="s">
        <v>32</v>
      </c>
      <c r="AA76" s="314" t="str">
        <f t="shared" ref="AA76:AA84" si="35">AB76&amp;" - "&amp;AC76&amp;" - "&amp;AD76&amp;" - "&amp;AE76</f>
        <v xml:space="preserve">  -   -   -  </v>
      </c>
      <c r="AB76" s="313" t="str">
        <f t="shared" ref="AB76:AB84" si="36">E76</f>
        <v xml:space="preserve"> </v>
      </c>
      <c r="AC76" s="313" t="str">
        <f t="shared" ref="AC76:AC84" si="37">H76</f>
        <v xml:space="preserve"> </v>
      </c>
      <c r="AD76" s="313" t="str">
        <f t="shared" ref="AD76:AD84" si="38">K76</f>
        <v xml:space="preserve"> </v>
      </c>
      <c r="AE76" s="313" t="str">
        <f t="shared" ref="AE76:AE84" si="39">N76</f>
        <v xml:space="preserve"> </v>
      </c>
    </row>
    <row r="77" spans="1:31" x14ac:dyDescent="0.25">
      <c r="A77" s="275" t="s">
        <v>483</v>
      </c>
      <c r="B77" s="398" t="s">
        <v>462</v>
      </c>
      <c r="C77" s="327" t="s">
        <v>280</v>
      </c>
      <c r="D77" s="327"/>
      <c r="E77" s="322" t="s">
        <v>280</v>
      </c>
      <c r="F77" s="286"/>
      <c r="G77" s="286"/>
      <c r="H77" s="322" t="s">
        <v>280</v>
      </c>
      <c r="I77" s="286"/>
      <c r="J77" s="286"/>
      <c r="K77" s="322" t="s">
        <v>280</v>
      </c>
      <c r="L77" s="286"/>
      <c r="M77" s="286"/>
      <c r="N77" s="322" t="s">
        <v>280</v>
      </c>
      <c r="O77" s="286"/>
      <c r="P77" s="286"/>
      <c r="Q77" s="322" t="s">
        <v>280</v>
      </c>
      <c r="R77" s="323"/>
      <c r="S77" s="323"/>
      <c r="T77" s="287" t="s">
        <v>280</v>
      </c>
      <c r="U77" s="288"/>
      <c r="V77" s="274" t="s">
        <v>32</v>
      </c>
      <c r="W77" s="274" t="s">
        <v>32</v>
      </c>
      <c r="X77" s="274" t="s">
        <v>32</v>
      </c>
      <c r="Y77" s="274" t="s">
        <v>32</v>
      </c>
      <c r="Z77" s="274" t="s">
        <v>32</v>
      </c>
      <c r="AA77" s="314" t="str">
        <f t="shared" si="35"/>
        <v xml:space="preserve">  -   -   -  </v>
      </c>
      <c r="AB77" s="313" t="str">
        <f t="shared" si="36"/>
        <v xml:space="preserve"> </v>
      </c>
      <c r="AC77" s="313" t="str">
        <f t="shared" si="37"/>
        <v xml:space="preserve"> </v>
      </c>
      <c r="AD77" s="313" t="str">
        <f t="shared" si="38"/>
        <v xml:space="preserve"> </v>
      </c>
      <c r="AE77" s="313" t="str">
        <f t="shared" si="39"/>
        <v xml:space="preserve"> </v>
      </c>
    </row>
    <row r="78" spans="1:31" x14ac:dyDescent="0.25">
      <c r="A78" s="275" t="s">
        <v>483</v>
      </c>
      <c r="B78" s="398" t="s">
        <v>462</v>
      </c>
      <c r="C78" s="327"/>
      <c r="D78" s="327"/>
      <c r="E78" s="322"/>
      <c r="F78" s="286"/>
      <c r="G78" s="286"/>
      <c r="H78" s="322"/>
      <c r="I78" s="286"/>
      <c r="J78" s="286"/>
      <c r="K78" s="322"/>
      <c r="L78" s="286"/>
      <c r="M78" s="286"/>
      <c r="N78" s="322"/>
      <c r="O78" s="286"/>
      <c r="P78" s="286"/>
      <c r="Q78" s="322"/>
      <c r="R78" s="323"/>
      <c r="S78" s="323"/>
      <c r="T78" s="287"/>
      <c r="U78" s="288"/>
      <c r="V78" s="274" t="s">
        <v>32</v>
      </c>
      <c r="W78" s="274" t="s">
        <v>32</v>
      </c>
      <c r="X78" s="274" t="s">
        <v>32</v>
      </c>
      <c r="Y78" s="274" t="s">
        <v>32</v>
      </c>
      <c r="Z78" s="274" t="s">
        <v>32</v>
      </c>
      <c r="AA78" s="314" t="str">
        <f t="shared" si="35"/>
        <v>0 - 0 - 0 - 0</v>
      </c>
      <c r="AB78" s="313">
        <f t="shared" si="36"/>
        <v>0</v>
      </c>
      <c r="AC78" s="313">
        <f t="shared" si="37"/>
        <v>0</v>
      </c>
      <c r="AD78" s="313">
        <f t="shared" si="38"/>
        <v>0</v>
      </c>
      <c r="AE78" s="313">
        <f t="shared" si="39"/>
        <v>0</v>
      </c>
    </row>
    <row r="79" spans="1:31" x14ac:dyDescent="0.25">
      <c r="A79" s="275" t="s">
        <v>483</v>
      </c>
      <c r="B79" s="398" t="s">
        <v>462</v>
      </c>
      <c r="C79" s="327"/>
      <c r="D79" s="327"/>
      <c r="E79" s="322"/>
      <c r="F79" s="286"/>
      <c r="G79" s="286"/>
      <c r="H79" s="322"/>
      <c r="I79" s="286"/>
      <c r="J79" s="286"/>
      <c r="K79" s="322"/>
      <c r="L79" s="286"/>
      <c r="M79" s="286"/>
      <c r="N79" s="322"/>
      <c r="O79" s="286"/>
      <c r="P79" s="286"/>
      <c r="Q79" s="322"/>
      <c r="R79" s="323"/>
      <c r="S79" s="323"/>
      <c r="T79" s="287"/>
      <c r="U79" s="288"/>
      <c r="V79" s="274" t="s">
        <v>32</v>
      </c>
      <c r="W79" s="274" t="s">
        <v>32</v>
      </c>
      <c r="X79" s="274" t="s">
        <v>32</v>
      </c>
      <c r="Y79" s="274" t="s">
        <v>32</v>
      </c>
      <c r="Z79" s="274" t="s">
        <v>32</v>
      </c>
      <c r="AA79" s="314" t="str">
        <f t="shared" si="35"/>
        <v>0 - 0 - 0 - 0</v>
      </c>
      <c r="AB79" s="313">
        <f t="shared" si="36"/>
        <v>0</v>
      </c>
      <c r="AC79" s="313">
        <f t="shared" si="37"/>
        <v>0</v>
      </c>
      <c r="AD79" s="313">
        <f t="shared" si="38"/>
        <v>0</v>
      </c>
      <c r="AE79" s="313">
        <f t="shared" si="39"/>
        <v>0</v>
      </c>
    </row>
    <row r="80" spans="1:31" x14ac:dyDescent="0.25">
      <c r="A80" s="275" t="s">
        <v>483</v>
      </c>
      <c r="B80" s="398" t="s">
        <v>462</v>
      </c>
      <c r="C80" s="327"/>
      <c r="D80" s="327"/>
      <c r="E80" s="322"/>
      <c r="F80" s="286"/>
      <c r="G80" s="286"/>
      <c r="H80" s="322"/>
      <c r="I80" s="286"/>
      <c r="J80" s="286"/>
      <c r="K80" s="322"/>
      <c r="L80" s="286"/>
      <c r="M80" s="286"/>
      <c r="N80" s="322"/>
      <c r="O80" s="286"/>
      <c r="P80" s="286"/>
      <c r="Q80" s="322"/>
      <c r="R80" s="323"/>
      <c r="S80" s="323"/>
      <c r="T80" s="287"/>
      <c r="U80" s="288"/>
      <c r="V80" s="274" t="s">
        <v>32</v>
      </c>
      <c r="W80" s="274" t="s">
        <v>32</v>
      </c>
      <c r="X80" s="274" t="s">
        <v>32</v>
      </c>
      <c r="Y80" s="274" t="s">
        <v>32</v>
      </c>
      <c r="Z80" s="274" t="s">
        <v>32</v>
      </c>
      <c r="AA80" s="314" t="str">
        <f t="shared" si="35"/>
        <v>0 - 0 - 0 - 0</v>
      </c>
      <c r="AB80" s="313">
        <f t="shared" si="36"/>
        <v>0</v>
      </c>
      <c r="AC80" s="313">
        <f t="shared" si="37"/>
        <v>0</v>
      </c>
      <c r="AD80" s="313">
        <f t="shared" si="38"/>
        <v>0</v>
      </c>
      <c r="AE80" s="313">
        <f t="shared" si="39"/>
        <v>0</v>
      </c>
    </row>
    <row r="81" spans="1:31" x14ac:dyDescent="0.25">
      <c r="A81" s="275" t="s">
        <v>483</v>
      </c>
      <c r="B81" s="398" t="s">
        <v>462</v>
      </c>
      <c r="C81" s="327"/>
      <c r="D81" s="327"/>
      <c r="E81" s="322"/>
      <c r="F81" s="286"/>
      <c r="G81" s="286"/>
      <c r="H81" s="322"/>
      <c r="I81" s="286"/>
      <c r="J81" s="286"/>
      <c r="K81" s="322"/>
      <c r="L81" s="286"/>
      <c r="M81" s="286"/>
      <c r="N81" s="322"/>
      <c r="O81" s="286"/>
      <c r="P81" s="286"/>
      <c r="Q81" s="322"/>
      <c r="R81" s="323"/>
      <c r="S81" s="323"/>
      <c r="T81" s="287"/>
      <c r="U81" s="288"/>
      <c r="V81" s="274" t="s">
        <v>32</v>
      </c>
      <c r="W81" s="274" t="s">
        <v>32</v>
      </c>
      <c r="X81" s="274" t="s">
        <v>32</v>
      </c>
      <c r="Y81" s="274" t="s">
        <v>32</v>
      </c>
      <c r="Z81" s="274" t="s">
        <v>32</v>
      </c>
      <c r="AA81" s="314" t="str">
        <f t="shared" si="35"/>
        <v>0 - 0 - 0 - 0</v>
      </c>
      <c r="AB81" s="313">
        <f t="shared" si="36"/>
        <v>0</v>
      </c>
      <c r="AC81" s="313">
        <f t="shared" si="37"/>
        <v>0</v>
      </c>
      <c r="AD81" s="313">
        <f t="shared" si="38"/>
        <v>0</v>
      </c>
      <c r="AE81" s="313">
        <f t="shared" si="39"/>
        <v>0</v>
      </c>
    </row>
    <row r="82" spans="1:31" x14ac:dyDescent="0.25">
      <c r="A82" s="275" t="s">
        <v>483</v>
      </c>
      <c r="B82" s="398" t="s">
        <v>462</v>
      </c>
      <c r="C82" s="327" t="s">
        <v>280</v>
      </c>
      <c r="D82" s="327"/>
      <c r="E82" s="322" t="s">
        <v>280</v>
      </c>
      <c r="F82" s="286"/>
      <c r="G82" s="286"/>
      <c r="H82" s="322" t="s">
        <v>280</v>
      </c>
      <c r="I82" s="286"/>
      <c r="J82" s="286"/>
      <c r="K82" s="322" t="s">
        <v>280</v>
      </c>
      <c r="L82" s="286"/>
      <c r="M82" s="286"/>
      <c r="N82" s="322" t="s">
        <v>280</v>
      </c>
      <c r="O82" s="286"/>
      <c r="P82" s="286"/>
      <c r="Q82" s="322" t="s">
        <v>280</v>
      </c>
      <c r="R82" s="323"/>
      <c r="S82" s="323"/>
      <c r="T82" s="287" t="s">
        <v>280</v>
      </c>
      <c r="U82" s="288"/>
      <c r="V82" s="274" t="s">
        <v>32</v>
      </c>
      <c r="W82" s="274" t="s">
        <v>32</v>
      </c>
      <c r="X82" s="274" t="s">
        <v>32</v>
      </c>
      <c r="Y82" s="274" t="s">
        <v>32</v>
      </c>
      <c r="Z82" s="274" t="s">
        <v>32</v>
      </c>
      <c r="AA82" s="314" t="str">
        <f t="shared" si="35"/>
        <v xml:space="preserve">  -   -   -  </v>
      </c>
      <c r="AB82" s="313" t="str">
        <f t="shared" si="36"/>
        <v xml:space="preserve"> </v>
      </c>
      <c r="AC82" s="313" t="str">
        <f t="shared" si="37"/>
        <v xml:space="preserve"> </v>
      </c>
      <c r="AD82" s="313" t="str">
        <f t="shared" si="38"/>
        <v xml:space="preserve"> </v>
      </c>
      <c r="AE82" s="313" t="str">
        <f t="shared" si="39"/>
        <v xml:space="preserve"> </v>
      </c>
    </row>
    <row r="83" spans="1:31" x14ac:dyDescent="0.25">
      <c r="A83" s="275" t="s">
        <v>483</v>
      </c>
      <c r="B83" s="398" t="s">
        <v>462</v>
      </c>
      <c r="C83" s="327" t="s">
        <v>280</v>
      </c>
      <c r="D83" s="327"/>
      <c r="E83" s="322" t="s">
        <v>280</v>
      </c>
      <c r="F83" s="286"/>
      <c r="G83" s="286"/>
      <c r="H83" s="322" t="s">
        <v>280</v>
      </c>
      <c r="I83" s="286"/>
      <c r="J83" s="286"/>
      <c r="K83" s="322" t="s">
        <v>280</v>
      </c>
      <c r="L83" s="286"/>
      <c r="M83" s="286"/>
      <c r="N83" s="322" t="s">
        <v>280</v>
      </c>
      <c r="O83" s="286"/>
      <c r="P83" s="286"/>
      <c r="Q83" s="322" t="s">
        <v>280</v>
      </c>
      <c r="R83" s="323"/>
      <c r="S83" s="323"/>
      <c r="T83" s="287" t="s">
        <v>280</v>
      </c>
      <c r="U83" s="288"/>
      <c r="V83" s="274" t="s">
        <v>32</v>
      </c>
      <c r="W83" s="274" t="s">
        <v>32</v>
      </c>
      <c r="X83" s="274" t="s">
        <v>32</v>
      </c>
      <c r="Y83" s="274" t="s">
        <v>32</v>
      </c>
      <c r="Z83" s="274" t="s">
        <v>32</v>
      </c>
      <c r="AA83" s="314" t="str">
        <f t="shared" si="35"/>
        <v xml:space="preserve">  -   -   -  </v>
      </c>
      <c r="AB83" s="313" t="str">
        <f t="shared" si="36"/>
        <v xml:space="preserve"> </v>
      </c>
      <c r="AC83" s="313" t="str">
        <f t="shared" si="37"/>
        <v xml:space="preserve"> </v>
      </c>
      <c r="AD83" s="313" t="str">
        <f t="shared" si="38"/>
        <v xml:space="preserve"> </v>
      </c>
      <c r="AE83" s="313" t="str">
        <f t="shared" si="39"/>
        <v xml:space="preserve"> </v>
      </c>
    </row>
    <row r="84" spans="1:31" ht="15.75" thickBot="1" x14ac:dyDescent="0.3">
      <c r="A84" s="275" t="s">
        <v>483</v>
      </c>
      <c r="B84" s="398" t="s">
        <v>462</v>
      </c>
      <c r="C84" s="327" t="s">
        <v>280</v>
      </c>
      <c r="D84" s="327"/>
      <c r="E84" s="322" t="s">
        <v>280</v>
      </c>
      <c r="F84" s="286"/>
      <c r="G84" s="286"/>
      <c r="H84" s="322" t="s">
        <v>280</v>
      </c>
      <c r="I84" s="286"/>
      <c r="J84" s="286"/>
      <c r="K84" s="322" t="s">
        <v>280</v>
      </c>
      <c r="L84" s="286"/>
      <c r="M84" s="286"/>
      <c r="N84" s="322" t="s">
        <v>280</v>
      </c>
      <c r="O84" s="286"/>
      <c r="P84" s="286"/>
      <c r="Q84" s="328" t="s">
        <v>280</v>
      </c>
      <c r="R84" s="329"/>
      <c r="S84" s="330"/>
      <c r="T84" s="294" t="s">
        <v>280</v>
      </c>
      <c r="U84" s="295"/>
      <c r="V84" s="274" t="s">
        <v>32</v>
      </c>
      <c r="W84" s="274" t="s">
        <v>32</v>
      </c>
      <c r="X84" s="274" t="s">
        <v>32</v>
      </c>
      <c r="Y84" s="274" t="s">
        <v>32</v>
      </c>
      <c r="Z84" s="274" t="s">
        <v>32</v>
      </c>
      <c r="AA84" s="314" t="str">
        <f t="shared" si="35"/>
        <v xml:space="preserve">  -   -   -  </v>
      </c>
      <c r="AB84" s="313" t="str">
        <f t="shared" si="36"/>
        <v xml:space="preserve"> </v>
      </c>
      <c r="AC84" s="313" t="str">
        <f t="shared" si="37"/>
        <v xml:space="preserve"> </v>
      </c>
      <c r="AD84" s="313" t="str">
        <f t="shared" si="38"/>
        <v xml:space="preserve"> </v>
      </c>
      <c r="AE84" s="313" t="str">
        <f t="shared" si="39"/>
        <v xml:space="preserve"> </v>
      </c>
    </row>
    <row r="85" spans="1:31" x14ac:dyDescent="0.25">
      <c r="A85" s="275" t="s">
        <v>483</v>
      </c>
      <c r="B85" s="398" t="s">
        <v>462</v>
      </c>
      <c r="C85" s="341">
        <v>43520</v>
      </c>
      <c r="D85" s="342"/>
      <c r="E85" s="338">
        <v>43521</v>
      </c>
      <c r="F85" s="358" t="s">
        <v>487</v>
      </c>
      <c r="G85" s="359" t="s">
        <v>492</v>
      </c>
      <c r="H85" s="338">
        <v>43522</v>
      </c>
      <c r="I85" s="358" t="s">
        <v>487</v>
      </c>
      <c r="J85" s="359" t="s">
        <v>492</v>
      </c>
      <c r="K85" s="338">
        <v>43523</v>
      </c>
      <c r="L85" s="358" t="s">
        <v>487</v>
      </c>
      <c r="M85" s="359" t="s">
        <v>492</v>
      </c>
      <c r="N85" s="338">
        <v>43524</v>
      </c>
      <c r="O85" s="358" t="s">
        <v>487</v>
      </c>
      <c r="P85" s="359" t="s">
        <v>492</v>
      </c>
      <c r="Q85" s="331">
        <v>43525</v>
      </c>
      <c r="R85" s="331"/>
      <c r="S85" s="343"/>
      <c r="T85" s="296">
        <v>43526</v>
      </c>
      <c r="U85" s="297"/>
      <c r="V85" s="313" t="str">
        <f>F85</f>
        <v>Run Name</v>
      </c>
      <c r="W85" s="274" t="str">
        <f>I85</f>
        <v>Run Name</v>
      </c>
      <c r="X85" s="314" t="str">
        <f>L85</f>
        <v>Run Name</v>
      </c>
      <c r="Y85" s="314" t="str">
        <f>O85</f>
        <v>Run Name</v>
      </c>
      <c r="Z85" s="314" t="str">
        <f>V85&amp;"  -"&amp;W85&amp;" - "&amp;X85&amp;" - "&amp;Y85</f>
        <v>Run Name  -Run Name - Run Name - Run Name</v>
      </c>
      <c r="AA85" s="314"/>
    </row>
    <row r="86" spans="1:31" x14ac:dyDescent="0.25">
      <c r="A86" s="275" t="s">
        <v>483</v>
      </c>
      <c r="B86" s="398" t="s">
        <v>462</v>
      </c>
      <c r="C86" s="327" t="s">
        <v>280</v>
      </c>
      <c r="D86" s="327"/>
      <c r="E86" s="322" t="s">
        <v>280</v>
      </c>
      <c r="F86" s="286"/>
      <c r="G86" s="286"/>
      <c r="H86" s="322" t="s">
        <v>280</v>
      </c>
      <c r="I86" s="286"/>
      <c r="J86" s="286"/>
      <c r="K86" s="322" t="s">
        <v>280</v>
      </c>
      <c r="L86" s="286"/>
      <c r="M86" s="286"/>
      <c r="N86" s="322" t="s">
        <v>280</v>
      </c>
      <c r="O86" s="286"/>
      <c r="P86" s="298"/>
      <c r="Q86" s="323" t="s">
        <v>280</v>
      </c>
      <c r="R86" s="323"/>
      <c r="S86" s="323"/>
      <c r="T86" s="287" t="s">
        <v>280</v>
      </c>
      <c r="U86" s="288"/>
      <c r="V86" s="274" t="s">
        <v>32</v>
      </c>
      <c r="W86" s="274" t="s">
        <v>32</v>
      </c>
      <c r="X86" s="274" t="s">
        <v>32</v>
      </c>
      <c r="Y86" s="274" t="s">
        <v>32</v>
      </c>
      <c r="Z86" s="274" t="s">
        <v>32</v>
      </c>
      <c r="AA86" s="314" t="str">
        <f t="shared" ref="AA86:AA94" si="40">AB86&amp;" - "&amp;AC86&amp;" - "&amp;AD86&amp;" - "&amp;AE86</f>
        <v xml:space="preserve">  -   -   -  </v>
      </c>
      <c r="AB86" s="313" t="str">
        <f t="shared" ref="AB86:AB94" si="41">E86</f>
        <v xml:space="preserve"> </v>
      </c>
      <c r="AC86" s="313" t="str">
        <f t="shared" ref="AC86:AC94" si="42">H86</f>
        <v xml:space="preserve"> </v>
      </c>
      <c r="AD86" s="313" t="str">
        <f t="shared" ref="AD86:AD94" si="43">K86</f>
        <v xml:space="preserve"> </v>
      </c>
      <c r="AE86" s="313" t="str">
        <f t="shared" ref="AE86:AE94" si="44">N86</f>
        <v xml:space="preserve"> </v>
      </c>
    </row>
    <row r="87" spans="1:31" x14ac:dyDescent="0.25">
      <c r="A87" s="275" t="s">
        <v>483</v>
      </c>
      <c r="B87" s="398" t="s">
        <v>462</v>
      </c>
      <c r="C87" s="327" t="s">
        <v>280</v>
      </c>
      <c r="D87" s="327"/>
      <c r="E87" s="322" t="s">
        <v>280</v>
      </c>
      <c r="F87" s="286"/>
      <c r="G87" s="286"/>
      <c r="H87" s="322" t="s">
        <v>280</v>
      </c>
      <c r="I87" s="286"/>
      <c r="J87" s="286"/>
      <c r="K87" s="322" t="s">
        <v>280</v>
      </c>
      <c r="L87" s="286"/>
      <c r="M87" s="286"/>
      <c r="N87" s="322" t="s">
        <v>280</v>
      </c>
      <c r="O87" s="286"/>
      <c r="P87" s="298"/>
      <c r="Q87" s="323" t="s">
        <v>280</v>
      </c>
      <c r="R87" s="323"/>
      <c r="S87" s="323"/>
      <c r="T87" s="287" t="s">
        <v>280</v>
      </c>
      <c r="U87" s="288"/>
      <c r="V87" s="274" t="s">
        <v>32</v>
      </c>
      <c r="W87" s="274" t="s">
        <v>32</v>
      </c>
      <c r="X87" s="274" t="s">
        <v>32</v>
      </c>
      <c r="Y87" s="274" t="s">
        <v>32</v>
      </c>
      <c r="Z87" s="274" t="s">
        <v>32</v>
      </c>
      <c r="AA87" s="314" t="str">
        <f t="shared" si="40"/>
        <v xml:space="preserve">  -   -   -  </v>
      </c>
      <c r="AB87" s="313" t="str">
        <f t="shared" si="41"/>
        <v xml:space="preserve"> </v>
      </c>
      <c r="AC87" s="313" t="str">
        <f t="shared" si="42"/>
        <v xml:space="preserve"> </v>
      </c>
      <c r="AD87" s="313" t="str">
        <f t="shared" si="43"/>
        <v xml:space="preserve"> </v>
      </c>
      <c r="AE87" s="313" t="str">
        <f t="shared" si="44"/>
        <v xml:space="preserve"> </v>
      </c>
    </row>
    <row r="88" spans="1:31" x14ac:dyDescent="0.25">
      <c r="A88" s="275" t="s">
        <v>483</v>
      </c>
      <c r="B88" s="398" t="s">
        <v>462</v>
      </c>
      <c r="C88" s="327"/>
      <c r="D88" s="327"/>
      <c r="E88" s="322"/>
      <c r="F88" s="286"/>
      <c r="G88" s="286"/>
      <c r="H88" s="322"/>
      <c r="I88" s="286"/>
      <c r="J88" s="286"/>
      <c r="K88" s="322"/>
      <c r="L88" s="286"/>
      <c r="M88" s="286"/>
      <c r="N88" s="322"/>
      <c r="O88" s="286"/>
      <c r="P88" s="298"/>
      <c r="Q88" s="323"/>
      <c r="R88" s="323"/>
      <c r="S88" s="323"/>
      <c r="T88" s="287"/>
      <c r="U88" s="288"/>
      <c r="V88" s="274" t="s">
        <v>32</v>
      </c>
      <c r="W88" s="274" t="s">
        <v>32</v>
      </c>
      <c r="X88" s="274" t="s">
        <v>32</v>
      </c>
      <c r="Y88" s="274" t="s">
        <v>32</v>
      </c>
      <c r="Z88" s="274" t="s">
        <v>32</v>
      </c>
      <c r="AA88" s="314" t="str">
        <f t="shared" si="40"/>
        <v>0 - 0 - 0 - 0</v>
      </c>
      <c r="AB88" s="313">
        <f t="shared" si="41"/>
        <v>0</v>
      </c>
      <c r="AC88" s="313">
        <f t="shared" si="42"/>
        <v>0</v>
      </c>
      <c r="AD88" s="313">
        <f t="shared" si="43"/>
        <v>0</v>
      </c>
      <c r="AE88" s="313">
        <f t="shared" si="44"/>
        <v>0</v>
      </c>
    </row>
    <row r="89" spans="1:31" x14ac:dyDescent="0.25">
      <c r="A89" s="275" t="s">
        <v>483</v>
      </c>
      <c r="B89" s="398" t="s">
        <v>462</v>
      </c>
      <c r="C89" s="327"/>
      <c r="D89" s="327"/>
      <c r="E89" s="322"/>
      <c r="F89" s="286"/>
      <c r="G89" s="286"/>
      <c r="H89" s="322"/>
      <c r="I89" s="286"/>
      <c r="J89" s="286"/>
      <c r="K89" s="322"/>
      <c r="L89" s="286"/>
      <c r="M89" s="286"/>
      <c r="N89" s="322"/>
      <c r="O89" s="286"/>
      <c r="P89" s="298"/>
      <c r="Q89" s="323"/>
      <c r="R89" s="323"/>
      <c r="S89" s="323"/>
      <c r="T89" s="287"/>
      <c r="U89" s="288"/>
      <c r="V89" s="274" t="s">
        <v>32</v>
      </c>
      <c r="W89" s="274" t="s">
        <v>32</v>
      </c>
      <c r="X89" s="274" t="s">
        <v>32</v>
      </c>
      <c r="Y89" s="274" t="s">
        <v>32</v>
      </c>
      <c r="Z89" s="274" t="s">
        <v>32</v>
      </c>
      <c r="AA89" s="314" t="str">
        <f t="shared" si="40"/>
        <v>0 - 0 - 0 - 0</v>
      </c>
      <c r="AB89" s="313">
        <f t="shared" si="41"/>
        <v>0</v>
      </c>
      <c r="AC89" s="313">
        <f t="shared" si="42"/>
        <v>0</v>
      </c>
      <c r="AD89" s="313">
        <f t="shared" si="43"/>
        <v>0</v>
      </c>
      <c r="AE89" s="313">
        <f t="shared" si="44"/>
        <v>0</v>
      </c>
    </row>
    <row r="90" spans="1:31" x14ac:dyDescent="0.25">
      <c r="A90" s="275" t="s">
        <v>483</v>
      </c>
      <c r="B90" s="398" t="s">
        <v>462</v>
      </c>
      <c r="C90" s="327"/>
      <c r="D90" s="327"/>
      <c r="E90" s="322"/>
      <c r="F90" s="286"/>
      <c r="G90" s="286"/>
      <c r="H90" s="322"/>
      <c r="I90" s="286"/>
      <c r="J90" s="286"/>
      <c r="K90" s="322"/>
      <c r="L90" s="286"/>
      <c r="M90" s="286"/>
      <c r="N90" s="322"/>
      <c r="O90" s="286"/>
      <c r="P90" s="298"/>
      <c r="Q90" s="323"/>
      <c r="R90" s="323"/>
      <c r="S90" s="323"/>
      <c r="T90" s="287"/>
      <c r="U90" s="288"/>
      <c r="V90" s="274" t="s">
        <v>32</v>
      </c>
      <c r="W90" s="274" t="s">
        <v>32</v>
      </c>
      <c r="X90" s="274" t="s">
        <v>32</v>
      </c>
      <c r="Y90" s="274" t="s">
        <v>32</v>
      </c>
      <c r="Z90" s="274" t="s">
        <v>32</v>
      </c>
      <c r="AA90" s="314" t="str">
        <f t="shared" si="40"/>
        <v>0 - 0 - 0 - 0</v>
      </c>
      <c r="AB90" s="313">
        <f t="shared" si="41"/>
        <v>0</v>
      </c>
      <c r="AC90" s="313">
        <f t="shared" si="42"/>
        <v>0</v>
      </c>
      <c r="AD90" s="313">
        <f t="shared" si="43"/>
        <v>0</v>
      </c>
      <c r="AE90" s="313">
        <f t="shared" si="44"/>
        <v>0</v>
      </c>
    </row>
    <row r="91" spans="1:31" x14ac:dyDescent="0.25">
      <c r="A91" s="275" t="s">
        <v>483</v>
      </c>
      <c r="B91" s="398" t="s">
        <v>462</v>
      </c>
      <c r="C91" s="327"/>
      <c r="D91" s="327"/>
      <c r="E91" s="322"/>
      <c r="F91" s="286"/>
      <c r="G91" s="286"/>
      <c r="H91" s="322"/>
      <c r="I91" s="286"/>
      <c r="J91" s="286"/>
      <c r="K91" s="322"/>
      <c r="L91" s="286"/>
      <c r="M91" s="286"/>
      <c r="N91" s="322"/>
      <c r="O91" s="286"/>
      <c r="P91" s="298"/>
      <c r="Q91" s="323"/>
      <c r="R91" s="323"/>
      <c r="S91" s="323"/>
      <c r="T91" s="287"/>
      <c r="U91" s="288"/>
      <c r="V91" s="274" t="s">
        <v>32</v>
      </c>
      <c r="W91" s="274" t="s">
        <v>32</v>
      </c>
      <c r="X91" s="274" t="s">
        <v>32</v>
      </c>
      <c r="Y91" s="274" t="s">
        <v>32</v>
      </c>
      <c r="Z91" s="274" t="s">
        <v>32</v>
      </c>
      <c r="AA91" s="314" t="str">
        <f t="shared" si="40"/>
        <v>0 - 0 - 0 - 0</v>
      </c>
      <c r="AB91" s="313">
        <f t="shared" si="41"/>
        <v>0</v>
      </c>
      <c r="AC91" s="313">
        <f t="shared" si="42"/>
        <v>0</v>
      </c>
      <c r="AD91" s="313">
        <f t="shared" si="43"/>
        <v>0</v>
      </c>
      <c r="AE91" s="313">
        <f t="shared" si="44"/>
        <v>0</v>
      </c>
    </row>
    <row r="92" spans="1:31" x14ac:dyDescent="0.25">
      <c r="A92" s="275" t="s">
        <v>483</v>
      </c>
      <c r="B92" s="398" t="s">
        <v>462</v>
      </c>
      <c r="C92" s="327" t="s">
        <v>280</v>
      </c>
      <c r="D92" s="327"/>
      <c r="E92" s="322" t="s">
        <v>280</v>
      </c>
      <c r="F92" s="286"/>
      <c r="G92" s="286"/>
      <c r="H92" s="322" t="s">
        <v>280</v>
      </c>
      <c r="I92" s="286"/>
      <c r="J92" s="286"/>
      <c r="K92" s="322" t="s">
        <v>280</v>
      </c>
      <c r="L92" s="286"/>
      <c r="M92" s="286"/>
      <c r="N92" s="322" t="s">
        <v>280</v>
      </c>
      <c r="O92" s="286"/>
      <c r="P92" s="298"/>
      <c r="Q92" s="323" t="s">
        <v>280</v>
      </c>
      <c r="R92" s="323"/>
      <c r="S92" s="323"/>
      <c r="T92" s="287" t="s">
        <v>280</v>
      </c>
      <c r="U92" s="288"/>
      <c r="V92" s="274" t="s">
        <v>32</v>
      </c>
      <c r="W92" s="274" t="s">
        <v>32</v>
      </c>
      <c r="X92" s="274" t="s">
        <v>32</v>
      </c>
      <c r="Y92" s="274" t="s">
        <v>32</v>
      </c>
      <c r="Z92" s="274" t="s">
        <v>32</v>
      </c>
      <c r="AA92" s="314" t="str">
        <f t="shared" si="40"/>
        <v xml:space="preserve">  -   -   -  </v>
      </c>
      <c r="AB92" s="313" t="str">
        <f t="shared" si="41"/>
        <v xml:space="preserve"> </v>
      </c>
      <c r="AC92" s="313" t="str">
        <f t="shared" si="42"/>
        <v xml:space="preserve"> </v>
      </c>
      <c r="AD92" s="313" t="str">
        <f t="shared" si="43"/>
        <v xml:space="preserve"> </v>
      </c>
      <c r="AE92" s="313" t="str">
        <f t="shared" si="44"/>
        <v xml:space="preserve"> </v>
      </c>
    </row>
    <row r="93" spans="1:31" x14ac:dyDescent="0.25">
      <c r="A93" s="275" t="s">
        <v>483</v>
      </c>
      <c r="B93" s="398" t="s">
        <v>462</v>
      </c>
      <c r="C93" s="327" t="s">
        <v>280</v>
      </c>
      <c r="D93" s="327"/>
      <c r="E93" s="322" t="s">
        <v>280</v>
      </c>
      <c r="F93" s="286"/>
      <c r="G93" s="286"/>
      <c r="H93" s="322" t="s">
        <v>280</v>
      </c>
      <c r="I93" s="286"/>
      <c r="J93" s="286"/>
      <c r="K93" s="322" t="s">
        <v>280</v>
      </c>
      <c r="L93" s="286"/>
      <c r="M93" s="286"/>
      <c r="N93" s="322" t="s">
        <v>280</v>
      </c>
      <c r="O93" s="286"/>
      <c r="P93" s="298"/>
      <c r="Q93" s="323" t="s">
        <v>280</v>
      </c>
      <c r="R93" s="323"/>
      <c r="S93" s="323"/>
      <c r="T93" s="287" t="s">
        <v>280</v>
      </c>
      <c r="U93" s="288"/>
      <c r="V93" s="274" t="s">
        <v>32</v>
      </c>
      <c r="W93" s="274" t="s">
        <v>32</v>
      </c>
      <c r="X93" s="274" t="s">
        <v>32</v>
      </c>
      <c r="Y93" s="274" t="s">
        <v>32</v>
      </c>
      <c r="Z93" s="274" t="s">
        <v>32</v>
      </c>
      <c r="AA93" s="314" t="str">
        <f t="shared" si="40"/>
        <v xml:space="preserve">  -   -   -  </v>
      </c>
      <c r="AB93" s="313" t="str">
        <f t="shared" si="41"/>
        <v xml:space="preserve"> </v>
      </c>
      <c r="AC93" s="313" t="str">
        <f t="shared" si="42"/>
        <v xml:space="preserve"> </v>
      </c>
      <c r="AD93" s="313" t="str">
        <f t="shared" si="43"/>
        <v xml:space="preserve"> </v>
      </c>
      <c r="AE93" s="313" t="str">
        <f t="shared" si="44"/>
        <v xml:space="preserve"> </v>
      </c>
    </row>
    <row r="94" spans="1:31" ht="15.75" thickBot="1" x14ac:dyDescent="0.3">
      <c r="A94" s="304" t="s">
        <v>483</v>
      </c>
      <c r="B94" s="398" t="s">
        <v>462</v>
      </c>
      <c r="C94" s="334" t="s">
        <v>280</v>
      </c>
      <c r="D94" s="334"/>
      <c r="E94" s="328" t="s">
        <v>280</v>
      </c>
      <c r="F94" s="292"/>
      <c r="G94" s="292"/>
      <c r="H94" s="328" t="s">
        <v>280</v>
      </c>
      <c r="I94" s="292"/>
      <c r="J94" s="292"/>
      <c r="K94" s="328" t="s">
        <v>280</v>
      </c>
      <c r="L94" s="292"/>
      <c r="M94" s="292"/>
      <c r="N94" s="328" t="s">
        <v>280</v>
      </c>
      <c r="O94" s="292"/>
      <c r="P94" s="299"/>
      <c r="Q94" s="323" t="s">
        <v>280</v>
      </c>
      <c r="R94" s="323"/>
      <c r="S94" s="323"/>
      <c r="T94" s="287" t="s">
        <v>280</v>
      </c>
      <c r="U94" s="288"/>
      <c r="V94" s="274" t="s">
        <v>32</v>
      </c>
      <c r="W94" s="274" t="s">
        <v>32</v>
      </c>
      <c r="X94" s="274" t="s">
        <v>32</v>
      </c>
      <c r="Y94" s="274" t="s">
        <v>32</v>
      </c>
      <c r="Z94" s="274" t="s">
        <v>32</v>
      </c>
      <c r="AA94" s="314" t="str">
        <f t="shared" si="40"/>
        <v xml:space="preserve">  -   -   -  </v>
      </c>
      <c r="AB94" s="313" t="str">
        <f t="shared" si="41"/>
        <v xml:space="preserve"> </v>
      </c>
      <c r="AC94" s="313" t="str">
        <f t="shared" si="42"/>
        <v xml:space="preserve"> </v>
      </c>
      <c r="AD94" s="313" t="str">
        <f t="shared" si="43"/>
        <v xml:space="preserve"> </v>
      </c>
      <c r="AE94" s="313" t="str">
        <f t="shared" si="44"/>
        <v xml:space="preserve"> </v>
      </c>
    </row>
    <row r="95" spans="1:31" x14ac:dyDescent="0.25">
      <c r="A95" s="275" t="s">
        <v>366</v>
      </c>
      <c r="B95" s="400" t="s">
        <v>462</v>
      </c>
      <c r="C95" s="335">
        <v>43527</v>
      </c>
      <c r="D95" s="336"/>
      <c r="E95" s="337">
        <v>43528</v>
      </c>
      <c r="F95" s="358" t="s">
        <v>487</v>
      </c>
      <c r="G95" s="359" t="s">
        <v>492</v>
      </c>
      <c r="H95" s="337">
        <v>43529</v>
      </c>
      <c r="I95" s="358" t="s">
        <v>487</v>
      </c>
      <c r="J95" s="359" t="s">
        <v>492</v>
      </c>
      <c r="K95" s="337">
        <v>43530</v>
      </c>
      <c r="L95" s="358" t="s">
        <v>487</v>
      </c>
      <c r="M95" s="359" t="s">
        <v>492</v>
      </c>
      <c r="N95" s="337">
        <v>43531</v>
      </c>
      <c r="O95" s="358" t="s">
        <v>487</v>
      </c>
      <c r="P95" s="359" t="s">
        <v>492</v>
      </c>
      <c r="Q95" s="338">
        <v>43532</v>
      </c>
      <c r="R95" s="339"/>
      <c r="S95" s="340"/>
      <c r="T95" s="302">
        <v>43533</v>
      </c>
      <c r="U95" s="303"/>
      <c r="V95" s="313" t="str">
        <f>F95</f>
        <v>Run Name</v>
      </c>
      <c r="W95" s="274" t="str">
        <f>I95</f>
        <v>Run Name</v>
      </c>
      <c r="X95" s="314" t="str">
        <f>L95</f>
        <v>Run Name</v>
      </c>
      <c r="Y95" s="314" t="str">
        <f>O95</f>
        <v>Run Name</v>
      </c>
      <c r="Z95" s="314" t="str">
        <f>V95&amp;"  -"&amp;W95&amp;" - "&amp;X95&amp;" - "&amp;Y95</f>
        <v>Run Name  -Run Name - Run Name - Run Name</v>
      </c>
      <c r="AA95" s="314"/>
    </row>
    <row r="96" spans="1:31" x14ac:dyDescent="0.25">
      <c r="A96" s="275" t="s">
        <v>366</v>
      </c>
      <c r="B96" s="398" t="s">
        <v>462</v>
      </c>
      <c r="C96" s="327" t="s">
        <v>280</v>
      </c>
      <c r="D96" s="327"/>
      <c r="E96" s="322" t="s">
        <v>280</v>
      </c>
      <c r="F96" s="286"/>
      <c r="G96" s="286"/>
      <c r="H96" s="322" t="s">
        <v>280</v>
      </c>
      <c r="I96" s="286"/>
      <c r="J96" s="286"/>
      <c r="K96" s="322" t="s">
        <v>280</v>
      </c>
      <c r="L96" s="286"/>
      <c r="M96" s="286"/>
      <c r="N96" s="322" t="s">
        <v>280</v>
      </c>
      <c r="O96" s="286"/>
      <c r="P96" s="286"/>
      <c r="Q96" s="322" t="s">
        <v>280</v>
      </c>
      <c r="R96" s="323"/>
      <c r="S96" s="323"/>
      <c r="T96" s="287" t="s">
        <v>280</v>
      </c>
      <c r="U96" s="288"/>
      <c r="V96" s="274" t="s">
        <v>32</v>
      </c>
      <c r="W96" s="274" t="s">
        <v>32</v>
      </c>
      <c r="X96" s="274" t="s">
        <v>32</v>
      </c>
      <c r="Y96" s="274" t="s">
        <v>32</v>
      </c>
      <c r="Z96" s="274" t="s">
        <v>32</v>
      </c>
      <c r="AA96" s="314" t="str">
        <f t="shared" ref="AA96:AA104" si="45">AB96&amp;" - "&amp;AC96&amp;" - "&amp;AD96&amp;" - "&amp;AE96</f>
        <v xml:space="preserve">  -   -   -  </v>
      </c>
      <c r="AB96" s="313" t="str">
        <f t="shared" ref="AB96:AB104" si="46">E96</f>
        <v xml:space="preserve"> </v>
      </c>
      <c r="AC96" s="313" t="str">
        <f t="shared" ref="AC96:AC104" si="47">H96</f>
        <v xml:space="preserve"> </v>
      </c>
      <c r="AD96" s="313" t="str">
        <f t="shared" ref="AD96:AD104" si="48">K96</f>
        <v xml:space="preserve"> </v>
      </c>
      <c r="AE96" s="313" t="str">
        <f t="shared" ref="AE96:AE104" si="49">N96</f>
        <v xml:space="preserve"> </v>
      </c>
    </row>
    <row r="97" spans="1:31" x14ac:dyDescent="0.25">
      <c r="A97" s="275" t="s">
        <v>366</v>
      </c>
      <c r="B97" s="398" t="s">
        <v>462</v>
      </c>
      <c r="C97" s="327" t="s">
        <v>280</v>
      </c>
      <c r="D97" s="327"/>
      <c r="E97" s="322" t="s">
        <v>280</v>
      </c>
      <c r="F97" s="286"/>
      <c r="G97" s="286"/>
      <c r="H97" s="322" t="s">
        <v>280</v>
      </c>
      <c r="I97" s="286"/>
      <c r="J97" s="286"/>
      <c r="K97" s="322" t="s">
        <v>280</v>
      </c>
      <c r="L97" s="286"/>
      <c r="M97" s="286"/>
      <c r="N97" s="322" t="s">
        <v>280</v>
      </c>
      <c r="O97" s="286"/>
      <c r="P97" s="286"/>
      <c r="Q97" s="322" t="s">
        <v>280</v>
      </c>
      <c r="R97" s="323"/>
      <c r="S97" s="323"/>
      <c r="T97" s="287" t="s">
        <v>280</v>
      </c>
      <c r="U97" s="288"/>
      <c r="V97" s="274" t="s">
        <v>32</v>
      </c>
      <c r="W97" s="274" t="s">
        <v>32</v>
      </c>
      <c r="X97" s="274" t="s">
        <v>32</v>
      </c>
      <c r="Y97" s="274" t="s">
        <v>32</v>
      </c>
      <c r="Z97" s="274" t="s">
        <v>32</v>
      </c>
      <c r="AA97" s="314" t="str">
        <f t="shared" si="45"/>
        <v xml:space="preserve">  -   -   -  </v>
      </c>
      <c r="AB97" s="313" t="str">
        <f t="shared" si="46"/>
        <v xml:space="preserve"> </v>
      </c>
      <c r="AC97" s="313" t="str">
        <f t="shared" si="47"/>
        <v xml:space="preserve"> </v>
      </c>
      <c r="AD97" s="313" t="str">
        <f t="shared" si="48"/>
        <v xml:space="preserve"> </v>
      </c>
      <c r="AE97" s="313" t="str">
        <f t="shared" si="49"/>
        <v xml:space="preserve"> </v>
      </c>
    </row>
    <row r="98" spans="1:31" x14ac:dyDescent="0.25">
      <c r="A98" s="275" t="s">
        <v>366</v>
      </c>
      <c r="B98" s="398" t="s">
        <v>462</v>
      </c>
      <c r="C98" s="327"/>
      <c r="D98" s="327"/>
      <c r="E98" s="322"/>
      <c r="F98" s="286"/>
      <c r="G98" s="286"/>
      <c r="H98" s="322"/>
      <c r="I98" s="286"/>
      <c r="J98" s="286"/>
      <c r="K98" s="322"/>
      <c r="L98" s="286"/>
      <c r="M98" s="286"/>
      <c r="N98" s="322"/>
      <c r="O98" s="286"/>
      <c r="P98" s="286"/>
      <c r="Q98" s="322"/>
      <c r="R98" s="323"/>
      <c r="S98" s="323"/>
      <c r="T98" s="287"/>
      <c r="U98" s="288"/>
      <c r="V98" s="274" t="s">
        <v>32</v>
      </c>
      <c r="W98" s="274" t="s">
        <v>32</v>
      </c>
      <c r="X98" s="274" t="s">
        <v>32</v>
      </c>
      <c r="Y98" s="274" t="s">
        <v>32</v>
      </c>
      <c r="Z98" s="274" t="s">
        <v>32</v>
      </c>
      <c r="AA98" s="314" t="str">
        <f t="shared" si="45"/>
        <v>0 - 0 - 0 - 0</v>
      </c>
      <c r="AB98" s="313">
        <f t="shared" si="46"/>
        <v>0</v>
      </c>
      <c r="AC98" s="313">
        <f t="shared" si="47"/>
        <v>0</v>
      </c>
      <c r="AD98" s="313">
        <f t="shared" si="48"/>
        <v>0</v>
      </c>
      <c r="AE98" s="313">
        <f t="shared" si="49"/>
        <v>0</v>
      </c>
    </row>
    <row r="99" spans="1:31" x14ac:dyDescent="0.25">
      <c r="A99" s="275" t="s">
        <v>366</v>
      </c>
      <c r="B99" s="398" t="s">
        <v>462</v>
      </c>
      <c r="C99" s="327"/>
      <c r="D99" s="327"/>
      <c r="E99" s="322"/>
      <c r="F99" s="286"/>
      <c r="G99" s="286"/>
      <c r="H99" s="322"/>
      <c r="I99" s="286"/>
      <c r="J99" s="286"/>
      <c r="K99" s="322"/>
      <c r="L99" s="286"/>
      <c r="M99" s="286"/>
      <c r="N99" s="322"/>
      <c r="O99" s="286"/>
      <c r="P99" s="286"/>
      <c r="Q99" s="322"/>
      <c r="R99" s="323"/>
      <c r="S99" s="323"/>
      <c r="T99" s="287"/>
      <c r="U99" s="288"/>
      <c r="V99" s="274" t="s">
        <v>32</v>
      </c>
      <c r="W99" s="274" t="s">
        <v>32</v>
      </c>
      <c r="X99" s="274" t="s">
        <v>32</v>
      </c>
      <c r="Y99" s="274" t="s">
        <v>32</v>
      </c>
      <c r="Z99" s="274" t="s">
        <v>32</v>
      </c>
      <c r="AA99" s="314" t="str">
        <f t="shared" si="45"/>
        <v>0 - 0 - 0 - 0</v>
      </c>
      <c r="AB99" s="313">
        <f t="shared" si="46"/>
        <v>0</v>
      </c>
      <c r="AC99" s="313">
        <f t="shared" si="47"/>
        <v>0</v>
      </c>
      <c r="AD99" s="313">
        <f t="shared" si="48"/>
        <v>0</v>
      </c>
      <c r="AE99" s="313">
        <f t="shared" si="49"/>
        <v>0</v>
      </c>
    </row>
    <row r="100" spans="1:31" x14ac:dyDescent="0.25">
      <c r="A100" s="275" t="s">
        <v>366</v>
      </c>
      <c r="B100" s="398" t="s">
        <v>462</v>
      </c>
      <c r="C100" s="327"/>
      <c r="D100" s="327"/>
      <c r="E100" s="322"/>
      <c r="F100" s="286"/>
      <c r="G100" s="286"/>
      <c r="H100" s="322"/>
      <c r="I100" s="286"/>
      <c r="J100" s="286"/>
      <c r="K100" s="322"/>
      <c r="L100" s="286"/>
      <c r="M100" s="286"/>
      <c r="N100" s="322"/>
      <c r="O100" s="286"/>
      <c r="P100" s="286"/>
      <c r="Q100" s="322"/>
      <c r="R100" s="323"/>
      <c r="S100" s="323"/>
      <c r="T100" s="287"/>
      <c r="U100" s="288"/>
      <c r="V100" s="274" t="s">
        <v>32</v>
      </c>
      <c r="W100" s="274" t="s">
        <v>32</v>
      </c>
      <c r="X100" s="274" t="s">
        <v>32</v>
      </c>
      <c r="Y100" s="274" t="s">
        <v>32</v>
      </c>
      <c r="Z100" s="274" t="s">
        <v>32</v>
      </c>
      <c r="AA100" s="314" t="str">
        <f t="shared" si="45"/>
        <v>0 - 0 - 0 - 0</v>
      </c>
      <c r="AB100" s="313">
        <f t="shared" si="46"/>
        <v>0</v>
      </c>
      <c r="AC100" s="313">
        <f t="shared" si="47"/>
        <v>0</v>
      </c>
      <c r="AD100" s="313">
        <f t="shared" si="48"/>
        <v>0</v>
      </c>
      <c r="AE100" s="313">
        <f t="shared" si="49"/>
        <v>0</v>
      </c>
    </row>
    <row r="101" spans="1:31" x14ac:dyDescent="0.25">
      <c r="A101" s="275" t="s">
        <v>366</v>
      </c>
      <c r="B101" s="398" t="s">
        <v>462</v>
      </c>
      <c r="C101" s="327"/>
      <c r="D101" s="327"/>
      <c r="E101" s="322"/>
      <c r="F101" s="286"/>
      <c r="G101" s="286"/>
      <c r="H101" s="322"/>
      <c r="I101" s="286"/>
      <c r="J101" s="286"/>
      <c r="K101" s="322"/>
      <c r="L101" s="286"/>
      <c r="M101" s="286"/>
      <c r="N101" s="322"/>
      <c r="O101" s="286"/>
      <c r="P101" s="286"/>
      <c r="Q101" s="322"/>
      <c r="R101" s="323"/>
      <c r="S101" s="323"/>
      <c r="T101" s="287"/>
      <c r="U101" s="288"/>
      <c r="V101" s="274" t="s">
        <v>32</v>
      </c>
      <c r="W101" s="274" t="s">
        <v>32</v>
      </c>
      <c r="X101" s="274" t="s">
        <v>32</v>
      </c>
      <c r="Y101" s="274" t="s">
        <v>32</v>
      </c>
      <c r="Z101" s="274" t="s">
        <v>32</v>
      </c>
      <c r="AA101" s="314" t="str">
        <f t="shared" si="45"/>
        <v>0 - 0 - 0 - 0</v>
      </c>
      <c r="AB101" s="313">
        <f t="shared" si="46"/>
        <v>0</v>
      </c>
      <c r="AC101" s="313">
        <f t="shared" si="47"/>
        <v>0</v>
      </c>
      <c r="AD101" s="313">
        <f t="shared" si="48"/>
        <v>0</v>
      </c>
      <c r="AE101" s="313">
        <f t="shared" si="49"/>
        <v>0</v>
      </c>
    </row>
    <row r="102" spans="1:31" x14ac:dyDescent="0.25">
      <c r="A102" s="275" t="s">
        <v>366</v>
      </c>
      <c r="B102" s="398" t="s">
        <v>462</v>
      </c>
      <c r="C102" s="327" t="s">
        <v>280</v>
      </c>
      <c r="D102" s="327"/>
      <c r="E102" s="322" t="s">
        <v>280</v>
      </c>
      <c r="F102" s="286"/>
      <c r="G102" s="286"/>
      <c r="H102" s="322" t="s">
        <v>280</v>
      </c>
      <c r="I102" s="286"/>
      <c r="J102" s="286"/>
      <c r="K102" s="322" t="s">
        <v>280</v>
      </c>
      <c r="L102" s="286"/>
      <c r="M102" s="286"/>
      <c r="N102" s="322" t="s">
        <v>280</v>
      </c>
      <c r="O102" s="286"/>
      <c r="P102" s="286"/>
      <c r="Q102" s="322" t="s">
        <v>280</v>
      </c>
      <c r="R102" s="323"/>
      <c r="S102" s="323"/>
      <c r="T102" s="287" t="s">
        <v>280</v>
      </c>
      <c r="U102" s="288"/>
      <c r="V102" s="274" t="s">
        <v>32</v>
      </c>
      <c r="W102" s="274" t="s">
        <v>32</v>
      </c>
      <c r="X102" s="274" t="s">
        <v>32</v>
      </c>
      <c r="Y102" s="274" t="s">
        <v>32</v>
      </c>
      <c r="Z102" s="274" t="s">
        <v>32</v>
      </c>
      <c r="AA102" s="314" t="str">
        <f t="shared" si="45"/>
        <v xml:space="preserve">  -   -   -  </v>
      </c>
      <c r="AB102" s="313" t="str">
        <f t="shared" si="46"/>
        <v xml:space="preserve"> </v>
      </c>
      <c r="AC102" s="313" t="str">
        <f t="shared" si="47"/>
        <v xml:space="preserve"> </v>
      </c>
      <c r="AD102" s="313" t="str">
        <f t="shared" si="48"/>
        <v xml:space="preserve"> </v>
      </c>
      <c r="AE102" s="313" t="str">
        <f t="shared" si="49"/>
        <v xml:space="preserve"> </v>
      </c>
    </row>
    <row r="103" spans="1:31" x14ac:dyDescent="0.25">
      <c r="A103" s="275" t="s">
        <v>366</v>
      </c>
      <c r="B103" s="398" t="s">
        <v>462</v>
      </c>
      <c r="C103" s="327" t="s">
        <v>280</v>
      </c>
      <c r="D103" s="327"/>
      <c r="E103" s="322" t="s">
        <v>280</v>
      </c>
      <c r="F103" s="286"/>
      <c r="G103" s="286"/>
      <c r="H103" s="322" t="s">
        <v>280</v>
      </c>
      <c r="I103" s="286"/>
      <c r="J103" s="286"/>
      <c r="K103" s="322" t="s">
        <v>280</v>
      </c>
      <c r="L103" s="286"/>
      <c r="M103" s="286"/>
      <c r="N103" s="322" t="s">
        <v>280</v>
      </c>
      <c r="O103" s="286"/>
      <c r="P103" s="286"/>
      <c r="Q103" s="322" t="s">
        <v>280</v>
      </c>
      <c r="R103" s="323"/>
      <c r="S103" s="323"/>
      <c r="T103" s="287" t="s">
        <v>280</v>
      </c>
      <c r="U103" s="288"/>
      <c r="V103" s="274" t="s">
        <v>32</v>
      </c>
      <c r="W103" s="274" t="s">
        <v>32</v>
      </c>
      <c r="X103" s="274" t="s">
        <v>32</v>
      </c>
      <c r="Y103" s="274" t="s">
        <v>32</v>
      </c>
      <c r="Z103" s="274" t="s">
        <v>32</v>
      </c>
      <c r="AA103" s="314" t="str">
        <f t="shared" si="45"/>
        <v xml:space="preserve">  -   -   -  </v>
      </c>
      <c r="AB103" s="313" t="str">
        <f t="shared" si="46"/>
        <v xml:space="preserve"> </v>
      </c>
      <c r="AC103" s="313" t="str">
        <f t="shared" si="47"/>
        <v xml:space="preserve"> </v>
      </c>
      <c r="AD103" s="313" t="str">
        <f t="shared" si="48"/>
        <v xml:space="preserve"> </v>
      </c>
      <c r="AE103" s="313" t="str">
        <f t="shared" si="49"/>
        <v xml:space="preserve"> </v>
      </c>
    </row>
    <row r="104" spans="1:31" x14ac:dyDescent="0.25">
      <c r="A104" s="275" t="s">
        <v>366</v>
      </c>
      <c r="B104" s="398" t="s">
        <v>462</v>
      </c>
      <c r="C104" s="327" t="s">
        <v>280</v>
      </c>
      <c r="D104" s="327"/>
      <c r="E104" s="322" t="s">
        <v>280</v>
      </c>
      <c r="F104" s="286"/>
      <c r="G104" s="286"/>
      <c r="H104" s="322" t="s">
        <v>280</v>
      </c>
      <c r="I104" s="286"/>
      <c r="J104" s="286"/>
      <c r="K104" s="322" t="s">
        <v>280</v>
      </c>
      <c r="L104" s="286"/>
      <c r="M104" s="286"/>
      <c r="N104" s="322" t="s">
        <v>280</v>
      </c>
      <c r="O104" s="286"/>
      <c r="P104" s="286"/>
      <c r="Q104" s="322" t="s">
        <v>280</v>
      </c>
      <c r="R104" s="323"/>
      <c r="S104" s="323"/>
      <c r="T104" s="287" t="s">
        <v>280</v>
      </c>
      <c r="U104" s="288"/>
      <c r="V104" s="274" t="s">
        <v>32</v>
      </c>
      <c r="W104" s="274" t="s">
        <v>32</v>
      </c>
      <c r="X104" s="274" t="s">
        <v>32</v>
      </c>
      <c r="Y104" s="274" t="s">
        <v>32</v>
      </c>
      <c r="Z104" s="274" t="s">
        <v>32</v>
      </c>
      <c r="AA104" s="314" t="str">
        <f t="shared" si="45"/>
        <v xml:space="preserve">  -   -   -  </v>
      </c>
      <c r="AB104" s="313" t="str">
        <f t="shared" si="46"/>
        <v xml:space="preserve"> </v>
      </c>
      <c r="AC104" s="313" t="str">
        <f t="shared" si="47"/>
        <v xml:space="preserve"> </v>
      </c>
      <c r="AD104" s="313" t="str">
        <f t="shared" si="48"/>
        <v xml:space="preserve"> </v>
      </c>
      <c r="AE104" s="313" t="str">
        <f t="shared" si="49"/>
        <v xml:space="preserve"> </v>
      </c>
    </row>
    <row r="105" spans="1:31" x14ac:dyDescent="0.25">
      <c r="A105" s="275" t="s">
        <v>366</v>
      </c>
      <c r="B105" s="398" t="s">
        <v>462</v>
      </c>
      <c r="C105" s="341">
        <v>43534</v>
      </c>
      <c r="D105" s="342"/>
      <c r="E105" s="338">
        <v>43535</v>
      </c>
      <c r="F105" s="358" t="s">
        <v>487</v>
      </c>
      <c r="G105" s="359" t="s">
        <v>492</v>
      </c>
      <c r="H105" s="338">
        <v>43536</v>
      </c>
      <c r="I105" s="358" t="s">
        <v>487</v>
      </c>
      <c r="J105" s="359" t="s">
        <v>492</v>
      </c>
      <c r="K105" s="338">
        <v>43537</v>
      </c>
      <c r="L105" s="358" t="s">
        <v>487</v>
      </c>
      <c r="M105" s="359" t="s">
        <v>492</v>
      </c>
      <c r="N105" s="338">
        <v>43538</v>
      </c>
      <c r="O105" s="358" t="s">
        <v>487</v>
      </c>
      <c r="P105" s="359" t="s">
        <v>492</v>
      </c>
      <c r="Q105" s="338">
        <v>43539</v>
      </c>
      <c r="R105" s="339"/>
      <c r="S105" s="340"/>
      <c r="T105" s="302">
        <v>43540</v>
      </c>
      <c r="U105" s="303"/>
      <c r="V105" s="313" t="str">
        <f>F105</f>
        <v>Run Name</v>
      </c>
      <c r="W105" s="274" t="str">
        <f>I105</f>
        <v>Run Name</v>
      </c>
      <c r="X105" s="314" t="str">
        <f>L105</f>
        <v>Run Name</v>
      </c>
      <c r="Y105" s="314" t="str">
        <f>O105</f>
        <v>Run Name</v>
      </c>
      <c r="Z105" s="314" t="str">
        <f>V105&amp;"  -"&amp;W105&amp;" - "&amp;X105&amp;" - "&amp;Y105</f>
        <v>Run Name  -Run Name - Run Name - Run Name</v>
      </c>
      <c r="AA105" s="314"/>
    </row>
    <row r="106" spans="1:31" x14ac:dyDescent="0.25">
      <c r="A106" s="275" t="s">
        <v>366</v>
      </c>
      <c r="B106" s="398" t="s">
        <v>462</v>
      </c>
      <c r="C106" s="327" t="s">
        <v>280</v>
      </c>
      <c r="D106" s="327"/>
      <c r="E106" s="322" t="s">
        <v>280</v>
      </c>
      <c r="F106" s="286"/>
      <c r="G106" s="286"/>
      <c r="H106" s="322" t="s">
        <v>280</v>
      </c>
      <c r="I106" s="286"/>
      <c r="J106" s="286"/>
      <c r="K106" s="322" t="s">
        <v>280</v>
      </c>
      <c r="L106" s="286"/>
      <c r="M106" s="286"/>
      <c r="N106" s="322" t="s">
        <v>280</v>
      </c>
      <c r="O106" s="286"/>
      <c r="P106" s="286"/>
      <c r="Q106" s="322" t="s">
        <v>280</v>
      </c>
      <c r="R106" s="323"/>
      <c r="S106" s="323"/>
      <c r="T106" s="287" t="s">
        <v>280</v>
      </c>
      <c r="U106" s="288"/>
      <c r="V106" s="274" t="s">
        <v>32</v>
      </c>
      <c r="W106" s="274" t="s">
        <v>32</v>
      </c>
      <c r="X106" s="274" t="s">
        <v>32</v>
      </c>
      <c r="Y106" s="274" t="s">
        <v>32</v>
      </c>
      <c r="Z106" s="274" t="s">
        <v>32</v>
      </c>
      <c r="AA106" s="314" t="str">
        <f t="shared" ref="AA106:AA114" si="50">AB106&amp;" - "&amp;AC106&amp;" - "&amp;AD106&amp;" - "&amp;AE106</f>
        <v xml:space="preserve">  -   -   -  </v>
      </c>
      <c r="AB106" s="313" t="str">
        <f t="shared" ref="AB106:AB114" si="51">E106</f>
        <v xml:space="preserve"> </v>
      </c>
      <c r="AC106" s="313" t="str">
        <f t="shared" ref="AC106:AC114" si="52">H106</f>
        <v xml:space="preserve"> </v>
      </c>
      <c r="AD106" s="313" t="str">
        <f t="shared" ref="AD106:AD114" si="53">K106</f>
        <v xml:space="preserve"> </v>
      </c>
      <c r="AE106" s="313" t="str">
        <f t="shared" ref="AE106:AE114" si="54">N106</f>
        <v xml:space="preserve"> </v>
      </c>
    </row>
    <row r="107" spans="1:31" x14ac:dyDescent="0.25">
      <c r="A107" s="275" t="s">
        <v>366</v>
      </c>
      <c r="B107" s="398" t="s">
        <v>462</v>
      </c>
      <c r="C107" s="327" t="s">
        <v>280</v>
      </c>
      <c r="D107" s="327"/>
      <c r="E107" s="322" t="s">
        <v>280</v>
      </c>
      <c r="F107" s="286"/>
      <c r="G107" s="286"/>
      <c r="H107" s="322" t="s">
        <v>280</v>
      </c>
      <c r="I107" s="286"/>
      <c r="J107" s="286"/>
      <c r="K107" s="322" t="s">
        <v>280</v>
      </c>
      <c r="L107" s="286"/>
      <c r="M107" s="286"/>
      <c r="N107" s="322" t="s">
        <v>280</v>
      </c>
      <c r="O107" s="286"/>
      <c r="P107" s="286"/>
      <c r="Q107" s="322" t="s">
        <v>280</v>
      </c>
      <c r="R107" s="323"/>
      <c r="S107" s="323"/>
      <c r="T107" s="287" t="s">
        <v>280</v>
      </c>
      <c r="U107" s="288"/>
      <c r="V107" s="274" t="s">
        <v>32</v>
      </c>
      <c r="W107" s="274" t="s">
        <v>32</v>
      </c>
      <c r="X107" s="274" t="s">
        <v>32</v>
      </c>
      <c r="Y107" s="274" t="s">
        <v>32</v>
      </c>
      <c r="Z107" s="274" t="s">
        <v>32</v>
      </c>
      <c r="AA107" s="314" t="str">
        <f t="shared" si="50"/>
        <v xml:space="preserve">  -   -   -  </v>
      </c>
      <c r="AB107" s="313" t="str">
        <f t="shared" si="51"/>
        <v xml:space="preserve"> </v>
      </c>
      <c r="AC107" s="313" t="str">
        <f t="shared" si="52"/>
        <v xml:space="preserve"> </v>
      </c>
      <c r="AD107" s="313" t="str">
        <f t="shared" si="53"/>
        <v xml:space="preserve"> </v>
      </c>
      <c r="AE107" s="313" t="str">
        <f t="shared" si="54"/>
        <v xml:space="preserve"> </v>
      </c>
    </row>
    <row r="108" spans="1:31" x14ac:dyDescent="0.25">
      <c r="A108" s="275" t="s">
        <v>366</v>
      </c>
      <c r="B108" s="398" t="s">
        <v>462</v>
      </c>
      <c r="C108" s="327"/>
      <c r="D108" s="327"/>
      <c r="E108" s="322"/>
      <c r="F108" s="286"/>
      <c r="G108" s="286"/>
      <c r="H108" s="322"/>
      <c r="I108" s="286"/>
      <c r="J108" s="286"/>
      <c r="K108" s="322"/>
      <c r="L108" s="286"/>
      <c r="M108" s="286"/>
      <c r="N108" s="322"/>
      <c r="O108" s="286"/>
      <c r="P108" s="286"/>
      <c r="Q108" s="322"/>
      <c r="R108" s="323"/>
      <c r="S108" s="323"/>
      <c r="T108" s="287"/>
      <c r="U108" s="288"/>
      <c r="V108" s="274" t="s">
        <v>32</v>
      </c>
      <c r="W108" s="274" t="s">
        <v>32</v>
      </c>
      <c r="X108" s="274" t="s">
        <v>32</v>
      </c>
      <c r="Y108" s="274" t="s">
        <v>32</v>
      </c>
      <c r="Z108" s="274" t="s">
        <v>32</v>
      </c>
      <c r="AA108" s="314" t="str">
        <f t="shared" si="50"/>
        <v>0 - 0 - 0 - 0</v>
      </c>
      <c r="AB108" s="313">
        <f t="shared" si="51"/>
        <v>0</v>
      </c>
      <c r="AC108" s="313">
        <f t="shared" si="52"/>
        <v>0</v>
      </c>
      <c r="AD108" s="313">
        <f t="shared" si="53"/>
        <v>0</v>
      </c>
      <c r="AE108" s="313">
        <f t="shared" si="54"/>
        <v>0</v>
      </c>
    </row>
    <row r="109" spans="1:31" x14ac:dyDescent="0.25">
      <c r="A109" s="275" t="s">
        <v>366</v>
      </c>
      <c r="B109" s="398" t="s">
        <v>462</v>
      </c>
      <c r="C109" s="327"/>
      <c r="D109" s="327"/>
      <c r="E109" s="322"/>
      <c r="F109" s="286"/>
      <c r="G109" s="286"/>
      <c r="H109" s="322"/>
      <c r="I109" s="286"/>
      <c r="J109" s="286"/>
      <c r="K109" s="322"/>
      <c r="L109" s="286"/>
      <c r="M109" s="286"/>
      <c r="N109" s="322"/>
      <c r="O109" s="286"/>
      <c r="P109" s="286"/>
      <c r="Q109" s="322"/>
      <c r="R109" s="323"/>
      <c r="S109" s="323"/>
      <c r="T109" s="287"/>
      <c r="U109" s="288"/>
      <c r="V109" s="274" t="s">
        <v>32</v>
      </c>
      <c r="W109" s="274" t="s">
        <v>32</v>
      </c>
      <c r="X109" s="274" t="s">
        <v>32</v>
      </c>
      <c r="Y109" s="274" t="s">
        <v>32</v>
      </c>
      <c r="Z109" s="274" t="s">
        <v>32</v>
      </c>
      <c r="AA109" s="314" t="str">
        <f t="shared" si="50"/>
        <v>0 - 0 - 0 - 0</v>
      </c>
      <c r="AB109" s="313">
        <f t="shared" si="51"/>
        <v>0</v>
      </c>
      <c r="AC109" s="313">
        <f t="shared" si="52"/>
        <v>0</v>
      </c>
      <c r="AD109" s="313">
        <f t="shared" si="53"/>
        <v>0</v>
      </c>
      <c r="AE109" s="313">
        <f t="shared" si="54"/>
        <v>0</v>
      </c>
    </row>
    <row r="110" spans="1:31" x14ac:dyDescent="0.25">
      <c r="A110" s="275" t="s">
        <v>366</v>
      </c>
      <c r="B110" s="398" t="s">
        <v>462</v>
      </c>
      <c r="C110" s="327"/>
      <c r="D110" s="327"/>
      <c r="E110" s="322"/>
      <c r="F110" s="286"/>
      <c r="G110" s="286"/>
      <c r="H110" s="322"/>
      <c r="I110" s="286"/>
      <c r="J110" s="286"/>
      <c r="K110" s="322"/>
      <c r="L110" s="286"/>
      <c r="M110" s="286"/>
      <c r="N110" s="322"/>
      <c r="O110" s="286"/>
      <c r="P110" s="286"/>
      <c r="Q110" s="322"/>
      <c r="R110" s="323"/>
      <c r="S110" s="323"/>
      <c r="T110" s="287"/>
      <c r="U110" s="288"/>
      <c r="V110" s="274" t="s">
        <v>32</v>
      </c>
      <c r="W110" s="274" t="s">
        <v>32</v>
      </c>
      <c r="X110" s="274" t="s">
        <v>32</v>
      </c>
      <c r="Y110" s="274" t="s">
        <v>32</v>
      </c>
      <c r="Z110" s="274" t="s">
        <v>32</v>
      </c>
      <c r="AA110" s="314" t="str">
        <f t="shared" si="50"/>
        <v>0 - 0 - 0 - 0</v>
      </c>
      <c r="AB110" s="313">
        <f t="shared" si="51"/>
        <v>0</v>
      </c>
      <c r="AC110" s="313">
        <f t="shared" si="52"/>
        <v>0</v>
      </c>
      <c r="AD110" s="313">
        <f t="shared" si="53"/>
        <v>0</v>
      </c>
      <c r="AE110" s="313">
        <f t="shared" si="54"/>
        <v>0</v>
      </c>
    </row>
    <row r="111" spans="1:31" x14ac:dyDescent="0.25">
      <c r="A111" s="275" t="s">
        <v>366</v>
      </c>
      <c r="B111" s="398" t="s">
        <v>462</v>
      </c>
      <c r="C111" s="327"/>
      <c r="D111" s="327"/>
      <c r="E111" s="322"/>
      <c r="F111" s="286"/>
      <c r="G111" s="286"/>
      <c r="H111" s="322"/>
      <c r="I111" s="286"/>
      <c r="J111" s="286"/>
      <c r="K111" s="322"/>
      <c r="L111" s="286"/>
      <c r="M111" s="286"/>
      <c r="N111" s="322"/>
      <c r="O111" s="286"/>
      <c r="P111" s="286"/>
      <c r="Q111" s="322"/>
      <c r="R111" s="323"/>
      <c r="S111" s="323"/>
      <c r="T111" s="287"/>
      <c r="U111" s="288"/>
      <c r="V111" s="274" t="s">
        <v>32</v>
      </c>
      <c r="W111" s="274" t="s">
        <v>32</v>
      </c>
      <c r="X111" s="274" t="s">
        <v>32</v>
      </c>
      <c r="Y111" s="274" t="s">
        <v>32</v>
      </c>
      <c r="Z111" s="274" t="s">
        <v>32</v>
      </c>
      <c r="AA111" s="314" t="str">
        <f t="shared" si="50"/>
        <v>0 - 0 - 0 - 0</v>
      </c>
      <c r="AB111" s="313">
        <f t="shared" si="51"/>
        <v>0</v>
      </c>
      <c r="AC111" s="313">
        <f t="shared" si="52"/>
        <v>0</v>
      </c>
      <c r="AD111" s="313">
        <f t="shared" si="53"/>
        <v>0</v>
      </c>
      <c r="AE111" s="313">
        <f t="shared" si="54"/>
        <v>0</v>
      </c>
    </row>
    <row r="112" spans="1:31" x14ac:dyDescent="0.25">
      <c r="A112" s="275" t="s">
        <v>366</v>
      </c>
      <c r="B112" s="398" t="s">
        <v>462</v>
      </c>
      <c r="C112" s="327" t="s">
        <v>280</v>
      </c>
      <c r="D112" s="327"/>
      <c r="E112" s="322" t="s">
        <v>280</v>
      </c>
      <c r="F112" s="286"/>
      <c r="G112" s="286"/>
      <c r="H112" s="322" t="s">
        <v>280</v>
      </c>
      <c r="I112" s="286"/>
      <c r="J112" s="286"/>
      <c r="K112" s="322" t="s">
        <v>280</v>
      </c>
      <c r="L112" s="286"/>
      <c r="M112" s="286"/>
      <c r="N112" s="322" t="s">
        <v>280</v>
      </c>
      <c r="O112" s="286"/>
      <c r="P112" s="286"/>
      <c r="Q112" s="322" t="s">
        <v>280</v>
      </c>
      <c r="R112" s="323"/>
      <c r="S112" s="323"/>
      <c r="T112" s="287" t="s">
        <v>280</v>
      </c>
      <c r="U112" s="288"/>
      <c r="V112" s="274" t="s">
        <v>32</v>
      </c>
      <c r="W112" s="274" t="s">
        <v>32</v>
      </c>
      <c r="X112" s="274" t="s">
        <v>32</v>
      </c>
      <c r="Y112" s="274" t="s">
        <v>32</v>
      </c>
      <c r="Z112" s="274" t="s">
        <v>32</v>
      </c>
      <c r="AA112" s="314" t="str">
        <f t="shared" si="50"/>
        <v xml:space="preserve">  -   -   -  </v>
      </c>
      <c r="AB112" s="313" t="str">
        <f t="shared" si="51"/>
        <v xml:space="preserve"> </v>
      </c>
      <c r="AC112" s="313" t="str">
        <f t="shared" si="52"/>
        <v xml:space="preserve"> </v>
      </c>
      <c r="AD112" s="313" t="str">
        <f t="shared" si="53"/>
        <v xml:space="preserve"> </v>
      </c>
      <c r="AE112" s="313" t="str">
        <f t="shared" si="54"/>
        <v xml:space="preserve"> </v>
      </c>
    </row>
    <row r="113" spans="1:31" x14ac:dyDescent="0.25">
      <c r="A113" s="275" t="s">
        <v>366</v>
      </c>
      <c r="B113" s="398" t="s">
        <v>462</v>
      </c>
      <c r="C113" s="327" t="s">
        <v>280</v>
      </c>
      <c r="D113" s="327"/>
      <c r="E113" s="322" t="s">
        <v>280</v>
      </c>
      <c r="F113" s="286"/>
      <c r="G113" s="286"/>
      <c r="H113" s="322" t="s">
        <v>280</v>
      </c>
      <c r="I113" s="286"/>
      <c r="J113" s="286"/>
      <c r="K113" s="322" t="s">
        <v>280</v>
      </c>
      <c r="L113" s="286"/>
      <c r="M113" s="286"/>
      <c r="N113" s="322" t="s">
        <v>280</v>
      </c>
      <c r="O113" s="286"/>
      <c r="P113" s="286"/>
      <c r="Q113" s="322" t="s">
        <v>280</v>
      </c>
      <c r="R113" s="323"/>
      <c r="S113" s="323"/>
      <c r="T113" s="287" t="s">
        <v>280</v>
      </c>
      <c r="U113" s="288"/>
      <c r="V113" s="274" t="s">
        <v>32</v>
      </c>
      <c r="W113" s="274" t="s">
        <v>32</v>
      </c>
      <c r="X113" s="274" t="s">
        <v>32</v>
      </c>
      <c r="Y113" s="274" t="s">
        <v>32</v>
      </c>
      <c r="Z113" s="274" t="s">
        <v>32</v>
      </c>
      <c r="AA113" s="314" t="str">
        <f t="shared" si="50"/>
        <v xml:space="preserve">  -   -   -  </v>
      </c>
      <c r="AB113" s="313" t="str">
        <f t="shared" si="51"/>
        <v xml:space="preserve"> </v>
      </c>
      <c r="AC113" s="313" t="str">
        <f t="shared" si="52"/>
        <v xml:space="preserve"> </v>
      </c>
      <c r="AD113" s="313" t="str">
        <f t="shared" si="53"/>
        <v xml:space="preserve"> </v>
      </c>
      <c r="AE113" s="313" t="str">
        <f t="shared" si="54"/>
        <v xml:space="preserve"> </v>
      </c>
    </row>
    <row r="114" spans="1:31" x14ac:dyDescent="0.25">
      <c r="A114" s="275" t="s">
        <v>366</v>
      </c>
      <c r="B114" s="398" t="s">
        <v>462</v>
      </c>
      <c r="C114" s="327" t="s">
        <v>280</v>
      </c>
      <c r="D114" s="327"/>
      <c r="E114" s="322" t="s">
        <v>280</v>
      </c>
      <c r="F114" s="286"/>
      <c r="G114" s="286"/>
      <c r="H114" s="322" t="s">
        <v>280</v>
      </c>
      <c r="I114" s="286"/>
      <c r="J114" s="286"/>
      <c r="K114" s="322" t="s">
        <v>280</v>
      </c>
      <c r="L114" s="286"/>
      <c r="M114" s="286"/>
      <c r="N114" s="322" t="s">
        <v>280</v>
      </c>
      <c r="O114" s="286"/>
      <c r="P114" s="286"/>
      <c r="Q114" s="322" t="s">
        <v>280</v>
      </c>
      <c r="R114" s="323"/>
      <c r="S114" s="323"/>
      <c r="T114" s="287" t="s">
        <v>280</v>
      </c>
      <c r="U114" s="288"/>
      <c r="V114" s="274" t="s">
        <v>32</v>
      </c>
      <c r="W114" s="274" t="s">
        <v>32</v>
      </c>
      <c r="X114" s="274" t="s">
        <v>32</v>
      </c>
      <c r="Y114" s="274" t="s">
        <v>32</v>
      </c>
      <c r="Z114" s="274" t="s">
        <v>32</v>
      </c>
      <c r="AA114" s="314" t="str">
        <f t="shared" si="50"/>
        <v xml:space="preserve">  -   -   -  </v>
      </c>
      <c r="AB114" s="313" t="str">
        <f t="shared" si="51"/>
        <v xml:space="preserve"> </v>
      </c>
      <c r="AC114" s="313" t="str">
        <f t="shared" si="52"/>
        <v xml:space="preserve"> </v>
      </c>
      <c r="AD114" s="313" t="str">
        <f t="shared" si="53"/>
        <v xml:space="preserve"> </v>
      </c>
      <c r="AE114" s="313" t="str">
        <f t="shared" si="54"/>
        <v xml:space="preserve"> </v>
      </c>
    </row>
    <row r="115" spans="1:31" x14ac:dyDescent="0.25">
      <c r="A115" s="275" t="s">
        <v>366</v>
      </c>
      <c r="B115" s="398" t="s">
        <v>462</v>
      </c>
      <c r="C115" s="341">
        <v>43541</v>
      </c>
      <c r="D115" s="342"/>
      <c r="E115" s="338">
        <v>43542</v>
      </c>
      <c r="F115" s="358" t="s">
        <v>487</v>
      </c>
      <c r="G115" s="359" t="s">
        <v>492</v>
      </c>
      <c r="H115" s="338">
        <v>43543</v>
      </c>
      <c r="I115" s="358" t="s">
        <v>487</v>
      </c>
      <c r="J115" s="359" t="s">
        <v>492</v>
      </c>
      <c r="K115" s="338">
        <v>43544</v>
      </c>
      <c r="L115" s="358" t="s">
        <v>487</v>
      </c>
      <c r="M115" s="359" t="s">
        <v>492</v>
      </c>
      <c r="N115" s="338">
        <v>43545</v>
      </c>
      <c r="O115" s="358" t="s">
        <v>487</v>
      </c>
      <c r="P115" s="359" t="s">
        <v>492</v>
      </c>
      <c r="Q115" s="338">
        <v>43546</v>
      </c>
      <c r="R115" s="339"/>
      <c r="S115" s="340"/>
      <c r="T115" s="302">
        <v>43547</v>
      </c>
      <c r="U115" s="303"/>
      <c r="V115" s="313" t="str">
        <f>F115</f>
        <v>Run Name</v>
      </c>
      <c r="W115" s="274" t="str">
        <f>I115</f>
        <v>Run Name</v>
      </c>
      <c r="X115" s="314" t="str">
        <f>L115</f>
        <v>Run Name</v>
      </c>
      <c r="Y115" s="314" t="str">
        <f>O115</f>
        <v>Run Name</v>
      </c>
      <c r="Z115" s="314" t="str">
        <f>V115&amp;"  -"&amp;W115&amp;" - "&amp;X115&amp;" - "&amp;Y115</f>
        <v>Run Name  -Run Name - Run Name - Run Name</v>
      </c>
      <c r="AA115" s="314"/>
    </row>
    <row r="116" spans="1:31" x14ac:dyDescent="0.25">
      <c r="A116" s="275" t="s">
        <v>366</v>
      </c>
      <c r="B116" s="398" t="s">
        <v>462</v>
      </c>
      <c r="C116" s="327" t="s">
        <v>280</v>
      </c>
      <c r="D116" s="327"/>
      <c r="E116" s="322" t="s">
        <v>280</v>
      </c>
      <c r="F116" s="286"/>
      <c r="G116" s="286"/>
      <c r="H116" s="322" t="s">
        <v>280</v>
      </c>
      <c r="I116" s="286"/>
      <c r="J116" s="286"/>
      <c r="K116" s="322" t="s">
        <v>280</v>
      </c>
      <c r="L116" s="286"/>
      <c r="M116" s="286"/>
      <c r="N116" s="322" t="s">
        <v>280</v>
      </c>
      <c r="O116" s="286"/>
      <c r="P116" s="286"/>
      <c r="Q116" s="322" t="s">
        <v>280</v>
      </c>
      <c r="R116" s="323"/>
      <c r="S116" s="323"/>
      <c r="T116" s="287" t="s">
        <v>280</v>
      </c>
      <c r="U116" s="288"/>
      <c r="V116" s="274" t="s">
        <v>32</v>
      </c>
      <c r="W116" s="274" t="s">
        <v>32</v>
      </c>
      <c r="X116" s="274" t="s">
        <v>32</v>
      </c>
      <c r="Y116" s="274" t="s">
        <v>32</v>
      </c>
      <c r="Z116" s="274" t="s">
        <v>32</v>
      </c>
      <c r="AA116" s="314" t="str">
        <f t="shared" ref="AA116:AA124" si="55">AB116&amp;" - "&amp;AC116&amp;" - "&amp;AD116&amp;" - "&amp;AE116</f>
        <v xml:space="preserve">  -   -   -  </v>
      </c>
      <c r="AB116" s="313" t="str">
        <f t="shared" ref="AB116:AB124" si="56">E116</f>
        <v xml:space="preserve"> </v>
      </c>
      <c r="AC116" s="313" t="str">
        <f t="shared" ref="AC116:AC124" si="57">H116</f>
        <v xml:space="preserve"> </v>
      </c>
      <c r="AD116" s="313" t="str">
        <f t="shared" ref="AD116:AD124" si="58">K116</f>
        <v xml:space="preserve"> </v>
      </c>
      <c r="AE116" s="313" t="str">
        <f t="shared" ref="AE116:AE124" si="59">N116</f>
        <v xml:space="preserve"> </v>
      </c>
    </row>
    <row r="117" spans="1:31" x14ac:dyDescent="0.25">
      <c r="A117" s="275" t="s">
        <v>366</v>
      </c>
      <c r="B117" s="398" t="s">
        <v>462</v>
      </c>
      <c r="C117" s="327" t="s">
        <v>280</v>
      </c>
      <c r="D117" s="327"/>
      <c r="E117" s="322" t="s">
        <v>280</v>
      </c>
      <c r="F117" s="286"/>
      <c r="G117" s="286"/>
      <c r="H117" s="322" t="s">
        <v>280</v>
      </c>
      <c r="I117" s="286"/>
      <c r="J117" s="286"/>
      <c r="K117" s="322" t="s">
        <v>280</v>
      </c>
      <c r="L117" s="286"/>
      <c r="M117" s="286"/>
      <c r="N117" s="322" t="s">
        <v>280</v>
      </c>
      <c r="O117" s="286"/>
      <c r="P117" s="286"/>
      <c r="Q117" s="322" t="s">
        <v>280</v>
      </c>
      <c r="R117" s="323"/>
      <c r="S117" s="323"/>
      <c r="T117" s="287" t="s">
        <v>280</v>
      </c>
      <c r="U117" s="288"/>
      <c r="V117" s="274" t="s">
        <v>32</v>
      </c>
      <c r="W117" s="274" t="s">
        <v>32</v>
      </c>
      <c r="X117" s="274" t="s">
        <v>32</v>
      </c>
      <c r="Y117" s="274" t="s">
        <v>32</v>
      </c>
      <c r="Z117" s="274" t="s">
        <v>32</v>
      </c>
      <c r="AA117" s="314" t="str">
        <f t="shared" si="55"/>
        <v xml:space="preserve">  -   -   -  </v>
      </c>
      <c r="AB117" s="313" t="str">
        <f t="shared" si="56"/>
        <v xml:space="preserve"> </v>
      </c>
      <c r="AC117" s="313" t="str">
        <f t="shared" si="57"/>
        <v xml:space="preserve"> </v>
      </c>
      <c r="AD117" s="313" t="str">
        <f t="shared" si="58"/>
        <v xml:space="preserve"> </v>
      </c>
      <c r="AE117" s="313" t="str">
        <f t="shared" si="59"/>
        <v xml:space="preserve"> </v>
      </c>
    </row>
    <row r="118" spans="1:31" x14ac:dyDescent="0.25">
      <c r="A118" s="275" t="s">
        <v>366</v>
      </c>
      <c r="B118" s="398" t="s">
        <v>462</v>
      </c>
      <c r="C118" s="327"/>
      <c r="D118" s="327"/>
      <c r="E118" s="322"/>
      <c r="F118" s="286"/>
      <c r="G118" s="286"/>
      <c r="H118" s="322"/>
      <c r="I118" s="286"/>
      <c r="J118" s="286"/>
      <c r="K118" s="322"/>
      <c r="L118" s="286"/>
      <c r="M118" s="286"/>
      <c r="N118" s="322"/>
      <c r="O118" s="286"/>
      <c r="P118" s="286"/>
      <c r="Q118" s="322"/>
      <c r="R118" s="323"/>
      <c r="S118" s="323"/>
      <c r="T118" s="287"/>
      <c r="U118" s="288"/>
      <c r="V118" s="274" t="s">
        <v>32</v>
      </c>
      <c r="W118" s="274" t="s">
        <v>32</v>
      </c>
      <c r="X118" s="274" t="s">
        <v>32</v>
      </c>
      <c r="Y118" s="274" t="s">
        <v>32</v>
      </c>
      <c r="Z118" s="274" t="s">
        <v>32</v>
      </c>
      <c r="AA118" s="314" t="str">
        <f t="shared" si="55"/>
        <v>0 - 0 - 0 - 0</v>
      </c>
      <c r="AB118" s="313">
        <f t="shared" si="56"/>
        <v>0</v>
      </c>
      <c r="AC118" s="313">
        <f t="shared" si="57"/>
        <v>0</v>
      </c>
      <c r="AD118" s="313">
        <f t="shared" si="58"/>
        <v>0</v>
      </c>
      <c r="AE118" s="313">
        <f t="shared" si="59"/>
        <v>0</v>
      </c>
    </row>
    <row r="119" spans="1:31" x14ac:dyDescent="0.25">
      <c r="A119" s="275" t="s">
        <v>366</v>
      </c>
      <c r="B119" s="398" t="s">
        <v>462</v>
      </c>
      <c r="C119" s="327"/>
      <c r="D119" s="327"/>
      <c r="E119" s="322"/>
      <c r="F119" s="286"/>
      <c r="G119" s="286"/>
      <c r="H119" s="322"/>
      <c r="I119" s="286"/>
      <c r="J119" s="286"/>
      <c r="K119" s="322"/>
      <c r="L119" s="286"/>
      <c r="M119" s="286"/>
      <c r="N119" s="322"/>
      <c r="O119" s="286"/>
      <c r="P119" s="286"/>
      <c r="Q119" s="322"/>
      <c r="R119" s="323"/>
      <c r="S119" s="323"/>
      <c r="T119" s="287"/>
      <c r="U119" s="288"/>
      <c r="V119" s="274" t="s">
        <v>32</v>
      </c>
      <c r="W119" s="274" t="s">
        <v>32</v>
      </c>
      <c r="X119" s="274" t="s">
        <v>32</v>
      </c>
      <c r="Y119" s="274" t="s">
        <v>32</v>
      </c>
      <c r="Z119" s="274" t="s">
        <v>32</v>
      </c>
      <c r="AA119" s="314" t="str">
        <f t="shared" si="55"/>
        <v>0 - 0 - 0 - 0</v>
      </c>
      <c r="AB119" s="313">
        <f t="shared" si="56"/>
        <v>0</v>
      </c>
      <c r="AC119" s="313">
        <f t="shared" si="57"/>
        <v>0</v>
      </c>
      <c r="AD119" s="313">
        <f t="shared" si="58"/>
        <v>0</v>
      </c>
      <c r="AE119" s="313">
        <f t="shared" si="59"/>
        <v>0</v>
      </c>
    </row>
    <row r="120" spans="1:31" x14ac:dyDescent="0.25">
      <c r="A120" s="275" t="s">
        <v>366</v>
      </c>
      <c r="B120" s="398" t="s">
        <v>462</v>
      </c>
      <c r="C120" s="327"/>
      <c r="D120" s="327"/>
      <c r="E120" s="322"/>
      <c r="F120" s="286"/>
      <c r="G120" s="286"/>
      <c r="H120" s="322"/>
      <c r="I120" s="286"/>
      <c r="J120" s="286"/>
      <c r="K120" s="322"/>
      <c r="L120" s="286"/>
      <c r="M120" s="286"/>
      <c r="N120" s="322"/>
      <c r="O120" s="286"/>
      <c r="P120" s="286"/>
      <c r="Q120" s="322"/>
      <c r="R120" s="323"/>
      <c r="S120" s="323"/>
      <c r="T120" s="287"/>
      <c r="U120" s="288"/>
      <c r="V120" s="274" t="s">
        <v>32</v>
      </c>
      <c r="W120" s="274" t="s">
        <v>32</v>
      </c>
      <c r="X120" s="274" t="s">
        <v>32</v>
      </c>
      <c r="Y120" s="274" t="s">
        <v>32</v>
      </c>
      <c r="Z120" s="274" t="s">
        <v>32</v>
      </c>
      <c r="AA120" s="314" t="str">
        <f t="shared" si="55"/>
        <v>0 - 0 - 0 - 0</v>
      </c>
      <c r="AB120" s="313">
        <f t="shared" si="56"/>
        <v>0</v>
      </c>
      <c r="AC120" s="313">
        <f t="shared" si="57"/>
        <v>0</v>
      </c>
      <c r="AD120" s="313">
        <f t="shared" si="58"/>
        <v>0</v>
      </c>
      <c r="AE120" s="313">
        <f t="shared" si="59"/>
        <v>0</v>
      </c>
    </row>
    <row r="121" spans="1:31" x14ac:dyDescent="0.25">
      <c r="A121" s="275" t="s">
        <v>366</v>
      </c>
      <c r="B121" s="398" t="s">
        <v>462</v>
      </c>
      <c r="C121" s="327"/>
      <c r="D121" s="327"/>
      <c r="E121" s="322"/>
      <c r="F121" s="286"/>
      <c r="G121" s="286"/>
      <c r="H121" s="322"/>
      <c r="I121" s="286"/>
      <c r="J121" s="286"/>
      <c r="K121" s="322"/>
      <c r="L121" s="286"/>
      <c r="M121" s="286"/>
      <c r="N121" s="322"/>
      <c r="O121" s="286"/>
      <c r="P121" s="286"/>
      <c r="Q121" s="322"/>
      <c r="R121" s="323"/>
      <c r="S121" s="323"/>
      <c r="T121" s="287"/>
      <c r="U121" s="288"/>
      <c r="V121" s="274" t="s">
        <v>32</v>
      </c>
      <c r="W121" s="274" t="s">
        <v>32</v>
      </c>
      <c r="X121" s="274" t="s">
        <v>32</v>
      </c>
      <c r="Y121" s="274" t="s">
        <v>32</v>
      </c>
      <c r="Z121" s="274" t="s">
        <v>32</v>
      </c>
      <c r="AA121" s="314" t="str">
        <f t="shared" si="55"/>
        <v>0 - 0 - 0 - 0</v>
      </c>
      <c r="AB121" s="313">
        <f t="shared" si="56"/>
        <v>0</v>
      </c>
      <c r="AC121" s="313">
        <f t="shared" si="57"/>
        <v>0</v>
      </c>
      <c r="AD121" s="313">
        <f t="shared" si="58"/>
        <v>0</v>
      </c>
      <c r="AE121" s="313">
        <f t="shared" si="59"/>
        <v>0</v>
      </c>
    </row>
    <row r="122" spans="1:31" x14ac:dyDescent="0.25">
      <c r="A122" s="275" t="s">
        <v>366</v>
      </c>
      <c r="B122" s="398" t="s">
        <v>462</v>
      </c>
      <c r="C122" s="327" t="s">
        <v>280</v>
      </c>
      <c r="D122" s="327"/>
      <c r="E122" s="322" t="s">
        <v>280</v>
      </c>
      <c r="F122" s="286"/>
      <c r="G122" s="286"/>
      <c r="H122" s="322" t="s">
        <v>280</v>
      </c>
      <c r="I122" s="286"/>
      <c r="J122" s="286"/>
      <c r="K122" s="322" t="s">
        <v>280</v>
      </c>
      <c r="L122" s="286"/>
      <c r="M122" s="286"/>
      <c r="N122" s="322" t="s">
        <v>280</v>
      </c>
      <c r="O122" s="286"/>
      <c r="P122" s="286"/>
      <c r="Q122" s="322" t="s">
        <v>280</v>
      </c>
      <c r="R122" s="323"/>
      <c r="S122" s="323"/>
      <c r="T122" s="287" t="s">
        <v>280</v>
      </c>
      <c r="U122" s="288"/>
      <c r="V122" s="274" t="s">
        <v>32</v>
      </c>
      <c r="W122" s="274" t="s">
        <v>32</v>
      </c>
      <c r="X122" s="274" t="s">
        <v>32</v>
      </c>
      <c r="Y122" s="274" t="s">
        <v>32</v>
      </c>
      <c r="Z122" s="274" t="s">
        <v>32</v>
      </c>
      <c r="AA122" s="314" t="str">
        <f t="shared" si="55"/>
        <v xml:space="preserve">  -   -   -  </v>
      </c>
      <c r="AB122" s="313" t="str">
        <f t="shared" si="56"/>
        <v xml:space="preserve"> </v>
      </c>
      <c r="AC122" s="313" t="str">
        <f t="shared" si="57"/>
        <v xml:space="preserve"> </v>
      </c>
      <c r="AD122" s="313" t="str">
        <f t="shared" si="58"/>
        <v xml:space="preserve"> </v>
      </c>
      <c r="AE122" s="313" t="str">
        <f t="shared" si="59"/>
        <v xml:space="preserve"> </v>
      </c>
    </row>
    <row r="123" spans="1:31" x14ac:dyDescent="0.25">
      <c r="A123" s="275" t="s">
        <v>366</v>
      </c>
      <c r="B123" s="398" t="s">
        <v>462</v>
      </c>
      <c r="C123" s="327" t="s">
        <v>280</v>
      </c>
      <c r="D123" s="327"/>
      <c r="E123" s="322" t="s">
        <v>280</v>
      </c>
      <c r="F123" s="286"/>
      <c r="G123" s="286"/>
      <c r="H123" s="322" t="s">
        <v>280</v>
      </c>
      <c r="I123" s="286"/>
      <c r="J123" s="286"/>
      <c r="K123" s="322" t="s">
        <v>280</v>
      </c>
      <c r="L123" s="286"/>
      <c r="M123" s="286"/>
      <c r="N123" s="322" t="s">
        <v>280</v>
      </c>
      <c r="O123" s="286"/>
      <c r="P123" s="286"/>
      <c r="Q123" s="322" t="s">
        <v>280</v>
      </c>
      <c r="R123" s="323"/>
      <c r="S123" s="323"/>
      <c r="T123" s="287" t="s">
        <v>280</v>
      </c>
      <c r="U123" s="288"/>
      <c r="V123" s="274" t="s">
        <v>32</v>
      </c>
      <c r="W123" s="274" t="s">
        <v>32</v>
      </c>
      <c r="X123" s="274" t="s">
        <v>32</v>
      </c>
      <c r="Y123" s="274" t="s">
        <v>32</v>
      </c>
      <c r="Z123" s="274" t="s">
        <v>32</v>
      </c>
      <c r="AA123" s="314" t="str">
        <f t="shared" si="55"/>
        <v xml:space="preserve">  -   -   -  </v>
      </c>
      <c r="AB123" s="313" t="str">
        <f t="shared" si="56"/>
        <v xml:space="preserve"> </v>
      </c>
      <c r="AC123" s="313" t="str">
        <f t="shared" si="57"/>
        <v xml:space="preserve"> </v>
      </c>
      <c r="AD123" s="313" t="str">
        <f t="shared" si="58"/>
        <v xml:space="preserve"> </v>
      </c>
      <c r="AE123" s="313" t="str">
        <f t="shared" si="59"/>
        <v xml:space="preserve"> </v>
      </c>
    </row>
    <row r="124" spans="1:31" x14ac:dyDescent="0.25">
      <c r="A124" s="275" t="s">
        <v>366</v>
      </c>
      <c r="B124" s="398" t="s">
        <v>462</v>
      </c>
      <c r="C124" s="327" t="s">
        <v>280</v>
      </c>
      <c r="D124" s="327"/>
      <c r="E124" s="322" t="s">
        <v>280</v>
      </c>
      <c r="F124" s="286"/>
      <c r="G124" s="286"/>
      <c r="H124" s="322" t="s">
        <v>280</v>
      </c>
      <c r="I124" s="286"/>
      <c r="J124" s="286"/>
      <c r="K124" s="322" t="s">
        <v>280</v>
      </c>
      <c r="L124" s="286"/>
      <c r="M124" s="286"/>
      <c r="N124" s="322" t="s">
        <v>280</v>
      </c>
      <c r="O124" s="286"/>
      <c r="P124" s="286"/>
      <c r="Q124" s="322" t="s">
        <v>280</v>
      </c>
      <c r="R124" s="323"/>
      <c r="S124" s="323"/>
      <c r="T124" s="287" t="s">
        <v>280</v>
      </c>
      <c r="U124" s="288"/>
      <c r="V124" s="274" t="s">
        <v>32</v>
      </c>
      <c r="W124" s="274" t="s">
        <v>32</v>
      </c>
      <c r="X124" s="274" t="s">
        <v>32</v>
      </c>
      <c r="Y124" s="274" t="s">
        <v>32</v>
      </c>
      <c r="Z124" s="274" t="s">
        <v>32</v>
      </c>
      <c r="AA124" s="314" t="str">
        <f t="shared" si="55"/>
        <v xml:space="preserve">  -   -   -  </v>
      </c>
      <c r="AB124" s="313" t="str">
        <f t="shared" si="56"/>
        <v xml:space="preserve"> </v>
      </c>
      <c r="AC124" s="313" t="str">
        <f t="shared" si="57"/>
        <v xml:space="preserve"> </v>
      </c>
      <c r="AD124" s="313" t="str">
        <f t="shared" si="58"/>
        <v xml:space="preserve"> </v>
      </c>
      <c r="AE124" s="313" t="str">
        <f t="shared" si="59"/>
        <v xml:space="preserve"> </v>
      </c>
    </row>
    <row r="125" spans="1:31" x14ac:dyDescent="0.25">
      <c r="A125" s="275" t="s">
        <v>366</v>
      </c>
      <c r="B125" s="398" t="s">
        <v>462</v>
      </c>
      <c r="C125" s="341">
        <v>43548</v>
      </c>
      <c r="D125" s="342"/>
      <c r="E125" s="338">
        <v>43549</v>
      </c>
      <c r="F125" s="358" t="s">
        <v>487</v>
      </c>
      <c r="G125" s="359" t="s">
        <v>492</v>
      </c>
      <c r="H125" s="338">
        <v>43550</v>
      </c>
      <c r="I125" s="358" t="s">
        <v>487</v>
      </c>
      <c r="J125" s="359" t="s">
        <v>492</v>
      </c>
      <c r="K125" s="338">
        <v>43551</v>
      </c>
      <c r="L125" s="358" t="s">
        <v>487</v>
      </c>
      <c r="M125" s="359" t="s">
        <v>492</v>
      </c>
      <c r="N125" s="338">
        <v>43552</v>
      </c>
      <c r="O125" s="358" t="s">
        <v>487</v>
      </c>
      <c r="P125" s="359" t="s">
        <v>492</v>
      </c>
      <c r="Q125" s="338">
        <v>43553</v>
      </c>
      <c r="R125" s="339"/>
      <c r="S125" s="340"/>
      <c r="T125" s="302">
        <v>43554</v>
      </c>
      <c r="U125" s="303"/>
      <c r="V125" s="313" t="str">
        <f>F125</f>
        <v>Run Name</v>
      </c>
      <c r="W125" s="274" t="str">
        <f>I125</f>
        <v>Run Name</v>
      </c>
      <c r="X125" s="314" t="str">
        <f>L125</f>
        <v>Run Name</v>
      </c>
      <c r="Y125" s="314" t="str">
        <f>O125</f>
        <v>Run Name</v>
      </c>
      <c r="Z125" s="314" t="str">
        <f>V125&amp;"  -"&amp;W125&amp;" - "&amp;X125&amp;" - "&amp;Y125</f>
        <v>Run Name  -Run Name - Run Name - Run Name</v>
      </c>
      <c r="AA125" s="314"/>
    </row>
    <row r="126" spans="1:31" x14ac:dyDescent="0.25">
      <c r="A126" s="275" t="s">
        <v>366</v>
      </c>
      <c r="B126" s="398" t="s">
        <v>462</v>
      </c>
      <c r="C126" s="327" t="s">
        <v>280</v>
      </c>
      <c r="D126" s="327"/>
      <c r="E126" s="322" t="s">
        <v>280</v>
      </c>
      <c r="F126" s="286"/>
      <c r="G126" s="286"/>
      <c r="H126" s="322" t="s">
        <v>280</v>
      </c>
      <c r="I126" s="286"/>
      <c r="J126" s="286"/>
      <c r="K126" s="322" t="s">
        <v>280</v>
      </c>
      <c r="L126" s="286"/>
      <c r="M126" s="286"/>
      <c r="N126" s="322" t="s">
        <v>280</v>
      </c>
      <c r="O126" s="286"/>
      <c r="P126" s="286"/>
      <c r="Q126" s="322" t="s">
        <v>280</v>
      </c>
      <c r="R126" s="323"/>
      <c r="S126" s="323"/>
      <c r="T126" s="287" t="s">
        <v>280</v>
      </c>
      <c r="U126" s="288"/>
      <c r="V126" s="274" t="s">
        <v>32</v>
      </c>
      <c r="W126" s="274" t="s">
        <v>32</v>
      </c>
      <c r="X126" s="274" t="s">
        <v>32</v>
      </c>
      <c r="Y126" s="274" t="s">
        <v>32</v>
      </c>
      <c r="Z126" s="274" t="s">
        <v>32</v>
      </c>
      <c r="AA126" s="314" t="str">
        <f t="shared" ref="AA126:AA134" si="60">AB126&amp;" - "&amp;AC126&amp;" - "&amp;AD126&amp;" - "&amp;AE126</f>
        <v xml:space="preserve">  -   -   -  </v>
      </c>
      <c r="AB126" s="313" t="str">
        <f t="shared" ref="AB126:AB134" si="61">E126</f>
        <v xml:space="preserve"> </v>
      </c>
      <c r="AC126" s="313" t="str">
        <f t="shared" ref="AC126:AC134" si="62">H126</f>
        <v xml:space="preserve"> </v>
      </c>
      <c r="AD126" s="313" t="str">
        <f t="shared" ref="AD126:AD134" si="63">K126</f>
        <v xml:space="preserve"> </v>
      </c>
      <c r="AE126" s="313" t="str">
        <f t="shared" ref="AE126:AE134" si="64">N126</f>
        <v xml:space="preserve"> </v>
      </c>
    </row>
    <row r="127" spans="1:31" x14ac:dyDescent="0.25">
      <c r="A127" s="275" t="s">
        <v>366</v>
      </c>
      <c r="B127" s="398" t="s">
        <v>462</v>
      </c>
      <c r="C127" s="327"/>
      <c r="D127" s="327"/>
      <c r="E127" s="322"/>
      <c r="F127" s="286"/>
      <c r="G127" s="286"/>
      <c r="H127" s="322"/>
      <c r="I127" s="286"/>
      <c r="J127" s="286"/>
      <c r="K127" s="322"/>
      <c r="L127" s="286"/>
      <c r="M127" s="286"/>
      <c r="N127" s="322"/>
      <c r="O127" s="286"/>
      <c r="P127" s="286"/>
      <c r="Q127" s="322"/>
      <c r="R127" s="323"/>
      <c r="S127" s="323"/>
      <c r="T127" s="287"/>
      <c r="U127" s="288"/>
      <c r="V127" s="274" t="s">
        <v>32</v>
      </c>
      <c r="W127" s="274" t="s">
        <v>32</v>
      </c>
      <c r="X127" s="274" t="s">
        <v>32</v>
      </c>
      <c r="Y127" s="274" t="s">
        <v>32</v>
      </c>
      <c r="Z127" s="274" t="s">
        <v>32</v>
      </c>
      <c r="AA127" s="314" t="str">
        <f t="shared" si="60"/>
        <v>0 - 0 - 0 - 0</v>
      </c>
      <c r="AB127" s="313">
        <f t="shared" si="61"/>
        <v>0</v>
      </c>
      <c r="AC127" s="313">
        <f t="shared" si="62"/>
        <v>0</v>
      </c>
      <c r="AD127" s="313">
        <f t="shared" si="63"/>
        <v>0</v>
      </c>
      <c r="AE127" s="313">
        <f t="shared" si="64"/>
        <v>0</v>
      </c>
    </row>
    <row r="128" spans="1:31" x14ac:dyDescent="0.25">
      <c r="A128" s="275" t="s">
        <v>366</v>
      </c>
      <c r="B128" s="398" t="s">
        <v>462</v>
      </c>
      <c r="C128" s="327"/>
      <c r="D128" s="327"/>
      <c r="E128" s="322"/>
      <c r="F128" s="286"/>
      <c r="G128" s="286"/>
      <c r="H128" s="322"/>
      <c r="I128" s="286"/>
      <c r="J128" s="286"/>
      <c r="K128" s="322"/>
      <c r="L128" s="286"/>
      <c r="M128" s="286"/>
      <c r="N128" s="322"/>
      <c r="O128" s="286"/>
      <c r="P128" s="286"/>
      <c r="Q128" s="322"/>
      <c r="R128" s="323"/>
      <c r="S128" s="323"/>
      <c r="T128" s="287"/>
      <c r="U128" s="288"/>
      <c r="V128" s="274" t="s">
        <v>32</v>
      </c>
      <c r="W128" s="274" t="s">
        <v>32</v>
      </c>
      <c r="X128" s="274" t="s">
        <v>32</v>
      </c>
      <c r="Y128" s="274" t="s">
        <v>32</v>
      </c>
      <c r="Z128" s="274" t="s">
        <v>32</v>
      </c>
      <c r="AA128" s="314" t="str">
        <f t="shared" si="60"/>
        <v>0 - 0 - 0 - 0</v>
      </c>
      <c r="AB128" s="313">
        <f t="shared" si="61"/>
        <v>0</v>
      </c>
      <c r="AC128" s="313">
        <f t="shared" si="62"/>
        <v>0</v>
      </c>
      <c r="AD128" s="313">
        <f t="shared" si="63"/>
        <v>0</v>
      </c>
      <c r="AE128" s="313">
        <f t="shared" si="64"/>
        <v>0</v>
      </c>
    </row>
    <row r="129" spans="1:31" x14ac:dyDescent="0.25">
      <c r="A129" s="275" t="s">
        <v>366</v>
      </c>
      <c r="B129" s="398" t="s">
        <v>462</v>
      </c>
      <c r="C129" s="327"/>
      <c r="D129" s="327"/>
      <c r="E129" s="322"/>
      <c r="F129" s="286"/>
      <c r="G129" s="286"/>
      <c r="H129" s="322"/>
      <c r="I129" s="286"/>
      <c r="J129" s="286"/>
      <c r="K129" s="322"/>
      <c r="L129" s="286"/>
      <c r="M129" s="286"/>
      <c r="N129" s="322"/>
      <c r="O129" s="286"/>
      <c r="P129" s="286"/>
      <c r="Q129" s="322"/>
      <c r="R129" s="323"/>
      <c r="S129" s="323"/>
      <c r="T129" s="287"/>
      <c r="U129" s="288"/>
      <c r="V129" s="274" t="s">
        <v>32</v>
      </c>
      <c r="W129" s="274" t="s">
        <v>32</v>
      </c>
      <c r="X129" s="274" t="s">
        <v>32</v>
      </c>
      <c r="Y129" s="274" t="s">
        <v>32</v>
      </c>
      <c r="Z129" s="274" t="s">
        <v>32</v>
      </c>
      <c r="AA129" s="314" t="str">
        <f t="shared" si="60"/>
        <v>0 - 0 - 0 - 0</v>
      </c>
      <c r="AB129" s="313">
        <f t="shared" si="61"/>
        <v>0</v>
      </c>
      <c r="AC129" s="313">
        <f t="shared" si="62"/>
        <v>0</v>
      </c>
      <c r="AD129" s="313">
        <f t="shared" si="63"/>
        <v>0</v>
      </c>
      <c r="AE129" s="313">
        <f t="shared" si="64"/>
        <v>0</v>
      </c>
    </row>
    <row r="130" spans="1:31" x14ac:dyDescent="0.25">
      <c r="A130" s="275" t="s">
        <v>366</v>
      </c>
      <c r="B130" s="398" t="s">
        <v>462</v>
      </c>
      <c r="C130" s="327"/>
      <c r="D130" s="327"/>
      <c r="E130" s="322"/>
      <c r="F130" s="286"/>
      <c r="G130" s="286"/>
      <c r="H130" s="322"/>
      <c r="I130" s="286"/>
      <c r="J130" s="286"/>
      <c r="K130" s="322"/>
      <c r="L130" s="286"/>
      <c r="M130" s="286"/>
      <c r="N130" s="322"/>
      <c r="O130" s="286"/>
      <c r="P130" s="286"/>
      <c r="Q130" s="322"/>
      <c r="R130" s="323"/>
      <c r="S130" s="323"/>
      <c r="T130" s="287"/>
      <c r="U130" s="288"/>
      <c r="V130" s="274" t="s">
        <v>32</v>
      </c>
      <c r="W130" s="274" t="s">
        <v>32</v>
      </c>
      <c r="X130" s="274" t="s">
        <v>32</v>
      </c>
      <c r="Y130" s="274" t="s">
        <v>32</v>
      </c>
      <c r="Z130" s="274" t="s">
        <v>32</v>
      </c>
      <c r="AA130" s="314" t="str">
        <f t="shared" si="60"/>
        <v>0 - 0 - 0 - 0</v>
      </c>
      <c r="AB130" s="313">
        <f t="shared" si="61"/>
        <v>0</v>
      </c>
      <c r="AC130" s="313">
        <f t="shared" si="62"/>
        <v>0</v>
      </c>
      <c r="AD130" s="313">
        <f t="shared" si="63"/>
        <v>0</v>
      </c>
      <c r="AE130" s="313">
        <f t="shared" si="64"/>
        <v>0</v>
      </c>
    </row>
    <row r="131" spans="1:31" x14ac:dyDescent="0.25">
      <c r="A131" s="275" t="s">
        <v>366</v>
      </c>
      <c r="B131" s="398" t="s">
        <v>462</v>
      </c>
      <c r="C131" s="327" t="s">
        <v>280</v>
      </c>
      <c r="D131" s="327"/>
      <c r="E131" s="322" t="s">
        <v>280</v>
      </c>
      <c r="F131" s="286"/>
      <c r="G131" s="286"/>
      <c r="H131" s="322" t="s">
        <v>280</v>
      </c>
      <c r="I131" s="286"/>
      <c r="J131" s="286"/>
      <c r="K131" s="322" t="s">
        <v>280</v>
      </c>
      <c r="L131" s="286"/>
      <c r="M131" s="286"/>
      <c r="N131" s="322" t="s">
        <v>280</v>
      </c>
      <c r="O131" s="286"/>
      <c r="P131" s="286"/>
      <c r="Q131" s="322" t="s">
        <v>280</v>
      </c>
      <c r="R131" s="323"/>
      <c r="S131" s="323"/>
      <c r="T131" s="287" t="s">
        <v>280</v>
      </c>
      <c r="U131" s="288"/>
      <c r="V131" s="274" t="s">
        <v>32</v>
      </c>
      <c r="W131" s="274" t="s">
        <v>32</v>
      </c>
      <c r="X131" s="274" t="s">
        <v>32</v>
      </c>
      <c r="Y131" s="274" t="s">
        <v>32</v>
      </c>
      <c r="Z131" s="274" t="s">
        <v>32</v>
      </c>
      <c r="AA131" s="314" t="str">
        <f t="shared" si="60"/>
        <v xml:space="preserve">  -   -   -  </v>
      </c>
      <c r="AB131" s="313" t="str">
        <f t="shared" si="61"/>
        <v xml:space="preserve"> </v>
      </c>
      <c r="AC131" s="313" t="str">
        <f t="shared" si="62"/>
        <v xml:space="preserve"> </v>
      </c>
      <c r="AD131" s="313" t="str">
        <f t="shared" si="63"/>
        <v xml:space="preserve"> </v>
      </c>
      <c r="AE131" s="313" t="str">
        <f t="shared" si="64"/>
        <v xml:space="preserve"> </v>
      </c>
    </row>
    <row r="132" spans="1:31" x14ac:dyDescent="0.25">
      <c r="A132" s="275" t="s">
        <v>366</v>
      </c>
      <c r="B132" s="398" t="s">
        <v>462</v>
      </c>
      <c r="C132" s="327" t="s">
        <v>280</v>
      </c>
      <c r="D132" s="327"/>
      <c r="E132" s="322" t="s">
        <v>280</v>
      </c>
      <c r="F132" s="286"/>
      <c r="G132" s="286"/>
      <c r="H132" s="322" t="s">
        <v>280</v>
      </c>
      <c r="I132" s="286"/>
      <c r="J132" s="286"/>
      <c r="K132" s="322" t="s">
        <v>280</v>
      </c>
      <c r="L132" s="286"/>
      <c r="M132" s="286"/>
      <c r="N132" s="322" t="s">
        <v>280</v>
      </c>
      <c r="O132" s="286"/>
      <c r="P132" s="286"/>
      <c r="Q132" s="322" t="s">
        <v>280</v>
      </c>
      <c r="R132" s="323"/>
      <c r="S132" s="323"/>
      <c r="T132" s="287" t="s">
        <v>280</v>
      </c>
      <c r="U132" s="288"/>
      <c r="V132" s="274" t="s">
        <v>32</v>
      </c>
      <c r="W132" s="274" t="s">
        <v>32</v>
      </c>
      <c r="X132" s="274" t="s">
        <v>32</v>
      </c>
      <c r="Y132" s="274" t="s">
        <v>32</v>
      </c>
      <c r="Z132" s="274" t="s">
        <v>32</v>
      </c>
      <c r="AA132" s="314" t="str">
        <f t="shared" si="60"/>
        <v xml:space="preserve">  -   -   -  </v>
      </c>
      <c r="AB132" s="313" t="str">
        <f t="shared" si="61"/>
        <v xml:space="preserve"> </v>
      </c>
      <c r="AC132" s="313" t="str">
        <f t="shared" si="62"/>
        <v xml:space="preserve"> </v>
      </c>
      <c r="AD132" s="313" t="str">
        <f t="shared" si="63"/>
        <v xml:space="preserve"> </v>
      </c>
      <c r="AE132" s="313" t="str">
        <f t="shared" si="64"/>
        <v xml:space="preserve"> </v>
      </c>
    </row>
    <row r="133" spans="1:31" x14ac:dyDescent="0.25">
      <c r="A133" s="275" t="s">
        <v>366</v>
      </c>
      <c r="B133" s="398" t="s">
        <v>462</v>
      </c>
      <c r="C133" s="327" t="s">
        <v>280</v>
      </c>
      <c r="D133" s="327"/>
      <c r="E133" s="322" t="s">
        <v>280</v>
      </c>
      <c r="F133" s="286"/>
      <c r="G133" s="286"/>
      <c r="H133" s="322" t="s">
        <v>280</v>
      </c>
      <c r="I133" s="286"/>
      <c r="J133" s="286"/>
      <c r="K133" s="322" t="s">
        <v>280</v>
      </c>
      <c r="L133" s="286"/>
      <c r="M133" s="286"/>
      <c r="N133" s="322" t="s">
        <v>280</v>
      </c>
      <c r="O133" s="286"/>
      <c r="P133" s="286"/>
      <c r="Q133" s="322" t="s">
        <v>280</v>
      </c>
      <c r="R133" s="323"/>
      <c r="S133" s="323"/>
      <c r="T133" s="287" t="s">
        <v>280</v>
      </c>
      <c r="U133" s="288"/>
      <c r="V133" s="274" t="s">
        <v>32</v>
      </c>
      <c r="W133" s="274" t="s">
        <v>32</v>
      </c>
      <c r="X133" s="274" t="s">
        <v>32</v>
      </c>
      <c r="Y133" s="274" t="s">
        <v>32</v>
      </c>
      <c r="Z133" s="274" t="s">
        <v>32</v>
      </c>
      <c r="AA133" s="314" t="str">
        <f t="shared" si="60"/>
        <v xml:space="preserve">  -   -   -  </v>
      </c>
      <c r="AB133" s="313" t="str">
        <f t="shared" si="61"/>
        <v xml:space="preserve"> </v>
      </c>
      <c r="AC133" s="313" t="str">
        <f t="shared" si="62"/>
        <v xml:space="preserve"> </v>
      </c>
      <c r="AD133" s="313" t="str">
        <f t="shared" si="63"/>
        <v xml:space="preserve"> </v>
      </c>
      <c r="AE133" s="313" t="str">
        <f t="shared" si="64"/>
        <v xml:space="preserve"> </v>
      </c>
    </row>
    <row r="134" spans="1:31" ht="15.75" thickBot="1" x14ac:dyDescent="0.3">
      <c r="A134" s="304" t="s">
        <v>366</v>
      </c>
      <c r="B134" s="399" t="s">
        <v>462</v>
      </c>
      <c r="C134" s="327" t="s">
        <v>280</v>
      </c>
      <c r="D134" s="344"/>
      <c r="E134" s="328" t="s">
        <v>280</v>
      </c>
      <c r="F134" s="292"/>
      <c r="G134" s="292"/>
      <c r="H134" s="328" t="s">
        <v>280</v>
      </c>
      <c r="I134" s="292"/>
      <c r="J134" s="292"/>
      <c r="K134" s="328" t="s">
        <v>280</v>
      </c>
      <c r="L134" s="292"/>
      <c r="M134" s="292"/>
      <c r="N134" s="328" t="s">
        <v>280</v>
      </c>
      <c r="O134" s="292"/>
      <c r="P134" s="292"/>
      <c r="Q134" s="328" t="s">
        <v>280</v>
      </c>
      <c r="R134" s="329"/>
      <c r="S134" s="329"/>
      <c r="T134" s="294" t="s">
        <v>280</v>
      </c>
      <c r="U134" s="295"/>
      <c r="V134" s="274" t="s">
        <v>32</v>
      </c>
      <c r="W134" s="274" t="s">
        <v>32</v>
      </c>
      <c r="X134" s="274" t="s">
        <v>32</v>
      </c>
      <c r="Y134" s="274" t="s">
        <v>32</v>
      </c>
      <c r="Z134" s="274" t="s">
        <v>32</v>
      </c>
      <c r="AA134" s="314" t="str">
        <f t="shared" si="60"/>
        <v xml:space="preserve">  -   -   -  </v>
      </c>
      <c r="AB134" s="313" t="str">
        <f t="shared" si="61"/>
        <v xml:space="preserve"> </v>
      </c>
      <c r="AC134" s="313" t="str">
        <f t="shared" si="62"/>
        <v xml:space="preserve"> </v>
      </c>
      <c r="AD134" s="313" t="str">
        <f t="shared" si="63"/>
        <v xml:space="preserve"> </v>
      </c>
      <c r="AE134" s="313" t="str">
        <f t="shared" si="64"/>
        <v xml:space="preserve"> </v>
      </c>
    </row>
    <row r="135" spans="1:31" x14ac:dyDescent="0.25">
      <c r="A135" s="275" t="s">
        <v>367</v>
      </c>
      <c r="B135" s="398" t="s">
        <v>462</v>
      </c>
      <c r="C135" s="345">
        <v>43555</v>
      </c>
      <c r="D135" s="342"/>
      <c r="E135" s="338">
        <v>43556</v>
      </c>
      <c r="F135" s="358" t="s">
        <v>487</v>
      </c>
      <c r="G135" s="359" t="s">
        <v>492</v>
      </c>
      <c r="H135" s="337">
        <v>43557</v>
      </c>
      <c r="I135" s="358" t="s">
        <v>487</v>
      </c>
      <c r="J135" s="359" t="s">
        <v>492</v>
      </c>
      <c r="K135" s="337">
        <v>43558</v>
      </c>
      <c r="L135" s="358" t="s">
        <v>487</v>
      </c>
      <c r="M135" s="359" t="s">
        <v>492</v>
      </c>
      <c r="N135" s="337">
        <v>43559</v>
      </c>
      <c r="O135" s="358" t="s">
        <v>487</v>
      </c>
      <c r="P135" s="359" t="s">
        <v>492</v>
      </c>
      <c r="Q135" s="337">
        <v>43560</v>
      </c>
      <c r="R135" s="331"/>
      <c r="S135" s="343"/>
      <c r="T135" s="296">
        <v>43561</v>
      </c>
      <c r="U135" s="297"/>
      <c r="V135" s="313" t="str">
        <f>F135</f>
        <v>Run Name</v>
      </c>
      <c r="W135" s="274" t="str">
        <f>I135</f>
        <v>Run Name</v>
      </c>
      <c r="X135" s="314" t="str">
        <f>L135</f>
        <v>Run Name</v>
      </c>
      <c r="Y135" s="314" t="str">
        <f>O135</f>
        <v>Run Name</v>
      </c>
      <c r="Z135" s="314" t="str">
        <f>V135&amp;"  -"&amp;W135&amp;" - "&amp;X135&amp;" - "&amp;Y135</f>
        <v>Run Name  -Run Name - Run Name - Run Name</v>
      </c>
      <c r="AA135" s="314"/>
    </row>
    <row r="136" spans="1:31" x14ac:dyDescent="0.25">
      <c r="A136" s="275" t="s">
        <v>367</v>
      </c>
      <c r="B136" s="398" t="s">
        <v>462</v>
      </c>
      <c r="C136" s="327" t="s">
        <v>280</v>
      </c>
      <c r="D136" s="327"/>
      <c r="E136" s="322" t="s">
        <v>280</v>
      </c>
      <c r="F136" s="286"/>
      <c r="G136" s="286"/>
      <c r="H136" s="322" t="s">
        <v>280</v>
      </c>
      <c r="I136" s="286"/>
      <c r="J136" s="286"/>
      <c r="K136" s="322" t="s">
        <v>280</v>
      </c>
      <c r="L136" s="286"/>
      <c r="M136" s="286"/>
      <c r="N136" s="322" t="s">
        <v>280</v>
      </c>
      <c r="O136" s="286"/>
      <c r="P136" s="286"/>
      <c r="Q136" s="322" t="s">
        <v>280</v>
      </c>
      <c r="R136" s="323"/>
      <c r="S136" s="323"/>
      <c r="T136" s="287" t="s">
        <v>280</v>
      </c>
      <c r="U136" s="288"/>
      <c r="V136" s="274" t="s">
        <v>32</v>
      </c>
      <c r="W136" s="274" t="s">
        <v>32</v>
      </c>
      <c r="X136" s="274" t="s">
        <v>32</v>
      </c>
      <c r="Y136" s="274" t="s">
        <v>32</v>
      </c>
      <c r="Z136" s="274" t="s">
        <v>32</v>
      </c>
      <c r="AA136" s="314" t="str">
        <f t="shared" ref="AA136:AA143" si="65">AB136&amp;" - "&amp;AC136&amp;" - "&amp;AD136&amp;" - "&amp;AE136</f>
        <v xml:space="preserve">  -   -   -  </v>
      </c>
      <c r="AB136" s="313" t="str">
        <f t="shared" ref="AB136:AB143" si="66">E136</f>
        <v xml:space="preserve"> </v>
      </c>
      <c r="AC136" s="313" t="str">
        <f t="shared" ref="AC136:AC143" si="67">H136</f>
        <v xml:space="preserve"> </v>
      </c>
      <c r="AD136" s="313" t="str">
        <f t="shared" ref="AD136:AD143" si="68">K136</f>
        <v xml:space="preserve"> </v>
      </c>
      <c r="AE136" s="313" t="str">
        <f t="shared" ref="AE136:AE143" si="69">N136</f>
        <v xml:space="preserve"> </v>
      </c>
    </row>
    <row r="137" spans="1:31" x14ac:dyDescent="0.25">
      <c r="A137" s="275" t="s">
        <v>367</v>
      </c>
      <c r="B137" s="398" t="s">
        <v>462</v>
      </c>
      <c r="C137" s="327"/>
      <c r="D137" s="327"/>
      <c r="E137" s="322"/>
      <c r="F137" s="286"/>
      <c r="G137" s="286"/>
      <c r="H137" s="322"/>
      <c r="I137" s="286"/>
      <c r="J137" s="286"/>
      <c r="K137" s="322"/>
      <c r="L137" s="286"/>
      <c r="M137" s="286"/>
      <c r="N137" s="322"/>
      <c r="O137" s="286"/>
      <c r="P137" s="286"/>
      <c r="Q137" s="322"/>
      <c r="R137" s="323"/>
      <c r="S137" s="323"/>
      <c r="T137" s="287"/>
      <c r="U137" s="288"/>
      <c r="V137" s="274" t="s">
        <v>32</v>
      </c>
      <c r="W137" s="274" t="s">
        <v>32</v>
      </c>
      <c r="X137" s="274" t="s">
        <v>32</v>
      </c>
      <c r="Y137" s="274" t="s">
        <v>32</v>
      </c>
      <c r="Z137" s="274" t="s">
        <v>32</v>
      </c>
      <c r="AA137" s="314" t="str">
        <f t="shared" si="65"/>
        <v>0 - 0 - 0 - 0</v>
      </c>
      <c r="AB137" s="313">
        <f t="shared" si="66"/>
        <v>0</v>
      </c>
      <c r="AC137" s="313">
        <f t="shared" si="67"/>
        <v>0</v>
      </c>
      <c r="AD137" s="313">
        <f t="shared" si="68"/>
        <v>0</v>
      </c>
      <c r="AE137" s="313">
        <f t="shared" si="69"/>
        <v>0</v>
      </c>
    </row>
    <row r="138" spans="1:31" x14ac:dyDescent="0.25">
      <c r="A138" s="275" t="s">
        <v>367</v>
      </c>
      <c r="B138" s="398" t="s">
        <v>462</v>
      </c>
      <c r="C138" s="327"/>
      <c r="D138" s="327"/>
      <c r="E138" s="322"/>
      <c r="F138" s="286"/>
      <c r="G138" s="286"/>
      <c r="H138" s="322"/>
      <c r="I138" s="286"/>
      <c r="J138" s="286"/>
      <c r="K138" s="322"/>
      <c r="L138" s="286"/>
      <c r="M138" s="286"/>
      <c r="N138" s="322"/>
      <c r="O138" s="286"/>
      <c r="P138" s="286"/>
      <c r="Q138" s="322"/>
      <c r="R138" s="323"/>
      <c r="S138" s="323"/>
      <c r="T138" s="287"/>
      <c r="U138" s="288"/>
      <c r="V138" s="274" t="s">
        <v>32</v>
      </c>
      <c r="W138" s="274" t="s">
        <v>32</v>
      </c>
      <c r="X138" s="274" t="s">
        <v>32</v>
      </c>
      <c r="Y138" s="274" t="s">
        <v>32</v>
      </c>
      <c r="Z138" s="274" t="s">
        <v>32</v>
      </c>
      <c r="AA138" s="314" t="str">
        <f t="shared" si="65"/>
        <v>0 - 0 - 0 - 0</v>
      </c>
      <c r="AB138" s="313">
        <f t="shared" si="66"/>
        <v>0</v>
      </c>
      <c r="AC138" s="313">
        <f t="shared" si="67"/>
        <v>0</v>
      </c>
      <c r="AD138" s="313">
        <f t="shared" si="68"/>
        <v>0</v>
      </c>
      <c r="AE138" s="313">
        <f t="shared" si="69"/>
        <v>0</v>
      </c>
    </row>
    <row r="139" spans="1:31" x14ac:dyDescent="0.25">
      <c r="A139" s="275" t="s">
        <v>367</v>
      </c>
      <c r="B139" s="398" t="s">
        <v>462</v>
      </c>
      <c r="C139" s="327"/>
      <c r="D139" s="327"/>
      <c r="E139" s="322"/>
      <c r="F139" s="286"/>
      <c r="G139" s="286"/>
      <c r="H139" s="322"/>
      <c r="I139" s="286"/>
      <c r="J139" s="286"/>
      <c r="K139" s="322"/>
      <c r="L139" s="286"/>
      <c r="M139" s="286"/>
      <c r="N139" s="322"/>
      <c r="O139" s="286"/>
      <c r="P139" s="286"/>
      <c r="Q139" s="322"/>
      <c r="R139" s="323"/>
      <c r="S139" s="323"/>
      <c r="T139" s="287"/>
      <c r="U139" s="288"/>
      <c r="V139" s="274" t="s">
        <v>32</v>
      </c>
      <c r="W139" s="274" t="s">
        <v>32</v>
      </c>
      <c r="X139" s="274" t="s">
        <v>32</v>
      </c>
      <c r="Y139" s="274" t="s">
        <v>32</v>
      </c>
      <c r="Z139" s="274" t="s">
        <v>32</v>
      </c>
      <c r="AA139" s="314" t="str">
        <f t="shared" si="65"/>
        <v>0 - 0 - 0 - 0</v>
      </c>
      <c r="AB139" s="313">
        <f t="shared" si="66"/>
        <v>0</v>
      </c>
      <c r="AC139" s="313">
        <f t="shared" si="67"/>
        <v>0</v>
      </c>
      <c r="AD139" s="313">
        <f t="shared" si="68"/>
        <v>0</v>
      </c>
      <c r="AE139" s="313">
        <f t="shared" si="69"/>
        <v>0</v>
      </c>
    </row>
    <row r="140" spans="1:31" x14ac:dyDescent="0.25">
      <c r="A140" s="275" t="s">
        <v>367</v>
      </c>
      <c r="B140" s="398" t="s">
        <v>462</v>
      </c>
      <c r="C140" s="327"/>
      <c r="D140" s="327"/>
      <c r="E140" s="322"/>
      <c r="F140" s="286"/>
      <c r="G140" s="286"/>
      <c r="H140" s="322"/>
      <c r="I140" s="286"/>
      <c r="J140" s="286"/>
      <c r="K140" s="322"/>
      <c r="L140" s="286"/>
      <c r="M140" s="286"/>
      <c r="N140" s="322"/>
      <c r="O140" s="286"/>
      <c r="P140" s="286"/>
      <c r="Q140" s="322"/>
      <c r="R140" s="323"/>
      <c r="S140" s="323"/>
      <c r="T140" s="287"/>
      <c r="U140" s="288"/>
      <c r="V140" s="274" t="s">
        <v>32</v>
      </c>
      <c r="W140" s="274" t="s">
        <v>32</v>
      </c>
      <c r="X140" s="274" t="s">
        <v>32</v>
      </c>
      <c r="Y140" s="274" t="s">
        <v>32</v>
      </c>
      <c r="Z140" s="274" t="s">
        <v>32</v>
      </c>
      <c r="AA140" s="314" t="str">
        <f t="shared" si="65"/>
        <v>0 - 0 - 0 - 0</v>
      </c>
      <c r="AB140" s="313">
        <f t="shared" si="66"/>
        <v>0</v>
      </c>
      <c r="AC140" s="313">
        <f t="shared" si="67"/>
        <v>0</v>
      </c>
      <c r="AD140" s="313">
        <f t="shared" si="68"/>
        <v>0</v>
      </c>
      <c r="AE140" s="313">
        <f t="shared" si="69"/>
        <v>0</v>
      </c>
    </row>
    <row r="141" spans="1:31" x14ac:dyDescent="0.25">
      <c r="A141" s="275" t="s">
        <v>367</v>
      </c>
      <c r="B141" s="398" t="s">
        <v>462</v>
      </c>
      <c r="C141" s="327" t="s">
        <v>280</v>
      </c>
      <c r="D141" s="327"/>
      <c r="E141" s="322" t="s">
        <v>280</v>
      </c>
      <c r="F141" s="286"/>
      <c r="G141" s="286"/>
      <c r="H141" s="322" t="s">
        <v>280</v>
      </c>
      <c r="I141" s="286"/>
      <c r="J141" s="286"/>
      <c r="K141" s="322" t="s">
        <v>280</v>
      </c>
      <c r="L141" s="286"/>
      <c r="M141" s="286"/>
      <c r="N141" s="322" t="s">
        <v>280</v>
      </c>
      <c r="O141" s="286"/>
      <c r="P141" s="286"/>
      <c r="Q141" s="322" t="s">
        <v>280</v>
      </c>
      <c r="R141" s="323"/>
      <c r="S141" s="323"/>
      <c r="T141" s="287" t="s">
        <v>280</v>
      </c>
      <c r="U141" s="288"/>
      <c r="V141" s="274" t="s">
        <v>32</v>
      </c>
      <c r="W141" s="274" t="s">
        <v>32</v>
      </c>
      <c r="X141" s="274" t="s">
        <v>32</v>
      </c>
      <c r="Y141" s="274" t="s">
        <v>32</v>
      </c>
      <c r="Z141" s="274" t="s">
        <v>32</v>
      </c>
      <c r="AA141" s="314" t="str">
        <f t="shared" si="65"/>
        <v xml:space="preserve">  -   -   -  </v>
      </c>
      <c r="AB141" s="313" t="str">
        <f t="shared" si="66"/>
        <v xml:space="preserve"> </v>
      </c>
      <c r="AC141" s="313" t="str">
        <f t="shared" si="67"/>
        <v xml:space="preserve"> </v>
      </c>
      <c r="AD141" s="313" t="str">
        <f t="shared" si="68"/>
        <v xml:space="preserve"> </v>
      </c>
      <c r="AE141" s="313" t="str">
        <f t="shared" si="69"/>
        <v xml:space="preserve"> </v>
      </c>
    </row>
    <row r="142" spans="1:31" x14ac:dyDescent="0.25">
      <c r="A142" s="275" t="s">
        <v>367</v>
      </c>
      <c r="B142" s="398" t="s">
        <v>462</v>
      </c>
      <c r="C142" s="327" t="s">
        <v>280</v>
      </c>
      <c r="D142" s="327"/>
      <c r="E142" s="322" t="s">
        <v>280</v>
      </c>
      <c r="F142" s="286"/>
      <c r="G142" s="286"/>
      <c r="H142" s="322" t="s">
        <v>280</v>
      </c>
      <c r="I142" s="286"/>
      <c r="J142" s="286"/>
      <c r="K142" s="322" t="s">
        <v>280</v>
      </c>
      <c r="L142" s="286"/>
      <c r="M142" s="286"/>
      <c r="N142" s="322" t="s">
        <v>280</v>
      </c>
      <c r="O142" s="286"/>
      <c r="P142" s="286"/>
      <c r="Q142" s="322" t="s">
        <v>280</v>
      </c>
      <c r="R142" s="323"/>
      <c r="S142" s="323"/>
      <c r="T142" s="287" t="s">
        <v>280</v>
      </c>
      <c r="U142" s="288"/>
      <c r="V142" s="274" t="s">
        <v>32</v>
      </c>
      <c r="W142" s="274" t="s">
        <v>32</v>
      </c>
      <c r="X142" s="274" t="s">
        <v>32</v>
      </c>
      <c r="Y142" s="274" t="s">
        <v>32</v>
      </c>
      <c r="Z142" s="274" t="s">
        <v>32</v>
      </c>
      <c r="AA142" s="314" t="str">
        <f t="shared" si="65"/>
        <v xml:space="preserve">  -   -   -  </v>
      </c>
      <c r="AB142" s="313" t="str">
        <f t="shared" si="66"/>
        <v xml:space="preserve"> </v>
      </c>
      <c r="AC142" s="313" t="str">
        <f t="shared" si="67"/>
        <v xml:space="preserve"> </v>
      </c>
      <c r="AD142" s="313" t="str">
        <f t="shared" si="68"/>
        <v xml:space="preserve"> </v>
      </c>
      <c r="AE142" s="313" t="str">
        <f t="shared" si="69"/>
        <v xml:space="preserve"> </v>
      </c>
    </row>
    <row r="143" spans="1:31" x14ac:dyDescent="0.25">
      <c r="A143" s="275" t="s">
        <v>367</v>
      </c>
      <c r="B143" s="398" t="s">
        <v>462</v>
      </c>
      <c r="C143" s="327" t="s">
        <v>280</v>
      </c>
      <c r="D143" s="327"/>
      <c r="E143" s="322" t="s">
        <v>280</v>
      </c>
      <c r="F143" s="286"/>
      <c r="G143" s="286"/>
      <c r="H143" s="322" t="s">
        <v>280</v>
      </c>
      <c r="I143" s="286"/>
      <c r="J143" s="286"/>
      <c r="K143" s="322" t="s">
        <v>280</v>
      </c>
      <c r="L143" s="286"/>
      <c r="M143" s="286"/>
      <c r="N143" s="322" t="s">
        <v>280</v>
      </c>
      <c r="O143" s="286"/>
      <c r="P143" s="286"/>
      <c r="Q143" s="322" t="s">
        <v>280</v>
      </c>
      <c r="R143" s="323"/>
      <c r="S143" s="323"/>
      <c r="T143" s="287" t="s">
        <v>280</v>
      </c>
      <c r="U143" s="288"/>
      <c r="V143" s="274" t="s">
        <v>32</v>
      </c>
      <c r="W143" s="274" t="s">
        <v>32</v>
      </c>
      <c r="X143" s="274" t="s">
        <v>32</v>
      </c>
      <c r="Y143" s="274" t="s">
        <v>32</v>
      </c>
      <c r="Z143" s="274" t="s">
        <v>32</v>
      </c>
      <c r="AA143" s="314" t="str">
        <f t="shared" si="65"/>
        <v xml:space="preserve">  -   -   -  </v>
      </c>
      <c r="AB143" s="313" t="str">
        <f t="shared" si="66"/>
        <v xml:space="preserve"> </v>
      </c>
      <c r="AC143" s="313" t="str">
        <f t="shared" si="67"/>
        <v xml:space="preserve"> </v>
      </c>
      <c r="AD143" s="313" t="str">
        <f t="shared" si="68"/>
        <v xml:space="preserve"> </v>
      </c>
      <c r="AE143" s="313" t="str">
        <f t="shared" si="69"/>
        <v xml:space="preserve"> </v>
      </c>
    </row>
    <row r="144" spans="1:31" x14ac:dyDescent="0.25">
      <c r="A144" s="275" t="s">
        <v>367</v>
      </c>
      <c r="B144" s="398" t="s">
        <v>462</v>
      </c>
      <c r="C144" s="341">
        <v>43562</v>
      </c>
      <c r="D144" s="342"/>
      <c r="E144" s="338">
        <v>43563</v>
      </c>
      <c r="F144" s="358" t="s">
        <v>487</v>
      </c>
      <c r="G144" s="359" t="s">
        <v>492</v>
      </c>
      <c r="H144" s="338">
        <v>43564</v>
      </c>
      <c r="I144" s="358" t="s">
        <v>487</v>
      </c>
      <c r="J144" s="359" t="s">
        <v>492</v>
      </c>
      <c r="K144" s="338">
        <v>43565</v>
      </c>
      <c r="L144" s="358" t="s">
        <v>487</v>
      </c>
      <c r="M144" s="359" t="s">
        <v>492</v>
      </c>
      <c r="N144" s="338">
        <v>43566</v>
      </c>
      <c r="O144" s="358" t="s">
        <v>487</v>
      </c>
      <c r="P144" s="359" t="s">
        <v>492</v>
      </c>
      <c r="Q144" s="338">
        <v>43567</v>
      </c>
      <c r="R144" s="339"/>
      <c r="S144" s="340"/>
      <c r="T144" s="302">
        <v>43568</v>
      </c>
      <c r="U144" s="303"/>
      <c r="V144" s="313" t="str">
        <f>F144</f>
        <v>Run Name</v>
      </c>
      <c r="W144" s="274" t="str">
        <f>I144</f>
        <v>Run Name</v>
      </c>
      <c r="X144" s="314" t="str">
        <f>L144</f>
        <v>Run Name</v>
      </c>
      <c r="Y144" s="314" t="str">
        <f>O144</f>
        <v>Run Name</v>
      </c>
      <c r="Z144" s="314" t="str">
        <f>V144&amp;"  -"&amp;W144&amp;" - "&amp;X144&amp;" - "&amp;Y144</f>
        <v>Run Name  -Run Name - Run Name - Run Name</v>
      </c>
      <c r="AA144" s="314"/>
    </row>
    <row r="145" spans="1:31" x14ac:dyDescent="0.25">
      <c r="A145" s="275" t="s">
        <v>367</v>
      </c>
      <c r="B145" s="398" t="s">
        <v>462</v>
      </c>
      <c r="C145" s="327" t="s">
        <v>280</v>
      </c>
      <c r="D145" s="327"/>
      <c r="E145" s="322" t="s">
        <v>280</v>
      </c>
      <c r="F145" s="286"/>
      <c r="G145" s="286"/>
      <c r="H145" s="322" t="s">
        <v>280</v>
      </c>
      <c r="I145" s="286"/>
      <c r="J145" s="286"/>
      <c r="K145" s="322" t="s">
        <v>280</v>
      </c>
      <c r="L145" s="286"/>
      <c r="M145" s="286"/>
      <c r="N145" s="322" t="s">
        <v>280</v>
      </c>
      <c r="O145" s="286"/>
      <c r="P145" s="286"/>
      <c r="Q145" s="322" t="s">
        <v>280</v>
      </c>
      <c r="R145" s="323"/>
      <c r="S145" s="323"/>
      <c r="T145" s="287" t="s">
        <v>280</v>
      </c>
      <c r="U145" s="288"/>
      <c r="V145" s="274" t="s">
        <v>32</v>
      </c>
      <c r="W145" s="274" t="s">
        <v>32</v>
      </c>
      <c r="X145" s="274" t="s">
        <v>32</v>
      </c>
      <c r="Y145" s="274" t="s">
        <v>32</v>
      </c>
      <c r="Z145" s="274" t="s">
        <v>32</v>
      </c>
      <c r="AA145" s="314" t="str">
        <f t="shared" ref="AA145:AA153" si="70">AB145&amp;" - "&amp;AC145&amp;" - "&amp;AD145&amp;" - "&amp;AE145</f>
        <v xml:space="preserve">  -   -   -  </v>
      </c>
      <c r="AB145" s="313" t="str">
        <f t="shared" ref="AB145:AB153" si="71">E145</f>
        <v xml:space="preserve"> </v>
      </c>
      <c r="AC145" s="313" t="str">
        <f t="shared" ref="AC145:AC153" si="72">H145</f>
        <v xml:space="preserve"> </v>
      </c>
      <c r="AD145" s="313" t="str">
        <f t="shared" ref="AD145:AD153" si="73">K145</f>
        <v xml:space="preserve"> </v>
      </c>
      <c r="AE145" s="313" t="str">
        <f t="shared" ref="AE145:AE153" si="74">N145</f>
        <v xml:space="preserve"> </v>
      </c>
    </row>
    <row r="146" spans="1:31" x14ac:dyDescent="0.25">
      <c r="A146" s="275" t="s">
        <v>367</v>
      </c>
      <c r="B146" s="398" t="s">
        <v>462</v>
      </c>
      <c r="C146" s="327" t="s">
        <v>280</v>
      </c>
      <c r="D146" s="327"/>
      <c r="E146" s="322" t="s">
        <v>280</v>
      </c>
      <c r="F146" s="286"/>
      <c r="G146" s="286"/>
      <c r="H146" s="322" t="s">
        <v>280</v>
      </c>
      <c r="I146" s="286"/>
      <c r="J146" s="286"/>
      <c r="K146" s="322" t="s">
        <v>280</v>
      </c>
      <c r="L146" s="286"/>
      <c r="M146" s="286"/>
      <c r="N146" s="322" t="s">
        <v>280</v>
      </c>
      <c r="O146" s="286"/>
      <c r="P146" s="286"/>
      <c r="Q146" s="322" t="s">
        <v>280</v>
      </c>
      <c r="R146" s="323"/>
      <c r="S146" s="323"/>
      <c r="T146" s="287" t="s">
        <v>280</v>
      </c>
      <c r="U146" s="288"/>
      <c r="V146" s="274" t="s">
        <v>32</v>
      </c>
      <c r="W146" s="274" t="s">
        <v>32</v>
      </c>
      <c r="X146" s="274" t="s">
        <v>32</v>
      </c>
      <c r="Y146" s="274" t="s">
        <v>32</v>
      </c>
      <c r="Z146" s="274" t="s">
        <v>32</v>
      </c>
      <c r="AA146" s="314" t="str">
        <f t="shared" si="70"/>
        <v xml:space="preserve">  -   -   -  </v>
      </c>
      <c r="AB146" s="313" t="str">
        <f t="shared" si="71"/>
        <v xml:space="preserve"> </v>
      </c>
      <c r="AC146" s="313" t="str">
        <f t="shared" si="72"/>
        <v xml:space="preserve"> </v>
      </c>
      <c r="AD146" s="313" t="str">
        <f t="shared" si="73"/>
        <v xml:space="preserve"> </v>
      </c>
      <c r="AE146" s="313" t="str">
        <f t="shared" si="74"/>
        <v xml:space="preserve"> </v>
      </c>
    </row>
    <row r="147" spans="1:31" x14ac:dyDescent="0.25">
      <c r="A147" s="275" t="s">
        <v>367</v>
      </c>
      <c r="B147" s="398" t="s">
        <v>462</v>
      </c>
      <c r="C147" s="327"/>
      <c r="D147" s="327"/>
      <c r="E147" s="322"/>
      <c r="F147" s="286"/>
      <c r="G147" s="286"/>
      <c r="H147" s="322"/>
      <c r="I147" s="286"/>
      <c r="J147" s="286"/>
      <c r="K147" s="322"/>
      <c r="L147" s="286"/>
      <c r="M147" s="286"/>
      <c r="N147" s="322"/>
      <c r="O147" s="286"/>
      <c r="P147" s="286"/>
      <c r="Q147" s="322"/>
      <c r="R147" s="323"/>
      <c r="S147" s="323"/>
      <c r="T147" s="287"/>
      <c r="U147" s="288"/>
      <c r="V147" s="274" t="s">
        <v>32</v>
      </c>
      <c r="W147" s="274" t="s">
        <v>32</v>
      </c>
      <c r="X147" s="274" t="s">
        <v>32</v>
      </c>
      <c r="Y147" s="274" t="s">
        <v>32</v>
      </c>
      <c r="Z147" s="274" t="s">
        <v>32</v>
      </c>
      <c r="AA147" s="314" t="str">
        <f t="shared" si="70"/>
        <v>0 - 0 - 0 - 0</v>
      </c>
      <c r="AB147" s="313">
        <f t="shared" si="71"/>
        <v>0</v>
      </c>
      <c r="AC147" s="313">
        <f t="shared" si="72"/>
        <v>0</v>
      </c>
      <c r="AD147" s="313">
        <f t="shared" si="73"/>
        <v>0</v>
      </c>
      <c r="AE147" s="313">
        <f t="shared" si="74"/>
        <v>0</v>
      </c>
    </row>
    <row r="148" spans="1:31" x14ac:dyDescent="0.25">
      <c r="A148" s="275" t="s">
        <v>367</v>
      </c>
      <c r="B148" s="398" t="s">
        <v>462</v>
      </c>
      <c r="C148" s="327"/>
      <c r="D148" s="327"/>
      <c r="E148" s="322"/>
      <c r="F148" s="286"/>
      <c r="G148" s="286"/>
      <c r="H148" s="322"/>
      <c r="I148" s="286"/>
      <c r="J148" s="286"/>
      <c r="K148" s="322"/>
      <c r="L148" s="286"/>
      <c r="M148" s="286"/>
      <c r="N148" s="322"/>
      <c r="O148" s="286"/>
      <c r="P148" s="286"/>
      <c r="Q148" s="322"/>
      <c r="R148" s="323"/>
      <c r="S148" s="323"/>
      <c r="T148" s="287"/>
      <c r="U148" s="288"/>
      <c r="V148" s="274" t="s">
        <v>32</v>
      </c>
      <c r="W148" s="274" t="s">
        <v>32</v>
      </c>
      <c r="X148" s="274" t="s">
        <v>32</v>
      </c>
      <c r="Y148" s="274" t="s">
        <v>32</v>
      </c>
      <c r="Z148" s="274" t="s">
        <v>32</v>
      </c>
      <c r="AA148" s="314" t="str">
        <f t="shared" si="70"/>
        <v>0 - 0 - 0 - 0</v>
      </c>
      <c r="AB148" s="313">
        <f t="shared" si="71"/>
        <v>0</v>
      </c>
      <c r="AC148" s="313">
        <f t="shared" si="72"/>
        <v>0</v>
      </c>
      <c r="AD148" s="313">
        <f t="shared" si="73"/>
        <v>0</v>
      </c>
      <c r="AE148" s="313">
        <f t="shared" si="74"/>
        <v>0</v>
      </c>
    </row>
    <row r="149" spans="1:31" x14ac:dyDescent="0.25">
      <c r="A149" s="275" t="s">
        <v>367</v>
      </c>
      <c r="B149" s="398" t="s">
        <v>462</v>
      </c>
      <c r="C149" s="327"/>
      <c r="D149" s="327"/>
      <c r="E149" s="322"/>
      <c r="F149" s="286"/>
      <c r="G149" s="286"/>
      <c r="H149" s="322"/>
      <c r="I149" s="286"/>
      <c r="J149" s="286"/>
      <c r="K149" s="322"/>
      <c r="L149" s="286"/>
      <c r="M149" s="286"/>
      <c r="N149" s="322"/>
      <c r="O149" s="286"/>
      <c r="P149" s="286"/>
      <c r="Q149" s="322"/>
      <c r="R149" s="323"/>
      <c r="S149" s="323"/>
      <c r="T149" s="287"/>
      <c r="U149" s="288"/>
      <c r="V149" s="274" t="s">
        <v>32</v>
      </c>
      <c r="W149" s="274" t="s">
        <v>32</v>
      </c>
      <c r="X149" s="274" t="s">
        <v>32</v>
      </c>
      <c r="Y149" s="274" t="s">
        <v>32</v>
      </c>
      <c r="Z149" s="274" t="s">
        <v>32</v>
      </c>
      <c r="AA149" s="314" t="str">
        <f t="shared" si="70"/>
        <v>0 - 0 - 0 - 0</v>
      </c>
      <c r="AB149" s="313">
        <f t="shared" si="71"/>
        <v>0</v>
      </c>
      <c r="AC149" s="313">
        <f t="shared" si="72"/>
        <v>0</v>
      </c>
      <c r="AD149" s="313">
        <f t="shared" si="73"/>
        <v>0</v>
      </c>
      <c r="AE149" s="313">
        <f t="shared" si="74"/>
        <v>0</v>
      </c>
    </row>
    <row r="150" spans="1:31" x14ac:dyDescent="0.25">
      <c r="A150" s="275" t="s">
        <v>367</v>
      </c>
      <c r="B150" s="398" t="s">
        <v>462</v>
      </c>
      <c r="C150" s="327"/>
      <c r="D150" s="327"/>
      <c r="E150" s="322"/>
      <c r="F150" s="286"/>
      <c r="G150" s="286"/>
      <c r="H150" s="322"/>
      <c r="I150" s="286"/>
      <c r="J150" s="286"/>
      <c r="K150" s="322"/>
      <c r="L150" s="286"/>
      <c r="M150" s="286"/>
      <c r="N150" s="322"/>
      <c r="O150" s="286"/>
      <c r="P150" s="286"/>
      <c r="Q150" s="322"/>
      <c r="R150" s="323"/>
      <c r="S150" s="323"/>
      <c r="T150" s="287"/>
      <c r="U150" s="288"/>
      <c r="V150" s="274" t="s">
        <v>32</v>
      </c>
      <c r="W150" s="274" t="s">
        <v>32</v>
      </c>
      <c r="X150" s="274" t="s">
        <v>32</v>
      </c>
      <c r="Y150" s="274" t="s">
        <v>32</v>
      </c>
      <c r="Z150" s="274" t="s">
        <v>32</v>
      </c>
      <c r="AA150" s="314" t="str">
        <f t="shared" si="70"/>
        <v>0 - 0 - 0 - 0</v>
      </c>
      <c r="AB150" s="313">
        <f t="shared" si="71"/>
        <v>0</v>
      </c>
      <c r="AC150" s="313">
        <f t="shared" si="72"/>
        <v>0</v>
      </c>
      <c r="AD150" s="313">
        <f t="shared" si="73"/>
        <v>0</v>
      </c>
      <c r="AE150" s="313">
        <f t="shared" si="74"/>
        <v>0</v>
      </c>
    </row>
    <row r="151" spans="1:31" x14ac:dyDescent="0.25">
      <c r="A151" s="275" t="s">
        <v>367</v>
      </c>
      <c r="B151" s="398" t="s">
        <v>462</v>
      </c>
      <c r="C151" s="327" t="s">
        <v>280</v>
      </c>
      <c r="D151" s="327"/>
      <c r="E151" s="322" t="s">
        <v>280</v>
      </c>
      <c r="F151" s="286"/>
      <c r="G151" s="286"/>
      <c r="H151" s="322" t="s">
        <v>280</v>
      </c>
      <c r="I151" s="286"/>
      <c r="J151" s="286"/>
      <c r="K151" s="322" t="s">
        <v>280</v>
      </c>
      <c r="L151" s="286"/>
      <c r="M151" s="286"/>
      <c r="N151" s="322" t="s">
        <v>280</v>
      </c>
      <c r="O151" s="286"/>
      <c r="P151" s="286"/>
      <c r="Q151" s="322" t="s">
        <v>280</v>
      </c>
      <c r="R151" s="323"/>
      <c r="S151" s="323"/>
      <c r="T151" s="287" t="s">
        <v>280</v>
      </c>
      <c r="U151" s="288"/>
      <c r="V151" s="274" t="s">
        <v>32</v>
      </c>
      <c r="W151" s="274" t="s">
        <v>32</v>
      </c>
      <c r="X151" s="274" t="s">
        <v>32</v>
      </c>
      <c r="Y151" s="274" t="s">
        <v>32</v>
      </c>
      <c r="Z151" s="274" t="s">
        <v>32</v>
      </c>
      <c r="AA151" s="314" t="str">
        <f t="shared" si="70"/>
        <v xml:space="preserve">  -   -   -  </v>
      </c>
      <c r="AB151" s="313" t="str">
        <f t="shared" si="71"/>
        <v xml:space="preserve"> </v>
      </c>
      <c r="AC151" s="313" t="str">
        <f t="shared" si="72"/>
        <v xml:space="preserve"> </v>
      </c>
      <c r="AD151" s="313" t="str">
        <f t="shared" si="73"/>
        <v xml:space="preserve"> </v>
      </c>
      <c r="AE151" s="313" t="str">
        <f t="shared" si="74"/>
        <v xml:space="preserve"> </v>
      </c>
    </row>
    <row r="152" spans="1:31" x14ac:dyDescent="0.25">
      <c r="A152" s="275" t="s">
        <v>367</v>
      </c>
      <c r="B152" s="398" t="s">
        <v>462</v>
      </c>
      <c r="C152" s="327" t="s">
        <v>280</v>
      </c>
      <c r="D152" s="327"/>
      <c r="E152" s="322" t="s">
        <v>280</v>
      </c>
      <c r="F152" s="286"/>
      <c r="G152" s="286"/>
      <c r="H152" s="322" t="s">
        <v>280</v>
      </c>
      <c r="I152" s="286"/>
      <c r="J152" s="286"/>
      <c r="K152" s="322" t="s">
        <v>280</v>
      </c>
      <c r="L152" s="286"/>
      <c r="M152" s="286"/>
      <c r="N152" s="322" t="s">
        <v>280</v>
      </c>
      <c r="O152" s="286"/>
      <c r="P152" s="286"/>
      <c r="Q152" s="322" t="s">
        <v>280</v>
      </c>
      <c r="R152" s="323"/>
      <c r="S152" s="323"/>
      <c r="T152" s="287" t="s">
        <v>280</v>
      </c>
      <c r="U152" s="288"/>
      <c r="V152" s="274" t="s">
        <v>32</v>
      </c>
      <c r="W152" s="274" t="s">
        <v>32</v>
      </c>
      <c r="X152" s="274" t="s">
        <v>32</v>
      </c>
      <c r="Y152" s="274" t="s">
        <v>32</v>
      </c>
      <c r="Z152" s="274" t="s">
        <v>32</v>
      </c>
      <c r="AA152" s="314" t="str">
        <f t="shared" si="70"/>
        <v xml:space="preserve">  -   -   -  </v>
      </c>
      <c r="AB152" s="313" t="str">
        <f t="shared" si="71"/>
        <v xml:space="preserve"> </v>
      </c>
      <c r="AC152" s="313" t="str">
        <f t="shared" si="72"/>
        <v xml:space="preserve"> </v>
      </c>
      <c r="AD152" s="313" t="str">
        <f t="shared" si="73"/>
        <v xml:space="preserve"> </v>
      </c>
      <c r="AE152" s="313" t="str">
        <f t="shared" si="74"/>
        <v xml:space="preserve"> </v>
      </c>
    </row>
    <row r="153" spans="1:31" x14ac:dyDescent="0.25">
      <c r="A153" s="275" t="s">
        <v>367</v>
      </c>
      <c r="B153" s="398" t="s">
        <v>462</v>
      </c>
      <c r="C153" s="327" t="s">
        <v>280</v>
      </c>
      <c r="D153" s="327"/>
      <c r="E153" s="322" t="s">
        <v>280</v>
      </c>
      <c r="F153" s="286"/>
      <c r="G153" s="286"/>
      <c r="H153" s="322" t="s">
        <v>280</v>
      </c>
      <c r="I153" s="286"/>
      <c r="J153" s="286"/>
      <c r="K153" s="322" t="s">
        <v>280</v>
      </c>
      <c r="L153" s="286"/>
      <c r="M153" s="286"/>
      <c r="N153" s="322" t="s">
        <v>280</v>
      </c>
      <c r="O153" s="286"/>
      <c r="P153" s="286"/>
      <c r="Q153" s="322" t="s">
        <v>280</v>
      </c>
      <c r="R153" s="323"/>
      <c r="S153" s="323"/>
      <c r="T153" s="287" t="s">
        <v>280</v>
      </c>
      <c r="U153" s="288"/>
      <c r="V153" s="274" t="s">
        <v>32</v>
      </c>
      <c r="W153" s="274" t="s">
        <v>32</v>
      </c>
      <c r="X153" s="274" t="s">
        <v>32</v>
      </c>
      <c r="Y153" s="274" t="s">
        <v>32</v>
      </c>
      <c r="Z153" s="274" t="s">
        <v>32</v>
      </c>
      <c r="AA153" s="314" t="str">
        <f t="shared" si="70"/>
        <v xml:space="preserve">  -   -   -  </v>
      </c>
      <c r="AB153" s="313" t="str">
        <f t="shared" si="71"/>
        <v xml:space="preserve"> </v>
      </c>
      <c r="AC153" s="313" t="str">
        <f t="shared" si="72"/>
        <v xml:space="preserve"> </v>
      </c>
      <c r="AD153" s="313" t="str">
        <f t="shared" si="73"/>
        <v xml:space="preserve"> </v>
      </c>
      <c r="AE153" s="313" t="str">
        <f t="shared" si="74"/>
        <v xml:space="preserve"> </v>
      </c>
    </row>
    <row r="154" spans="1:31" x14ac:dyDescent="0.25">
      <c r="A154" s="275" t="s">
        <v>367</v>
      </c>
      <c r="B154" s="398" t="s">
        <v>462</v>
      </c>
      <c r="C154" s="341">
        <v>43569</v>
      </c>
      <c r="D154" s="342"/>
      <c r="E154" s="338">
        <v>43570</v>
      </c>
      <c r="F154" s="358" t="s">
        <v>487</v>
      </c>
      <c r="G154" s="359" t="s">
        <v>492</v>
      </c>
      <c r="H154" s="338">
        <v>43571</v>
      </c>
      <c r="I154" s="358" t="s">
        <v>487</v>
      </c>
      <c r="J154" s="359" t="s">
        <v>492</v>
      </c>
      <c r="K154" s="338">
        <v>43572</v>
      </c>
      <c r="L154" s="358" t="s">
        <v>487</v>
      </c>
      <c r="M154" s="359" t="s">
        <v>492</v>
      </c>
      <c r="N154" s="338">
        <v>43573</v>
      </c>
      <c r="O154" s="358" t="s">
        <v>487</v>
      </c>
      <c r="P154" s="359" t="s">
        <v>492</v>
      </c>
      <c r="Q154" s="338">
        <v>43574</v>
      </c>
      <c r="R154" s="339"/>
      <c r="S154" s="340"/>
      <c r="T154" s="302">
        <v>43575</v>
      </c>
      <c r="U154" s="303"/>
      <c r="V154" s="313" t="str">
        <f>F154</f>
        <v>Run Name</v>
      </c>
      <c r="W154" s="274" t="str">
        <f>I154</f>
        <v>Run Name</v>
      </c>
      <c r="X154" s="314" t="str">
        <f>L154</f>
        <v>Run Name</v>
      </c>
      <c r="Y154" s="314" t="str">
        <f>O154</f>
        <v>Run Name</v>
      </c>
      <c r="Z154" s="314" t="str">
        <f>V154&amp;"  -"&amp;W154&amp;" - "&amp;X154&amp;" - "&amp;Y154</f>
        <v>Run Name  -Run Name - Run Name - Run Name</v>
      </c>
      <c r="AA154" s="314"/>
    </row>
    <row r="155" spans="1:31" x14ac:dyDescent="0.25">
      <c r="A155" s="275" t="s">
        <v>367</v>
      </c>
      <c r="B155" s="398" t="s">
        <v>462</v>
      </c>
      <c r="C155" s="327" t="s">
        <v>280</v>
      </c>
      <c r="D155" s="327"/>
      <c r="E155" s="322" t="s">
        <v>280</v>
      </c>
      <c r="F155" s="286"/>
      <c r="G155" s="286"/>
      <c r="H155" s="322" t="s">
        <v>280</v>
      </c>
      <c r="I155" s="286"/>
      <c r="J155" s="286"/>
      <c r="K155" s="322" t="s">
        <v>280</v>
      </c>
      <c r="L155" s="286"/>
      <c r="M155" s="286"/>
      <c r="N155" s="322" t="s">
        <v>280</v>
      </c>
      <c r="O155" s="286"/>
      <c r="P155" s="286"/>
      <c r="Q155" s="322" t="s">
        <v>280</v>
      </c>
      <c r="R155" s="323"/>
      <c r="S155" s="323"/>
      <c r="T155" s="287" t="s">
        <v>280</v>
      </c>
      <c r="U155" s="288"/>
      <c r="V155" s="274" t="s">
        <v>32</v>
      </c>
      <c r="W155" s="274" t="s">
        <v>32</v>
      </c>
      <c r="X155" s="274" t="s">
        <v>32</v>
      </c>
      <c r="Y155" s="274" t="s">
        <v>32</v>
      </c>
      <c r="Z155" s="274" t="s">
        <v>32</v>
      </c>
      <c r="AA155" s="314" t="str">
        <f t="shared" ref="AA155:AA164" si="75">AB155&amp;" - "&amp;AC155&amp;" - "&amp;AD155&amp;" - "&amp;AE155</f>
        <v xml:space="preserve">  -   -   -  </v>
      </c>
      <c r="AB155" s="313" t="str">
        <f t="shared" ref="AB155:AB164" si="76">E155</f>
        <v xml:space="preserve"> </v>
      </c>
      <c r="AC155" s="313" t="str">
        <f t="shared" ref="AC155:AC164" si="77">H155</f>
        <v xml:space="preserve"> </v>
      </c>
      <c r="AD155" s="313" t="str">
        <f t="shared" ref="AD155:AD164" si="78">K155</f>
        <v xml:space="preserve"> </v>
      </c>
      <c r="AE155" s="313" t="str">
        <f t="shared" ref="AE155:AE164" si="79">N155</f>
        <v xml:space="preserve"> </v>
      </c>
    </row>
    <row r="156" spans="1:31" x14ac:dyDescent="0.25">
      <c r="A156" s="275" t="s">
        <v>367</v>
      </c>
      <c r="B156" s="398" t="s">
        <v>462</v>
      </c>
      <c r="C156" s="327" t="s">
        <v>280</v>
      </c>
      <c r="D156" s="327"/>
      <c r="E156" s="322" t="s">
        <v>280</v>
      </c>
      <c r="F156" s="286"/>
      <c r="G156" s="286"/>
      <c r="H156" s="322" t="s">
        <v>280</v>
      </c>
      <c r="I156" s="286"/>
      <c r="J156" s="286"/>
      <c r="K156" s="322" t="s">
        <v>280</v>
      </c>
      <c r="L156" s="286"/>
      <c r="M156" s="286"/>
      <c r="N156" s="322" t="s">
        <v>280</v>
      </c>
      <c r="O156" s="286"/>
      <c r="P156" s="286"/>
      <c r="Q156" s="322" t="s">
        <v>280</v>
      </c>
      <c r="R156" s="323"/>
      <c r="S156" s="323"/>
      <c r="T156" s="287" t="s">
        <v>280</v>
      </c>
      <c r="U156" s="288"/>
      <c r="V156" s="274" t="s">
        <v>32</v>
      </c>
      <c r="W156" s="274" t="s">
        <v>32</v>
      </c>
      <c r="X156" s="274" t="s">
        <v>32</v>
      </c>
      <c r="Y156" s="274" t="s">
        <v>32</v>
      </c>
      <c r="Z156" s="274" t="s">
        <v>32</v>
      </c>
      <c r="AA156" s="314" t="str">
        <f t="shared" si="75"/>
        <v xml:space="preserve">  -   -   -  </v>
      </c>
      <c r="AB156" s="313" t="str">
        <f t="shared" si="76"/>
        <v xml:space="preserve"> </v>
      </c>
      <c r="AC156" s="313" t="str">
        <f t="shared" si="77"/>
        <v xml:space="preserve"> </v>
      </c>
      <c r="AD156" s="313" t="str">
        <f t="shared" si="78"/>
        <v xml:space="preserve"> </v>
      </c>
      <c r="AE156" s="313" t="str">
        <f t="shared" si="79"/>
        <v xml:space="preserve"> </v>
      </c>
    </row>
    <row r="157" spans="1:31" x14ac:dyDescent="0.25">
      <c r="A157" s="275" t="s">
        <v>367</v>
      </c>
      <c r="B157" s="398" t="s">
        <v>462</v>
      </c>
      <c r="C157" s="327"/>
      <c r="D157" s="327"/>
      <c r="E157" s="322"/>
      <c r="F157" s="286"/>
      <c r="G157" s="286"/>
      <c r="H157" s="322"/>
      <c r="I157" s="286"/>
      <c r="J157" s="286"/>
      <c r="K157" s="322"/>
      <c r="L157" s="286"/>
      <c r="M157" s="286"/>
      <c r="N157" s="322"/>
      <c r="O157" s="286"/>
      <c r="P157" s="286"/>
      <c r="Q157" s="322"/>
      <c r="R157" s="323"/>
      <c r="S157" s="323"/>
      <c r="T157" s="287"/>
      <c r="U157" s="288"/>
      <c r="V157" s="274" t="s">
        <v>32</v>
      </c>
      <c r="W157" s="274" t="s">
        <v>32</v>
      </c>
      <c r="X157" s="274" t="s">
        <v>32</v>
      </c>
      <c r="Y157" s="274" t="s">
        <v>32</v>
      </c>
      <c r="Z157" s="274" t="s">
        <v>32</v>
      </c>
      <c r="AA157" s="314" t="str">
        <f t="shared" si="75"/>
        <v>0 - 0 - 0 - 0</v>
      </c>
      <c r="AB157" s="313">
        <f t="shared" si="76"/>
        <v>0</v>
      </c>
      <c r="AC157" s="313">
        <f t="shared" si="77"/>
        <v>0</v>
      </c>
      <c r="AD157" s="313">
        <f t="shared" si="78"/>
        <v>0</v>
      </c>
      <c r="AE157" s="313">
        <f t="shared" si="79"/>
        <v>0</v>
      </c>
    </row>
    <row r="158" spans="1:31" x14ac:dyDescent="0.25">
      <c r="A158" s="275" t="s">
        <v>367</v>
      </c>
      <c r="B158" s="398" t="s">
        <v>462</v>
      </c>
      <c r="C158" s="327"/>
      <c r="D158" s="327"/>
      <c r="E158" s="322"/>
      <c r="F158" s="286"/>
      <c r="G158" s="286"/>
      <c r="H158" s="322"/>
      <c r="I158" s="286"/>
      <c r="J158" s="286"/>
      <c r="K158" s="322"/>
      <c r="L158" s="286"/>
      <c r="M158" s="286"/>
      <c r="N158" s="322"/>
      <c r="O158" s="286"/>
      <c r="P158" s="286"/>
      <c r="Q158" s="322"/>
      <c r="R158" s="323"/>
      <c r="S158" s="323"/>
      <c r="T158" s="287"/>
      <c r="U158" s="288"/>
      <c r="V158" s="274" t="s">
        <v>32</v>
      </c>
      <c r="W158" s="274" t="s">
        <v>32</v>
      </c>
      <c r="X158" s="274" t="s">
        <v>32</v>
      </c>
      <c r="Y158" s="274" t="s">
        <v>32</v>
      </c>
      <c r="Z158" s="274" t="s">
        <v>32</v>
      </c>
      <c r="AA158" s="314" t="str">
        <f t="shared" si="75"/>
        <v>0 - 0 - 0 - 0</v>
      </c>
      <c r="AB158" s="313">
        <f t="shared" si="76"/>
        <v>0</v>
      </c>
      <c r="AC158" s="313">
        <f t="shared" si="77"/>
        <v>0</v>
      </c>
      <c r="AD158" s="313">
        <f t="shared" si="78"/>
        <v>0</v>
      </c>
      <c r="AE158" s="313">
        <f t="shared" si="79"/>
        <v>0</v>
      </c>
    </row>
    <row r="159" spans="1:31" x14ac:dyDescent="0.25">
      <c r="A159" s="275" t="s">
        <v>367</v>
      </c>
      <c r="B159" s="398" t="s">
        <v>462</v>
      </c>
      <c r="C159" s="327"/>
      <c r="D159" s="327"/>
      <c r="E159" s="322"/>
      <c r="F159" s="286"/>
      <c r="G159" s="286"/>
      <c r="H159" s="322"/>
      <c r="I159" s="286"/>
      <c r="J159" s="286"/>
      <c r="K159" s="322"/>
      <c r="L159" s="286"/>
      <c r="M159" s="286"/>
      <c r="N159" s="322"/>
      <c r="O159" s="286"/>
      <c r="P159" s="286"/>
      <c r="Q159" s="322"/>
      <c r="R159" s="323"/>
      <c r="S159" s="323"/>
      <c r="T159" s="287"/>
      <c r="U159" s="288"/>
      <c r="V159" s="274" t="s">
        <v>32</v>
      </c>
      <c r="W159" s="274" t="s">
        <v>32</v>
      </c>
      <c r="X159" s="274" t="s">
        <v>32</v>
      </c>
      <c r="Y159" s="274" t="s">
        <v>32</v>
      </c>
      <c r="Z159" s="274" t="s">
        <v>32</v>
      </c>
      <c r="AA159" s="314" t="str">
        <f t="shared" si="75"/>
        <v>0 - 0 - 0 - 0</v>
      </c>
      <c r="AB159" s="313">
        <f t="shared" si="76"/>
        <v>0</v>
      </c>
      <c r="AC159" s="313">
        <f t="shared" si="77"/>
        <v>0</v>
      </c>
      <c r="AD159" s="313">
        <f t="shared" si="78"/>
        <v>0</v>
      </c>
      <c r="AE159" s="313">
        <f t="shared" si="79"/>
        <v>0</v>
      </c>
    </row>
    <row r="160" spans="1:31" x14ac:dyDescent="0.25">
      <c r="A160" s="275" t="s">
        <v>367</v>
      </c>
      <c r="B160" s="398" t="s">
        <v>462</v>
      </c>
      <c r="C160" s="327"/>
      <c r="D160" s="327"/>
      <c r="E160" s="322"/>
      <c r="F160" s="286"/>
      <c r="G160" s="286"/>
      <c r="H160" s="322"/>
      <c r="I160" s="286"/>
      <c r="J160" s="286"/>
      <c r="K160" s="322"/>
      <c r="L160" s="286"/>
      <c r="M160" s="286"/>
      <c r="N160" s="322"/>
      <c r="O160" s="286"/>
      <c r="P160" s="286"/>
      <c r="Q160" s="322"/>
      <c r="R160" s="323"/>
      <c r="S160" s="323"/>
      <c r="T160" s="287"/>
      <c r="U160" s="288"/>
      <c r="V160" s="274" t="s">
        <v>32</v>
      </c>
      <c r="W160" s="274" t="s">
        <v>32</v>
      </c>
      <c r="X160" s="274" t="s">
        <v>32</v>
      </c>
      <c r="Y160" s="274" t="s">
        <v>32</v>
      </c>
      <c r="Z160" s="274" t="s">
        <v>32</v>
      </c>
      <c r="AA160" s="314" t="str">
        <f t="shared" si="75"/>
        <v>0 - 0 - 0 - 0</v>
      </c>
      <c r="AB160" s="313">
        <f t="shared" si="76"/>
        <v>0</v>
      </c>
      <c r="AC160" s="313">
        <f t="shared" si="77"/>
        <v>0</v>
      </c>
      <c r="AD160" s="313">
        <f t="shared" si="78"/>
        <v>0</v>
      </c>
      <c r="AE160" s="313">
        <f t="shared" si="79"/>
        <v>0</v>
      </c>
    </row>
    <row r="161" spans="1:31" x14ac:dyDescent="0.25">
      <c r="A161" s="275" t="s">
        <v>367</v>
      </c>
      <c r="B161" s="398" t="s">
        <v>462</v>
      </c>
      <c r="C161" s="327"/>
      <c r="D161" s="327"/>
      <c r="E161" s="322"/>
      <c r="F161" s="286"/>
      <c r="G161" s="286"/>
      <c r="H161" s="322"/>
      <c r="I161" s="286"/>
      <c r="J161" s="286"/>
      <c r="K161" s="322"/>
      <c r="L161" s="286"/>
      <c r="M161" s="286"/>
      <c r="N161" s="322"/>
      <c r="O161" s="286"/>
      <c r="P161" s="286"/>
      <c r="Q161" s="322"/>
      <c r="R161" s="323"/>
      <c r="S161" s="323"/>
      <c r="T161" s="287"/>
      <c r="U161" s="288"/>
      <c r="V161" s="274" t="s">
        <v>32</v>
      </c>
      <c r="W161" s="274" t="s">
        <v>32</v>
      </c>
      <c r="X161" s="274" t="s">
        <v>32</v>
      </c>
      <c r="Y161" s="274" t="s">
        <v>32</v>
      </c>
      <c r="Z161" s="274" t="s">
        <v>32</v>
      </c>
      <c r="AA161" s="314" t="str">
        <f t="shared" si="75"/>
        <v>0 - 0 - 0 - 0</v>
      </c>
      <c r="AB161" s="313">
        <f t="shared" si="76"/>
        <v>0</v>
      </c>
      <c r="AC161" s="313">
        <f t="shared" si="77"/>
        <v>0</v>
      </c>
      <c r="AD161" s="313">
        <f t="shared" si="78"/>
        <v>0</v>
      </c>
      <c r="AE161" s="313">
        <f t="shared" si="79"/>
        <v>0</v>
      </c>
    </row>
    <row r="162" spans="1:31" x14ac:dyDescent="0.25">
      <c r="A162" s="275" t="s">
        <v>367</v>
      </c>
      <c r="B162" s="398" t="s">
        <v>462</v>
      </c>
      <c r="C162" s="327" t="s">
        <v>280</v>
      </c>
      <c r="D162" s="327"/>
      <c r="E162" s="322" t="s">
        <v>280</v>
      </c>
      <c r="F162" s="286"/>
      <c r="G162" s="286"/>
      <c r="H162" s="322" t="s">
        <v>280</v>
      </c>
      <c r="I162" s="286"/>
      <c r="J162" s="286"/>
      <c r="K162" s="322" t="s">
        <v>280</v>
      </c>
      <c r="L162" s="286"/>
      <c r="M162" s="286"/>
      <c r="N162" s="322" t="s">
        <v>280</v>
      </c>
      <c r="O162" s="286"/>
      <c r="P162" s="286"/>
      <c r="Q162" s="322" t="s">
        <v>280</v>
      </c>
      <c r="R162" s="323"/>
      <c r="S162" s="323"/>
      <c r="T162" s="287" t="s">
        <v>280</v>
      </c>
      <c r="U162" s="288"/>
      <c r="V162" s="274" t="s">
        <v>32</v>
      </c>
      <c r="W162" s="274" t="s">
        <v>32</v>
      </c>
      <c r="X162" s="274" t="s">
        <v>32</v>
      </c>
      <c r="Y162" s="274" t="s">
        <v>32</v>
      </c>
      <c r="Z162" s="274" t="s">
        <v>32</v>
      </c>
      <c r="AA162" s="314" t="str">
        <f t="shared" si="75"/>
        <v xml:space="preserve">  -   -   -  </v>
      </c>
      <c r="AB162" s="313" t="str">
        <f t="shared" si="76"/>
        <v xml:space="preserve"> </v>
      </c>
      <c r="AC162" s="313" t="str">
        <f t="shared" si="77"/>
        <v xml:space="preserve"> </v>
      </c>
      <c r="AD162" s="313" t="str">
        <f t="shared" si="78"/>
        <v xml:space="preserve"> </v>
      </c>
      <c r="AE162" s="313" t="str">
        <f t="shared" si="79"/>
        <v xml:space="preserve"> </v>
      </c>
    </row>
    <row r="163" spans="1:31" x14ac:dyDescent="0.25">
      <c r="A163" s="275" t="s">
        <v>367</v>
      </c>
      <c r="B163" s="398" t="s">
        <v>462</v>
      </c>
      <c r="C163" s="327" t="s">
        <v>280</v>
      </c>
      <c r="D163" s="327"/>
      <c r="E163" s="322" t="s">
        <v>280</v>
      </c>
      <c r="F163" s="286"/>
      <c r="G163" s="286"/>
      <c r="H163" s="322" t="s">
        <v>280</v>
      </c>
      <c r="I163" s="286"/>
      <c r="J163" s="286"/>
      <c r="K163" s="322" t="s">
        <v>280</v>
      </c>
      <c r="L163" s="286"/>
      <c r="M163" s="286"/>
      <c r="N163" s="322" t="s">
        <v>280</v>
      </c>
      <c r="O163" s="286"/>
      <c r="P163" s="286"/>
      <c r="Q163" s="322" t="s">
        <v>280</v>
      </c>
      <c r="R163" s="323"/>
      <c r="S163" s="323"/>
      <c r="T163" s="287" t="s">
        <v>280</v>
      </c>
      <c r="U163" s="288"/>
      <c r="V163" s="274" t="s">
        <v>32</v>
      </c>
      <c r="W163" s="274" t="s">
        <v>32</v>
      </c>
      <c r="X163" s="274" t="s">
        <v>32</v>
      </c>
      <c r="Y163" s="274" t="s">
        <v>32</v>
      </c>
      <c r="Z163" s="274" t="s">
        <v>32</v>
      </c>
      <c r="AA163" s="314" t="str">
        <f t="shared" si="75"/>
        <v xml:space="preserve">  -   -   -  </v>
      </c>
      <c r="AB163" s="313" t="str">
        <f t="shared" si="76"/>
        <v xml:space="preserve"> </v>
      </c>
      <c r="AC163" s="313" t="str">
        <f t="shared" si="77"/>
        <v xml:space="preserve"> </v>
      </c>
      <c r="AD163" s="313" t="str">
        <f t="shared" si="78"/>
        <v xml:space="preserve"> </v>
      </c>
      <c r="AE163" s="313" t="str">
        <f t="shared" si="79"/>
        <v xml:space="preserve"> </v>
      </c>
    </row>
    <row r="164" spans="1:31" x14ac:dyDescent="0.25">
      <c r="A164" s="275" t="s">
        <v>367</v>
      </c>
      <c r="B164" s="398" t="s">
        <v>462</v>
      </c>
      <c r="C164" s="327" t="s">
        <v>280</v>
      </c>
      <c r="D164" s="327"/>
      <c r="E164" s="322" t="s">
        <v>280</v>
      </c>
      <c r="F164" s="286"/>
      <c r="G164" s="286"/>
      <c r="H164" s="322" t="s">
        <v>280</v>
      </c>
      <c r="I164" s="286"/>
      <c r="J164" s="286"/>
      <c r="K164" s="322" t="s">
        <v>280</v>
      </c>
      <c r="L164" s="286"/>
      <c r="M164" s="286"/>
      <c r="N164" s="322" t="s">
        <v>280</v>
      </c>
      <c r="O164" s="286"/>
      <c r="P164" s="286"/>
      <c r="Q164" s="322" t="s">
        <v>280</v>
      </c>
      <c r="R164" s="323"/>
      <c r="S164" s="323"/>
      <c r="T164" s="287" t="s">
        <v>280</v>
      </c>
      <c r="U164" s="288"/>
      <c r="V164" s="274" t="s">
        <v>32</v>
      </c>
      <c r="W164" s="274" t="s">
        <v>32</v>
      </c>
      <c r="X164" s="274" t="s">
        <v>32</v>
      </c>
      <c r="Y164" s="274" t="s">
        <v>32</v>
      </c>
      <c r="Z164" s="274" t="s">
        <v>32</v>
      </c>
      <c r="AA164" s="314" t="str">
        <f t="shared" si="75"/>
        <v xml:space="preserve">  -   -   -  </v>
      </c>
      <c r="AB164" s="313" t="str">
        <f t="shared" si="76"/>
        <v xml:space="preserve"> </v>
      </c>
      <c r="AC164" s="313" t="str">
        <f t="shared" si="77"/>
        <v xml:space="preserve"> </v>
      </c>
      <c r="AD164" s="313" t="str">
        <f t="shared" si="78"/>
        <v xml:space="preserve"> </v>
      </c>
      <c r="AE164" s="313" t="str">
        <f t="shared" si="79"/>
        <v xml:space="preserve"> </v>
      </c>
    </row>
    <row r="165" spans="1:31" x14ac:dyDescent="0.25">
      <c r="A165" s="275" t="s">
        <v>367</v>
      </c>
      <c r="B165" s="398" t="s">
        <v>462</v>
      </c>
      <c r="C165" s="341">
        <v>43576</v>
      </c>
      <c r="D165" s="342"/>
      <c r="E165" s="338">
        <v>43577</v>
      </c>
      <c r="F165" s="358" t="s">
        <v>487</v>
      </c>
      <c r="G165" s="359" t="s">
        <v>492</v>
      </c>
      <c r="H165" s="338">
        <v>43578</v>
      </c>
      <c r="I165" s="358" t="s">
        <v>487</v>
      </c>
      <c r="J165" s="359" t="s">
        <v>492</v>
      </c>
      <c r="K165" s="338">
        <v>43579</v>
      </c>
      <c r="L165" s="358" t="s">
        <v>487</v>
      </c>
      <c r="M165" s="359" t="s">
        <v>492</v>
      </c>
      <c r="N165" s="338">
        <v>43580</v>
      </c>
      <c r="O165" s="358" t="s">
        <v>487</v>
      </c>
      <c r="P165" s="359" t="s">
        <v>492</v>
      </c>
      <c r="Q165" s="338">
        <v>43581</v>
      </c>
      <c r="R165" s="339"/>
      <c r="S165" s="340"/>
      <c r="T165" s="302">
        <v>43582</v>
      </c>
      <c r="U165" s="303"/>
      <c r="V165" s="313" t="str">
        <f>F165</f>
        <v>Run Name</v>
      </c>
      <c r="W165" s="274" t="str">
        <f>I165</f>
        <v>Run Name</v>
      </c>
      <c r="X165" s="314" t="str">
        <f>L165</f>
        <v>Run Name</v>
      </c>
      <c r="Y165" s="314" t="str">
        <f>O165</f>
        <v>Run Name</v>
      </c>
      <c r="Z165" s="314" t="str">
        <f>V165&amp;"  -"&amp;W165&amp;" - "&amp;X165&amp;" - "&amp;Y165</f>
        <v>Run Name  -Run Name - Run Name - Run Name</v>
      </c>
      <c r="AA165" s="314"/>
    </row>
    <row r="166" spans="1:31" x14ac:dyDescent="0.25">
      <c r="A166" s="275" t="s">
        <v>367</v>
      </c>
      <c r="B166" s="398" t="s">
        <v>462</v>
      </c>
      <c r="C166" s="327" t="s">
        <v>280</v>
      </c>
      <c r="D166" s="327"/>
      <c r="E166" s="322" t="s">
        <v>280</v>
      </c>
      <c r="F166" s="286"/>
      <c r="G166" s="286"/>
      <c r="H166" s="322" t="s">
        <v>280</v>
      </c>
      <c r="I166" s="286"/>
      <c r="J166" s="286"/>
      <c r="K166" s="322" t="s">
        <v>280</v>
      </c>
      <c r="L166" s="286"/>
      <c r="M166" s="286"/>
      <c r="N166" s="322" t="s">
        <v>280</v>
      </c>
      <c r="O166" s="286"/>
      <c r="P166" s="286"/>
      <c r="Q166" s="322" t="s">
        <v>280</v>
      </c>
      <c r="R166" s="323"/>
      <c r="S166" s="323"/>
      <c r="T166" s="287" t="s">
        <v>280</v>
      </c>
      <c r="U166" s="288"/>
      <c r="V166" s="274" t="s">
        <v>32</v>
      </c>
      <c r="W166" s="274" t="s">
        <v>32</v>
      </c>
      <c r="X166" s="274" t="s">
        <v>32</v>
      </c>
      <c r="Y166" s="274" t="s">
        <v>32</v>
      </c>
      <c r="Z166" s="274" t="s">
        <v>32</v>
      </c>
      <c r="AA166" s="314" t="str">
        <f t="shared" ref="AA166:AA186" si="80">AB166&amp;" - "&amp;AC166&amp;" - "&amp;AD166&amp;" - "&amp;AE166</f>
        <v xml:space="preserve">  -   -   -  </v>
      </c>
      <c r="AB166" s="313" t="str">
        <f t="shared" ref="AB166:AB186" si="81">E166</f>
        <v xml:space="preserve"> </v>
      </c>
      <c r="AC166" s="313" t="str">
        <f t="shared" ref="AC166:AC186" si="82">H166</f>
        <v xml:space="preserve"> </v>
      </c>
      <c r="AD166" s="313" t="str">
        <f t="shared" ref="AD166:AD186" si="83">K166</f>
        <v xml:space="preserve"> </v>
      </c>
      <c r="AE166" s="313" t="str">
        <f t="shared" ref="AE166:AE186" si="84">N166</f>
        <v xml:space="preserve"> </v>
      </c>
    </row>
    <row r="167" spans="1:31" x14ac:dyDescent="0.25">
      <c r="A167" s="275" t="s">
        <v>367</v>
      </c>
      <c r="B167" s="398" t="s">
        <v>462</v>
      </c>
      <c r="C167" s="327" t="s">
        <v>280</v>
      </c>
      <c r="D167" s="327"/>
      <c r="E167" s="322" t="s">
        <v>280</v>
      </c>
      <c r="F167" s="286"/>
      <c r="G167" s="286"/>
      <c r="H167" s="322" t="s">
        <v>280</v>
      </c>
      <c r="I167" s="286"/>
      <c r="J167" s="286"/>
      <c r="K167" s="322" t="s">
        <v>280</v>
      </c>
      <c r="L167" s="286"/>
      <c r="M167" s="286"/>
      <c r="N167" s="322" t="s">
        <v>280</v>
      </c>
      <c r="O167" s="286"/>
      <c r="P167" s="286"/>
      <c r="Q167" s="322" t="s">
        <v>280</v>
      </c>
      <c r="R167" s="323"/>
      <c r="S167" s="323"/>
      <c r="T167" s="287" t="s">
        <v>280</v>
      </c>
      <c r="U167" s="288"/>
      <c r="V167" s="274" t="s">
        <v>32</v>
      </c>
      <c r="W167" s="274" t="s">
        <v>32</v>
      </c>
      <c r="X167" s="274" t="s">
        <v>32</v>
      </c>
      <c r="Y167" s="274" t="s">
        <v>32</v>
      </c>
      <c r="Z167" s="274" t="s">
        <v>32</v>
      </c>
      <c r="AA167" s="314" t="str">
        <f t="shared" si="80"/>
        <v xml:space="preserve">  -   -   -  </v>
      </c>
      <c r="AB167" s="313" t="str">
        <f t="shared" si="81"/>
        <v xml:space="preserve"> </v>
      </c>
      <c r="AC167" s="313" t="str">
        <f t="shared" si="82"/>
        <v xml:space="preserve"> </v>
      </c>
      <c r="AD167" s="313" t="str">
        <f t="shared" si="83"/>
        <v xml:space="preserve"> </v>
      </c>
      <c r="AE167" s="313" t="str">
        <f t="shared" si="84"/>
        <v xml:space="preserve"> </v>
      </c>
    </row>
    <row r="168" spans="1:31" x14ac:dyDescent="0.25">
      <c r="A168" s="275" t="s">
        <v>367</v>
      </c>
      <c r="B168" s="398" t="s">
        <v>462</v>
      </c>
      <c r="C168" s="327"/>
      <c r="D168" s="327"/>
      <c r="E168" s="322"/>
      <c r="F168" s="286"/>
      <c r="G168" s="286"/>
      <c r="H168" s="322"/>
      <c r="I168" s="286"/>
      <c r="J168" s="286"/>
      <c r="K168" s="322"/>
      <c r="L168" s="286"/>
      <c r="M168" s="286"/>
      <c r="N168" s="322"/>
      <c r="O168" s="286"/>
      <c r="P168" s="286"/>
      <c r="Q168" s="322"/>
      <c r="R168" s="323"/>
      <c r="S168" s="323"/>
      <c r="T168" s="287"/>
      <c r="U168" s="288"/>
      <c r="V168" s="274" t="s">
        <v>32</v>
      </c>
      <c r="W168" s="274" t="s">
        <v>32</v>
      </c>
      <c r="X168" s="274" t="s">
        <v>32</v>
      </c>
      <c r="Y168" s="274" t="s">
        <v>32</v>
      </c>
      <c r="Z168" s="274" t="s">
        <v>32</v>
      </c>
      <c r="AA168" s="314" t="str">
        <f t="shared" si="80"/>
        <v>0 - 0 - 0 - 0</v>
      </c>
      <c r="AB168" s="313">
        <f t="shared" si="81"/>
        <v>0</v>
      </c>
      <c r="AC168" s="313">
        <f t="shared" si="82"/>
        <v>0</v>
      </c>
      <c r="AD168" s="313">
        <f t="shared" si="83"/>
        <v>0</v>
      </c>
      <c r="AE168" s="313">
        <f t="shared" si="84"/>
        <v>0</v>
      </c>
    </row>
    <row r="169" spans="1:31" x14ac:dyDescent="0.25">
      <c r="A169" s="275" t="s">
        <v>367</v>
      </c>
      <c r="B169" s="398" t="s">
        <v>462</v>
      </c>
      <c r="C169" s="327"/>
      <c r="D169" s="327"/>
      <c r="E169" s="322"/>
      <c r="F169" s="286"/>
      <c r="G169" s="286"/>
      <c r="H169" s="322"/>
      <c r="I169" s="286"/>
      <c r="J169" s="286"/>
      <c r="K169" s="322"/>
      <c r="L169" s="286"/>
      <c r="M169" s="286"/>
      <c r="N169" s="322"/>
      <c r="O169" s="286"/>
      <c r="P169" s="286"/>
      <c r="Q169" s="322"/>
      <c r="R169" s="323"/>
      <c r="S169" s="323"/>
      <c r="T169" s="287"/>
      <c r="U169" s="288"/>
      <c r="V169" s="274" t="s">
        <v>32</v>
      </c>
      <c r="W169" s="274" t="s">
        <v>32</v>
      </c>
      <c r="X169" s="274" t="s">
        <v>32</v>
      </c>
      <c r="Y169" s="274" t="s">
        <v>32</v>
      </c>
      <c r="Z169" s="274" t="s">
        <v>32</v>
      </c>
      <c r="AA169" s="314" t="str">
        <f t="shared" si="80"/>
        <v>0 - 0 - 0 - 0</v>
      </c>
      <c r="AB169" s="313">
        <f t="shared" si="81"/>
        <v>0</v>
      </c>
      <c r="AC169" s="313">
        <f t="shared" si="82"/>
        <v>0</v>
      </c>
      <c r="AD169" s="313">
        <f t="shared" si="83"/>
        <v>0</v>
      </c>
      <c r="AE169" s="313">
        <f t="shared" si="84"/>
        <v>0</v>
      </c>
    </row>
    <row r="170" spans="1:31" x14ac:dyDescent="0.25">
      <c r="A170" s="275" t="s">
        <v>367</v>
      </c>
      <c r="B170" s="398" t="s">
        <v>462</v>
      </c>
      <c r="C170" s="327"/>
      <c r="D170" s="327"/>
      <c r="E170" s="322"/>
      <c r="F170" s="286"/>
      <c r="G170" s="286"/>
      <c r="H170" s="322"/>
      <c r="I170" s="286"/>
      <c r="J170" s="286"/>
      <c r="K170" s="322"/>
      <c r="L170" s="286"/>
      <c r="M170" s="286"/>
      <c r="N170" s="322"/>
      <c r="O170" s="286"/>
      <c r="P170" s="286"/>
      <c r="Q170" s="322"/>
      <c r="R170" s="323"/>
      <c r="S170" s="323"/>
      <c r="T170" s="287"/>
      <c r="U170" s="288"/>
      <c r="V170" s="274" t="s">
        <v>32</v>
      </c>
      <c r="W170" s="274" t="s">
        <v>32</v>
      </c>
      <c r="X170" s="274" t="s">
        <v>32</v>
      </c>
      <c r="Y170" s="274" t="s">
        <v>32</v>
      </c>
      <c r="Z170" s="274" t="s">
        <v>32</v>
      </c>
      <c r="AA170" s="314" t="str">
        <f t="shared" si="80"/>
        <v>0 - 0 - 0 - 0</v>
      </c>
      <c r="AB170" s="313">
        <f t="shared" si="81"/>
        <v>0</v>
      </c>
      <c r="AC170" s="313">
        <f t="shared" si="82"/>
        <v>0</v>
      </c>
      <c r="AD170" s="313">
        <f t="shared" si="83"/>
        <v>0</v>
      </c>
      <c r="AE170" s="313">
        <f t="shared" si="84"/>
        <v>0</v>
      </c>
    </row>
    <row r="171" spans="1:31" x14ac:dyDescent="0.25">
      <c r="A171" s="275" t="s">
        <v>367</v>
      </c>
      <c r="B171" s="398" t="s">
        <v>462</v>
      </c>
      <c r="C171" s="327"/>
      <c r="D171" s="327"/>
      <c r="E171" s="322"/>
      <c r="F171" s="286"/>
      <c r="G171" s="286"/>
      <c r="H171" s="322"/>
      <c r="I171" s="286"/>
      <c r="J171" s="286"/>
      <c r="K171" s="322"/>
      <c r="L171" s="286"/>
      <c r="M171" s="286"/>
      <c r="N171" s="322"/>
      <c r="O171" s="286"/>
      <c r="P171" s="286"/>
      <c r="Q171" s="322"/>
      <c r="R171" s="323"/>
      <c r="S171" s="323"/>
      <c r="T171" s="287"/>
      <c r="U171" s="288"/>
      <c r="V171" s="274" t="s">
        <v>32</v>
      </c>
      <c r="W171" s="274" t="s">
        <v>32</v>
      </c>
      <c r="X171" s="274" t="s">
        <v>32</v>
      </c>
      <c r="Y171" s="274" t="s">
        <v>32</v>
      </c>
      <c r="Z171" s="274" t="s">
        <v>32</v>
      </c>
      <c r="AA171" s="314" t="str">
        <f t="shared" si="80"/>
        <v>0 - 0 - 0 - 0</v>
      </c>
      <c r="AB171" s="313">
        <f t="shared" si="81"/>
        <v>0</v>
      </c>
      <c r="AC171" s="313">
        <f t="shared" si="82"/>
        <v>0</v>
      </c>
      <c r="AD171" s="313">
        <f t="shared" si="83"/>
        <v>0</v>
      </c>
      <c r="AE171" s="313">
        <f t="shared" si="84"/>
        <v>0</v>
      </c>
    </row>
    <row r="172" spans="1:31" x14ac:dyDescent="0.25">
      <c r="A172" s="275" t="s">
        <v>367</v>
      </c>
      <c r="B172" s="398" t="s">
        <v>462</v>
      </c>
      <c r="C172" s="327"/>
      <c r="D172" s="327"/>
      <c r="E172" s="322"/>
      <c r="F172" s="286"/>
      <c r="G172" s="286"/>
      <c r="H172" s="322"/>
      <c r="I172" s="286"/>
      <c r="J172" s="286"/>
      <c r="K172" s="322"/>
      <c r="L172" s="286"/>
      <c r="M172" s="286"/>
      <c r="N172" s="322"/>
      <c r="O172" s="286"/>
      <c r="P172" s="286"/>
      <c r="Q172" s="322"/>
      <c r="R172" s="323"/>
      <c r="S172" s="323"/>
      <c r="T172" s="287"/>
      <c r="U172" s="288"/>
      <c r="V172" s="274" t="s">
        <v>32</v>
      </c>
      <c r="W172" s="274" t="s">
        <v>32</v>
      </c>
      <c r="X172" s="274" t="s">
        <v>32</v>
      </c>
      <c r="Y172" s="274" t="s">
        <v>32</v>
      </c>
      <c r="Z172" s="274" t="s">
        <v>32</v>
      </c>
      <c r="AA172" s="314" t="str">
        <f t="shared" si="80"/>
        <v>0 - 0 - 0 - 0</v>
      </c>
      <c r="AB172" s="313">
        <f t="shared" si="81"/>
        <v>0</v>
      </c>
      <c r="AC172" s="313">
        <f t="shared" si="82"/>
        <v>0</v>
      </c>
      <c r="AD172" s="313">
        <f t="shared" si="83"/>
        <v>0</v>
      </c>
      <c r="AE172" s="313">
        <f t="shared" si="84"/>
        <v>0</v>
      </c>
    </row>
    <row r="173" spans="1:31" x14ac:dyDescent="0.25">
      <c r="A173" s="275" t="s">
        <v>367</v>
      </c>
      <c r="B173" s="398" t="s">
        <v>462</v>
      </c>
      <c r="C173" s="327" t="s">
        <v>280</v>
      </c>
      <c r="D173" s="327"/>
      <c r="E173" s="322" t="s">
        <v>280</v>
      </c>
      <c r="F173" s="286"/>
      <c r="G173" s="286"/>
      <c r="H173" s="322" t="s">
        <v>280</v>
      </c>
      <c r="I173" s="286"/>
      <c r="J173" s="286"/>
      <c r="K173" s="322" t="s">
        <v>280</v>
      </c>
      <c r="L173" s="286"/>
      <c r="M173" s="286"/>
      <c r="N173" s="322" t="s">
        <v>280</v>
      </c>
      <c r="O173" s="286"/>
      <c r="P173" s="286"/>
      <c r="Q173" s="322" t="s">
        <v>280</v>
      </c>
      <c r="R173" s="323"/>
      <c r="S173" s="323"/>
      <c r="T173" s="287" t="s">
        <v>280</v>
      </c>
      <c r="U173" s="288"/>
      <c r="V173" s="274" t="s">
        <v>32</v>
      </c>
      <c r="W173" s="274" t="s">
        <v>32</v>
      </c>
      <c r="X173" s="274" t="s">
        <v>32</v>
      </c>
      <c r="Y173" s="274" t="s">
        <v>32</v>
      </c>
      <c r="Z173" s="274" t="s">
        <v>32</v>
      </c>
      <c r="AA173" s="314" t="str">
        <f t="shared" si="80"/>
        <v xml:space="preserve">  -   -   -  </v>
      </c>
      <c r="AB173" s="313" t="str">
        <f t="shared" si="81"/>
        <v xml:space="preserve"> </v>
      </c>
      <c r="AC173" s="313" t="str">
        <f t="shared" si="82"/>
        <v xml:space="preserve"> </v>
      </c>
      <c r="AD173" s="313" t="str">
        <f t="shared" si="83"/>
        <v xml:space="preserve"> </v>
      </c>
      <c r="AE173" s="313" t="str">
        <f t="shared" si="84"/>
        <v xml:space="preserve"> </v>
      </c>
    </row>
    <row r="174" spans="1:31" x14ac:dyDescent="0.25">
      <c r="A174" s="275" t="s">
        <v>367</v>
      </c>
      <c r="B174" s="398" t="s">
        <v>462</v>
      </c>
      <c r="C174" s="327" t="s">
        <v>280</v>
      </c>
      <c r="D174" s="327"/>
      <c r="E174" s="322" t="s">
        <v>280</v>
      </c>
      <c r="F174" s="286"/>
      <c r="G174" s="286"/>
      <c r="H174" s="322" t="s">
        <v>280</v>
      </c>
      <c r="I174" s="286"/>
      <c r="J174" s="286"/>
      <c r="K174" s="322" t="s">
        <v>280</v>
      </c>
      <c r="L174" s="286"/>
      <c r="M174" s="286"/>
      <c r="N174" s="322" t="s">
        <v>280</v>
      </c>
      <c r="O174" s="286"/>
      <c r="P174" s="286"/>
      <c r="Q174" s="322" t="s">
        <v>280</v>
      </c>
      <c r="R174" s="323"/>
      <c r="S174" s="323"/>
      <c r="T174" s="287" t="s">
        <v>280</v>
      </c>
      <c r="U174" s="288"/>
      <c r="V174" s="274" t="s">
        <v>32</v>
      </c>
      <c r="W174" s="274" t="s">
        <v>32</v>
      </c>
      <c r="X174" s="274" t="s">
        <v>32</v>
      </c>
      <c r="Y174" s="274" t="s">
        <v>32</v>
      </c>
      <c r="Z174" s="274" t="s">
        <v>32</v>
      </c>
      <c r="AA174" s="314" t="str">
        <f t="shared" si="80"/>
        <v xml:space="preserve">  -   -   -  </v>
      </c>
      <c r="AB174" s="313" t="str">
        <f t="shared" si="81"/>
        <v xml:space="preserve"> </v>
      </c>
      <c r="AC174" s="313" t="str">
        <f t="shared" si="82"/>
        <v xml:space="preserve"> </v>
      </c>
      <c r="AD174" s="313" t="str">
        <f t="shared" si="83"/>
        <v xml:space="preserve"> </v>
      </c>
      <c r="AE174" s="313" t="str">
        <f t="shared" si="84"/>
        <v xml:space="preserve"> </v>
      </c>
    </row>
    <row r="175" spans="1:31" x14ac:dyDescent="0.25">
      <c r="A175" s="275" t="s">
        <v>367</v>
      </c>
      <c r="B175" s="398" t="s">
        <v>462</v>
      </c>
      <c r="C175" s="327" t="s">
        <v>280</v>
      </c>
      <c r="D175" s="327"/>
      <c r="E175" s="322" t="s">
        <v>280</v>
      </c>
      <c r="F175" s="286"/>
      <c r="G175" s="286"/>
      <c r="H175" s="322" t="s">
        <v>280</v>
      </c>
      <c r="I175" s="286"/>
      <c r="J175" s="286"/>
      <c r="K175" s="322" t="s">
        <v>280</v>
      </c>
      <c r="L175" s="286"/>
      <c r="M175" s="286"/>
      <c r="N175" s="322" t="s">
        <v>280</v>
      </c>
      <c r="O175" s="286"/>
      <c r="P175" s="286"/>
      <c r="Q175" s="322" t="s">
        <v>280</v>
      </c>
      <c r="R175" s="286"/>
      <c r="S175" s="323"/>
      <c r="T175" s="287" t="s">
        <v>280</v>
      </c>
      <c r="U175" s="288"/>
      <c r="V175" s="274" t="s">
        <v>32</v>
      </c>
      <c r="W175" s="274" t="s">
        <v>32</v>
      </c>
      <c r="X175" s="274" t="s">
        <v>32</v>
      </c>
      <c r="Y175" s="274" t="s">
        <v>32</v>
      </c>
      <c r="Z175" s="274" t="s">
        <v>32</v>
      </c>
      <c r="AA175" s="314" t="str">
        <f t="shared" si="80"/>
        <v xml:space="preserve">  -   -   -  </v>
      </c>
      <c r="AB175" s="313" t="str">
        <f t="shared" si="81"/>
        <v xml:space="preserve"> </v>
      </c>
      <c r="AC175" s="313" t="str">
        <f t="shared" si="82"/>
        <v xml:space="preserve"> </v>
      </c>
      <c r="AD175" s="313" t="str">
        <f t="shared" si="83"/>
        <v xml:space="preserve"> </v>
      </c>
      <c r="AE175" s="313" t="str">
        <f t="shared" si="84"/>
        <v xml:space="preserve"> </v>
      </c>
    </row>
    <row r="176" spans="1:31" x14ac:dyDescent="0.25">
      <c r="A176" s="275" t="s">
        <v>367</v>
      </c>
      <c r="B176" s="398" t="s">
        <v>462</v>
      </c>
      <c r="C176" s="341">
        <v>43583</v>
      </c>
      <c r="D176" s="342"/>
      <c r="E176" s="338">
        <v>43584</v>
      </c>
      <c r="F176" s="358" t="s">
        <v>487</v>
      </c>
      <c r="G176" s="359" t="s">
        <v>492</v>
      </c>
      <c r="H176" s="338">
        <v>43585</v>
      </c>
      <c r="I176" s="358" t="s">
        <v>487</v>
      </c>
      <c r="J176" s="359" t="s">
        <v>492</v>
      </c>
      <c r="K176" s="375"/>
      <c r="L176" s="376"/>
      <c r="M176" s="357"/>
      <c r="N176" s="375"/>
      <c r="O176" s="376"/>
      <c r="P176" s="357"/>
      <c r="Q176" s="375"/>
      <c r="R176" s="376"/>
      <c r="S176" s="377"/>
      <c r="T176" s="378"/>
      <c r="U176" s="379"/>
      <c r="V176" s="313" t="str">
        <f>F176</f>
        <v>Run Name</v>
      </c>
      <c r="W176" s="274" t="str">
        <f>I176</f>
        <v>Run Name</v>
      </c>
      <c r="X176" s="314" t="str">
        <f>L187</f>
        <v>Run Name</v>
      </c>
      <c r="Y176" s="314" t="str">
        <f>O187</f>
        <v>Run Name</v>
      </c>
      <c r="Z176" s="314" t="str">
        <f>V176&amp;"  -"&amp;W176&amp;" - "&amp;X176&amp;" - "&amp;Y176</f>
        <v>Run Name  -Run Name - Run Name - Run Name</v>
      </c>
      <c r="AA176" s="314" t="str">
        <f t="shared" si="80"/>
        <v>43584 - 43585 - 0 - 0</v>
      </c>
      <c r="AB176" s="313">
        <f t="shared" si="81"/>
        <v>43584</v>
      </c>
      <c r="AC176" s="313">
        <f t="shared" si="82"/>
        <v>43585</v>
      </c>
      <c r="AD176" s="313">
        <f t="shared" si="83"/>
        <v>0</v>
      </c>
      <c r="AE176" s="313">
        <f t="shared" si="84"/>
        <v>0</v>
      </c>
    </row>
    <row r="177" spans="1:31" x14ac:dyDescent="0.25">
      <c r="A177" s="275" t="s">
        <v>367</v>
      </c>
      <c r="B177" s="398" t="s">
        <v>462</v>
      </c>
      <c r="C177" s="327" t="s">
        <v>280</v>
      </c>
      <c r="D177" s="327"/>
      <c r="E177" s="322" t="s">
        <v>280</v>
      </c>
      <c r="F177" s="286"/>
      <c r="G177" s="286"/>
      <c r="H177" s="322" t="s">
        <v>280</v>
      </c>
      <c r="I177" s="286"/>
      <c r="J177" s="286"/>
      <c r="K177" s="380"/>
      <c r="L177" s="381"/>
      <c r="M177" s="381"/>
      <c r="N177" s="380"/>
      <c r="O177" s="381"/>
      <c r="P177" s="381"/>
      <c r="Q177" s="380"/>
      <c r="R177" s="382"/>
      <c r="S177" s="382"/>
      <c r="T177" s="383"/>
      <c r="U177" s="384"/>
      <c r="V177" s="274" t="s">
        <v>32</v>
      </c>
      <c r="W177" s="274" t="s">
        <v>32</v>
      </c>
      <c r="X177" s="274" t="s">
        <v>32</v>
      </c>
      <c r="Y177" s="274" t="s">
        <v>32</v>
      </c>
      <c r="Z177" s="274" t="s">
        <v>32</v>
      </c>
      <c r="AA177" s="314" t="str">
        <f t="shared" si="80"/>
        <v xml:space="preserve">  -   - 0 - 0</v>
      </c>
      <c r="AB177" s="313" t="str">
        <f t="shared" si="81"/>
        <v xml:space="preserve"> </v>
      </c>
      <c r="AC177" s="313" t="str">
        <f t="shared" si="82"/>
        <v xml:space="preserve"> </v>
      </c>
      <c r="AD177" s="313">
        <f t="shared" si="83"/>
        <v>0</v>
      </c>
      <c r="AE177" s="313">
        <f t="shared" si="84"/>
        <v>0</v>
      </c>
    </row>
    <row r="178" spans="1:31" x14ac:dyDescent="0.25">
      <c r="A178" s="275" t="s">
        <v>367</v>
      </c>
      <c r="B178" s="398" t="s">
        <v>462</v>
      </c>
      <c r="C178" s="327" t="s">
        <v>280</v>
      </c>
      <c r="D178" s="327"/>
      <c r="E178" s="322" t="s">
        <v>280</v>
      </c>
      <c r="F178" s="286"/>
      <c r="G178" s="286"/>
      <c r="H178" s="322" t="s">
        <v>280</v>
      </c>
      <c r="I178" s="286"/>
      <c r="J178" s="286"/>
      <c r="K178" s="380"/>
      <c r="L178" s="381"/>
      <c r="M178" s="381"/>
      <c r="N178" s="380"/>
      <c r="O178" s="381"/>
      <c r="P178" s="381"/>
      <c r="Q178" s="380"/>
      <c r="R178" s="382"/>
      <c r="S178" s="382"/>
      <c r="T178" s="383"/>
      <c r="U178" s="384"/>
      <c r="V178" s="274" t="s">
        <v>32</v>
      </c>
      <c r="W178" s="274" t="s">
        <v>32</v>
      </c>
      <c r="X178" s="274" t="s">
        <v>32</v>
      </c>
      <c r="Y178" s="274" t="s">
        <v>32</v>
      </c>
      <c r="Z178" s="274" t="s">
        <v>32</v>
      </c>
      <c r="AA178" s="314" t="str">
        <f t="shared" si="80"/>
        <v xml:space="preserve">  -   - 0 - 0</v>
      </c>
      <c r="AB178" s="313" t="str">
        <f t="shared" si="81"/>
        <v xml:space="preserve"> </v>
      </c>
      <c r="AC178" s="313" t="str">
        <f t="shared" si="82"/>
        <v xml:space="preserve"> </v>
      </c>
      <c r="AD178" s="313">
        <f t="shared" si="83"/>
        <v>0</v>
      </c>
      <c r="AE178" s="313">
        <f t="shared" si="84"/>
        <v>0</v>
      </c>
    </row>
    <row r="179" spans="1:31" x14ac:dyDescent="0.25">
      <c r="A179" s="275" t="s">
        <v>367</v>
      </c>
      <c r="B179" s="398" t="s">
        <v>462</v>
      </c>
      <c r="C179" s="327" t="s">
        <v>280</v>
      </c>
      <c r="D179" s="327"/>
      <c r="E179" s="322" t="s">
        <v>280</v>
      </c>
      <c r="F179" s="286"/>
      <c r="G179" s="286"/>
      <c r="H179" s="322" t="s">
        <v>280</v>
      </c>
      <c r="I179" s="286"/>
      <c r="J179" s="286"/>
      <c r="K179" s="380"/>
      <c r="L179" s="381"/>
      <c r="M179" s="381"/>
      <c r="N179" s="380"/>
      <c r="O179" s="381"/>
      <c r="P179" s="381"/>
      <c r="Q179" s="380"/>
      <c r="R179" s="382"/>
      <c r="S179" s="382"/>
      <c r="T179" s="383"/>
      <c r="U179" s="384"/>
      <c r="V179" s="274" t="s">
        <v>32</v>
      </c>
      <c r="W179" s="274" t="s">
        <v>32</v>
      </c>
      <c r="X179" s="274" t="s">
        <v>32</v>
      </c>
      <c r="Y179" s="274" t="s">
        <v>32</v>
      </c>
      <c r="Z179" s="274" t="s">
        <v>32</v>
      </c>
      <c r="AA179" s="314" t="str">
        <f t="shared" si="80"/>
        <v xml:space="preserve">  -   - 0 - 0</v>
      </c>
      <c r="AB179" s="313" t="str">
        <f t="shared" si="81"/>
        <v xml:space="preserve"> </v>
      </c>
      <c r="AC179" s="313" t="str">
        <f t="shared" si="82"/>
        <v xml:space="preserve"> </v>
      </c>
      <c r="AD179" s="313">
        <f t="shared" si="83"/>
        <v>0</v>
      </c>
      <c r="AE179" s="313">
        <f t="shared" si="84"/>
        <v>0</v>
      </c>
    </row>
    <row r="180" spans="1:31" x14ac:dyDescent="0.25">
      <c r="A180" s="275" t="s">
        <v>367</v>
      </c>
      <c r="B180" s="398" t="s">
        <v>462</v>
      </c>
      <c r="C180" s="327"/>
      <c r="D180" s="327"/>
      <c r="E180" s="322"/>
      <c r="F180" s="286"/>
      <c r="G180" s="286"/>
      <c r="H180" s="322"/>
      <c r="I180" s="286"/>
      <c r="J180" s="286"/>
      <c r="K180" s="380"/>
      <c r="L180" s="381"/>
      <c r="M180" s="381"/>
      <c r="N180" s="380"/>
      <c r="O180" s="381"/>
      <c r="P180" s="381"/>
      <c r="Q180" s="380"/>
      <c r="R180" s="382"/>
      <c r="S180" s="382"/>
      <c r="T180" s="383"/>
      <c r="U180" s="384"/>
      <c r="V180" s="274" t="s">
        <v>32</v>
      </c>
      <c r="W180" s="274" t="s">
        <v>32</v>
      </c>
      <c r="X180" s="274" t="s">
        <v>32</v>
      </c>
      <c r="Y180" s="274" t="s">
        <v>32</v>
      </c>
      <c r="Z180" s="274" t="s">
        <v>32</v>
      </c>
      <c r="AA180" s="314" t="str">
        <f t="shared" si="80"/>
        <v>0 - 0 - 0 - 0</v>
      </c>
      <c r="AB180" s="313">
        <f t="shared" si="81"/>
        <v>0</v>
      </c>
      <c r="AC180" s="313">
        <f t="shared" si="82"/>
        <v>0</v>
      </c>
      <c r="AD180" s="313">
        <f t="shared" si="83"/>
        <v>0</v>
      </c>
      <c r="AE180" s="313">
        <f t="shared" si="84"/>
        <v>0</v>
      </c>
    </row>
    <row r="181" spans="1:31" x14ac:dyDescent="0.25">
      <c r="A181" s="275" t="s">
        <v>367</v>
      </c>
      <c r="B181" s="398" t="s">
        <v>462</v>
      </c>
      <c r="C181" s="327"/>
      <c r="D181" s="327"/>
      <c r="E181" s="322"/>
      <c r="F181" s="286"/>
      <c r="G181" s="286"/>
      <c r="H181" s="322"/>
      <c r="I181" s="286"/>
      <c r="J181" s="286"/>
      <c r="K181" s="380"/>
      <c r="L181" s="381"/>
      <c r="M181" s="381"/>
      <c r="N181" s="380"/>
      <c r="O181" s="381"/>
      <c r="P181" s="381"/>
      <c r="Q181" s="380"/>
      <c r="R181" s="382"/>
      <c r="S181" s="382"/>
      <c r="T181" s="383"/>
      <c r="U181" s="384"/>
      <c r="V181" s="274" t="s">
        <v>32</v>
      </c>
      <c r="W181" s="274" t="s">
        <v>32</v>
      </c>
      <c r="X181" s="274" t="s">
        <v>32</v>
      </c>
      <c r="Y181" s="274" t="s">
        <v>32</v>
      </c>
      <c r="Z181" s="274" t="s">
        <v>32</v>
      </c>
      <c r="AA181" s="314" t="str">
        <f t="shared" si="80"/>
        <v>0 - 0 - 0 - 0</v>
      </c>
      <c r="AB181" s="313">
        <f t="shared" si="81"/>
        <v>0</v>
      </c>
      <c r="AC181" s="313">
        <f t="shared" si="82"/>
        <v>0</v>
      </c>
      <c r="AD181" s="313">
        <f t="shared" si="83"/>
        <v>0</v>
      </c>
      <c r="AE181" s="313">
        <f t="shared" si="84"/>
        <v>0</v>
      </c>
    </row>
    <row r="182" spans="1:31" x14ac:dyDescent="0.25">
      <c r="A182" s="275" t="s">
        <v>367</v>
      </c>
      <c r="B182" s="398" t="s">
        <v>462</v>
      </c>
      <c r="C182" s="327"/>
      <c r="D182" s="327"/>
      <c r="E182" s="322"/>
      <c r="F182" s="286"/>
      <c r="G182" s="286"/>
      <c r="H182" s="322"/>
      <c r="I182" s="286"/>
      <c r="J182" s="286"/>
      <c r="K182" s="380"/>
      <c r="L182" s="381"/>
      <c r="M182" s="381"/>
      <c r="N182" s="380"/>
      <c r="O182" s="381"/>
      <c r="P182" s="381"/>
      <c r="Q182" s="380"/>
      <c r="R182" s="382"/>
      <c r="S182" s="382"/>
      <c r="T182" s="383"/>
      <c r="U182" s="384"/>
      <c r="V182" s="274" t="s">
        <v>32</v>
      </c>
      <c r="W182" s="274" t="s">
        <v>32</v>
      </c>
      <c r="X182" s="274" t="s">
        <v>32</v>
      </c>
      <c r="Y182" s="274" t="s">
        <v>32</v>
      </c>
      <c r="Z182" s="274" t="s">
        <v>32</v>
      </c>
      <c r="AA182" s="314" t="str">
        <f t="shared" si="80"/>
        <v>0 - 0 - 0 - 0</v>
      </c>
      <c r="AB182" s="313">
        <f t="shared" si="81"/>
        <v>0</v>
      </c>
      <c r="AC182" s="313">
        <f t="shared" si="82"/>
        <v>0</v>
      </c>
      <c r="AD182" s="313">
        <f t="shared" si="83"/>
        <v>0</v>
      </c>
      <c r="AE182" s="313">
        <f t="shared" si="84"/>
        <v>0</v>
      </c>
    </row>
    <row r="183" spans="1:31" x14ac:dyDescent="0.25">
      <c r="A183" s="275" t="s">
        <v>367</v>
      </c>
      <c r="B183" s="398" t="s">
        <v>462</v>
      </c>
      <c r="C183" s="327"/>
      <c r="D183" s="327"/>
      <c r="E183" s="322"/>
      <c r="F183" s="286"/>
      <c r="G183" s="286"/>
      <c r="H183" s="322"/>
      <c r="I183" s="286"/>
      <c r="J183" s="286"/>
      <c r="K183" s="380"/>
      <c r="L183" s="381"/>
      <c r="M183" s="381"/>
      <c r="N183" s="380"/>
      <c r="O183" s="381"/>
      <c r="P183" s="381"/>
      <c r="Q183" s="380"/>
      <c r="R183" s="382"/>
      <c r="S183" s="382"/>
      <c r="T183" s="383"/>
      <c r="U183" s="384"/>
      <c r="V183" s="274" t="s">
        <v>32</v>
      </c>
      <c r="W183" s="274" t="s">
        <v>32</v>
      </c>
      <c r="X183" s="274" t="s">
        <v>32</v>
      </c>
      <c r="Y183" s="274" t="s">
        <v>32</v>
      </c>
      <c r="Z183" s="274" t="s">
        <v>32</v>
      </c>
      <c r="AA183" s="314" t="str">
        <f t="shared" si="80"/>
        <v>0 - 0 - 0 - 0</v>
      </c>
      <c r="AB183" s="313">
        <f t="shared" si="81"/>
        <v>0</v>
      </c>
      <c r="AC183" s="313">
        <f t="shared" si="82"/>
        <v>0</v>
      </c>
      <c r="AD183" s="313">
        <f t="shared" si="83"/>
        <v>0</v>
      </c>
      <c r="AE183" s="313">
        <f t="shared" si="84"/>
        <v>0</v>
      </c>
    </row>
    <row r="184" spans="1:31" x14ac:dyDescent="0.25">
      <c r="A184" s="275" t="s">
        <v>367</v>
      </c>
      <c r="B184" s="398" t="s">
        <v>462</v>
      </c>
      <c r="C184" s="327"/>
      <c r="D184" s="327"/>
      <c r="E184" s="322"/>
      <c r="F184" s="286"/>
      <c r="G184" s="286"/>
      <c r="H184" s="322"/>
      <c r="I184" s="286"/>
      <c r="J184" s="286"/>
      <c r="K184" s="380"/>
      <c r="L184" s="381"/>
      <c r="M184" s="381"/>
      <c r="N184" s="380"/>
      <c r="O184" s="381"/>
      <c r="P184" s="381"/>
      <c r="Q184" s="380"/>
      <c r="R184" s="382"/>
      <c r="S184" s="382"/>
      <c r="T184" s="383"/>
      <c r="U184" s="384"/>
      <c r="V184" s="274" t="s">
        <v>32</v>
      </c>
      <c r="W184" s="274" t="s">
        <v>32</v>
      </c>
      <c r="X184" s="274" t="s">
        <v>32</v>
      </c>
      <c r="Y184" s="274" t="s">
        <v>32</v>
      </c>
      <c r="Z184" s="274" t="s">
        <v>32</v>
      </c>
      <c r="AA184" s="314" t="str">
        <f t="shared" si="80"/>
        <v>0 - 0 - 0 - 0</v>
      </c>
      <c r="AB184" s="313">
        <f t="shared" si="81"/>
        <v>0</v>
      </c>
      <c r="AC184" s="313">
        <f t="shared" si="82"/>
        <v>0</v>
      </c>
      <c r="AD184" s="313">
        <f t="shared" si="83"/>
        <v>0</v>
      </c>
      <c r="AE184" s="313">
        <f t="shared" si="84"/>
        <v>0</v>
      </c>
    </row>
    <row r="185" spans="1:31" x14ac:dyDescent="0.25">
      <c r="A185" s="275" t="s">
        <v>367</v>
      </c>
      <c r="B185" s="398" t="s">
        <v>462</v>
      </c>
      <c r="C185" s="327" t="s">
        <v>280</v>
      </c>
      <c r="D185" s="327"/>
      <c r="E185" s="322" t="s">
        <v>280</v>
      </c>
      <c r="F185" s="286"/>
      <c r="G185" s="286"/>
      <c r="H185" s="322" t="s">
        <v>280</v>
      </c>
      <c r="I185" s="286"/>
      <c r="J185" s="286"/>
      <c r="K185" s="380"/>
      <c r="L185" s="381"/>
      <c r="M185" s="381"/>
      <c r="N185" s="380"/>
      <c r="O185" s="381"/>
      <c r="P185" s="381"/>
      <c r="Q185" s="380"/>
      <c r="R185" s="382"/>
      <c r="S185" s="382"/>
      <c r="T185" s="383"/>
      <c r="U185" s="384"/>
      <c r="V185" s="274" t="s">
        <v>32</v>
      </c>
      <c r="W185" s="274" t="s">
        <v>32</v>
      </c>
      <c r="X185" s="274" t="s">
        <v>32</v>
      </c>
      <c r="Y185" s="274" t="s">
        <v>32</v>
      </c>
      <c r="Z185" s="274" t="s">
        <v>32</v>
      </c>
      <c r="AA185" s="314" t="str">
        <f t="shared" si="80"/>
        <v xml:space="preserve">  -   - 0 - 0</v>
      </c>
      <c r="AB185" s="313" t="str">
        <f t="shared" si="81"/>
        <v xml:space="preserve"> </v>
      </c>
      <c r="AC185" s="313" t="str">
        <f t="shared" si="82"/>
        <v xml:space="preserve"> </v>
      </c>
      <c r="AD185" s="313">
        <f t="shared" si="83"/>
        <v>0</v>
      </c>
      <c r="AE185" s="313">
        <f t="shared" si="84"/>
        <v>0</v>
      </c>
    </row>
    <row r="186" spans="1:31" ht="15.75" thickBot="1" x14ac:dyDescent="0.3">
      <c r="A186" s="304" t="s">
        <v>367</v>
      </c>
      <c r="B186" s="398" t="s">
        <v>462</v>
      </c>
      <c r="C186" s="334" t="s">
        <v>280</v>
      </c>
      <c r="D186" s="334"/>
      <c r="E186" s="328" t="s">
        <v>280</v>
      </c>
      <c r="F186" s="292"/>
      <c r="G186" s="292"/>
      <c r="H186" s="328" t="s">
        <v>280</v>
      </c>
      <c r="I186" s="292"/>
      <c r="J186" s="292"/>
      <c r="K186" s="385"/>
      <c r="L186" s="386"/>
      <c r="M186" s="386"/>
      <c r="N186" s="385"/>
      <c r="O186" s="386"/>
      <c r="P186" s="386"/>
      <c r="Q186" s="385"/>
      <c r="R186" s="387"/>
      <c r="S186" s="387"/>
      <c r="T186" s="388"/>
      <c r="U186" s="389"/>
      <c r="V186" s="274" t="s">
        <v>32</v>
      </c>
      <c r="W186" s="274" t="s">
        <v>32</v>
      </c>
      <c r="X186" s="274" t="s">
        <v>32</v>
      </c>
      <c r="Y186" s="274" t="s">
        <v>32</v>
      </c>
      <c r="Z186" s="274" t="s">
        <v>32</v>
      </c>
      <c r="AA186" s="314" t="str">
        <f t="shared" si="80"/>
        <v xml:space="preserve">  -   - 0 - 0</v>
      </c>
      <c r="AB186" s="313" t="str">
        <f t="shared" si="81"/>
        <v xml:space="preserve"> </v>
      </c>
      <c r="AC186" s="313" t="str">
        <f t="shared" si="82"/>
        <v xml:space="preserve"> </v>
      </c>
      <c r="AD186" s="313">
        <f t="shared" si="83"/>
        <v>0</v>
      </c>
      <c r="AE186" s="313">
        <f t="shared" si="84"/>
        <v>0</v>
      </c>
    </row>
    <row r="187" spans="1:31" x14ac:dyDescent="0.25">
      <c r="A187" s="275" t="s">
        <v>368</v>
      </c>
      <c r="B187" s="400" t="s">
        <v>463</v>
      </c>
      <c r="C187" s="390"/>
      <c r="D187" s="390"/>
      <c r="E187" s="380"/>
      <c r="F187" s="381"/>
      <c r="G187" s="381"/>
      <c r="H187" s="380"/>
      <c r="I187" s="381"/>
      <c r="J187" s="381"/>
      <c r="K187" s="331">
        <v>43586</v>
      </c>
      <c r="L187" s="370" t="s">
        <v>487</v>
      </c>
      <c r="M187" s="374" t="s">
        <v>492</v>
      </c>
      <c r="N187" s="337">
        <v>43587</v>
      </c>
      <c r="O187" s="370" t="s">
        <v>487</v>
      </c>
      <c r="P187" s="374" t="s">
        <v>492</v>
      </c>
      <c r="Q187" s="337">
        <v>43588</v>
      </c>
      <c r="R187" s="331"/>
      <c r="S187" s="343"/>
      <c r="T187" s="296">
        <v>43589</v>
      </c>
      <c r="U187" s="297"/>
      <c r="V187" s="313">
        <f>F187</f>
        <v>0</v>
      </c>
      <c r="W187" s="274">
        <f>I187</f>
        <v>0</v>
      </c>
      <c r="X187" s="314" t="str">
        <f>L187</f>
        <v>Run Name</v>
      </c>
      <c r="Y187" s="314" t="str">
        <f>O187</f>
        <v>Run Name</v>
      </c>
      <c r="Z187" s="314" t="str">
        <f>V187&amp;"  -"&amp;W187&amp;" - "&amp;X187&amp;" - "&amp;Y187</f>
        <v>0  -0 - Run Name - Run Name</v>
      </c>
      <c r="AA187" s="314"/>
      <c r="AB187" s="313"/>
      <c r="AC187" s="313"/>
      <c r="AD187" s="313"/>
      <c r="AE187" s="313"/>
    </row>
    <row r="188" spans="1:31" x14ac:dyDescent="0.25">
      <c r="A188" s="275" t="s">
        <v>368</v>
      </c>
      <c r="B188" s="398" t="s">
        <v>463</v>
      </c>
      <c r="C188" s="390"/>
      <c r="D188" s="390"/>
      <c r="E188" s="380"/>
      <c r="F188" s="381"/>
      <c r="G188" s="381"/>
      <c r="H188" s="380"/>
      <c r="I188" s="381"/>
      <c r="J188" s="381"/>
      <c r="K188" s="323" t="s">
        <v>280</v>
      </c>
      <c r="L188" s="286"/>
      <c r="M188" s="286"/>
      <c r="N188" s="322" t="s">
        <v>280</v>
      </c>
      <c r="O188" s="286"/>
      <c r="P188" s="286"/>
      <c r="Q188" s="322" t="s">
        <v>280</v>
      </c>
      <c r="R188" s="323"/>
      <c r="S188" s="323"/>
      <c r="T188" s="287" t="s">
        <v>280</v>
      </c>
      <c r="U188" s="288"/>
      <c r="AA188" s="314" t="str">
        <f t="shared" ref="AA188:AA197" si="85">AB188&amp;" - "&amp;AC188&amp;" - "&amp;AD188&amp;" - "&amp;AE188</f>
        <v xml:space="preserve">0 - 0 -   -  </v>
      </c>
      <c r="AB188" s="313">
        <f t="shared" ref="AB188:AB197" si="86">E188</f>
        <v>0</v>
      </c>
      <c r="AC188" s="313">
        <f t="shared" ref="AC188:AC197" si="87">H188</f>
        <v>0</v>
      </c>
      <c r="AD188" s="313" t="str">
        <f t="shared" ref="AD188:AD197" si="88">K188</f>
        <v xml:space="preserve"> </v>
      </c>
      <c r="AE188" s="313" t="str">
        <f t="shared" ref="AE188:AE197" si="89">N188</f>
        <v xml:space="preserve"> </v>
      </c>
    </row>
    <row r="189" spans="1:31" x14ac:dyDescent="0.25">
      <c r="A189" s="275" t="s">
        <v>368</v>
      </c>
      <c r="B189" s="398" t="s">
        <v>463</v>
      </c>
      <c r="C189" s="390"/>
      <c r="D189" s="390"/>
      <c r="E189" s="380"/>
      <c r="F189" s="381"/>
      <c r="G189" s="381"/>
      <c r="H189" s="380"/>
      <c r="I189" s="381"/>
      <c r="J189" s="381"/>
      <c r="K189" s="323" t="s">
        <v>280</v>
      </c>
      <c r="L189" s="286"/>
      <c r="M189" s="286"/>
      <c r="N189" s="322" t="s">
        <v>280</v>
      </c>
      <c r="O189" s="286"/>
      <c r="P189" s="286"/>
      <c r="Q189" s="322" t="s">
        <v>280</v>
      </c>
      <c r="R189" s="323"/>
      <c r="S189" s="323"/>
      <c r="T189" s="287" t="s">
        <v>280</v>
      </c>
      <c r="U189" s="288"/>
      <c r="AA189" s="314" t="str">
        <f t="shared" si="85"/>
        <v xml:space="preserve">0 - 0 -   -  </v>
      </c>
      <c r="AB189" s="313">
        <f t="shared" si="86"/>
        <v>0</v>
      </c>
      <c r="AC189" s="313">
        <f t="shared" si="87"/>
        <v>0</v>
      </c>
      <c r="AD189" s="313" t="str">
        <f t="shared" si="88"/>
        <v xml:space="preserve"> </v>
      </c>
      <c r="AE189" s="313" t="str">
        <f t="shared" si="89"/>
        <v xml:space="preserve"> </v>
      </c>
    </row>
    <row r="190" spans="1:31" x14ac:dyDescent="0.25">
      <c r="A190" s="275" t="s">
        <v>368</v>
      </c>
      <c r="B190" s="398" t="s">
        <v>463</v>
      </c>
      <c r="C190" s="390"/>
      <c r="D190" s="390"/>
      <c r="E190" s="380"/>
      <c r="F190" s="381"/>
      <c r="G190" s="381"/>
      <c r="H190" s="380"/>
      <c r="I190" s="381"/>
      <c r="J190" s="381"/>
      <c r="K190" s="323" t="s">
        <v>280</v>
      </c>
      <c r="L190" s="286"/>
      <c r="M190" s="286"/>
      <c r="N190" s="322" t="s">
        <v>280</v>
      </c>
      <c r="O190" s="286"/>
      <c r="P190" s="286"/>
      <c r="Q190" s="322" t="s">
        <v>280</v>
      </c>
      <c r="R190" s="323"/>
      <c r="S190" s="323"/>
      <c r="T190" s="287" t="s">
        <v>280</v>
      </c>
      <c r="U190" s="288"/>
      <c r="AA190" s="314" t="str">
        <f t="shared" si="85"/>
        <v xml:space="preserve">0 - 0 -   -  </v>
      </c>
      <c r="AB190" s="313">
        <f t="shared" si="86"/>
        <v>0</v>
      </c>
      <c r="AC190" s="313">
        <f t="shared" si="87"/>
        <v>0</v>
      </c>
      <c r="AD190" s="313" t="str">
        <f t="shared" si="88"/>
        <v xml:space="preserve"> </v>
      </c>
      <c r="AE190" s="313" t="str">
        <f t="shared" si="89"/>
        <v xml:space="preserve"> </v>
      </c>
    </row>
    <row r="191" spans="1:31" x14ac:dyDescent="0.25">
      <c r="A191" s="275" t="s">
        <v>368</v>
      </c>
      <c r="B191" s="398" t="s">
        <v>463</v>
      </c>
      <c r="C191" s="390"/>
      <c r="D191" s="390"/>
      <c r="E191" s="380"/>
      <c r="F191" s="381"/>
      <c r="G191" s="381"/>
      <c r="H191" s="380"/>
      <c r="I191" s="381"/>
      <c r="J191" s="381"/>
      <c r="K191" s="323"/>
      <c r="L191" s="286"/>
      <c r="M191" s="286"/>
      <c r="N191" s="322"/>
      <c r="O191" s="286"/>
      <c r="P191" s="286"/>
      <c r="Q191" s="322"/>
      <c r="R191" s="323"/>
      <c r="S191" s="323"/>
      <c r="T191" s="287"/>
      <c r="U191" s="288"/>
      <c r="AA191" s="314" t="str">
        <f t="shared" si="85"/>
        <v>0 - 0 - 0 - 0</v>
      </c>
      <c r="AB191" s="313">
        <f t="shared" si="86"/>
        <v>0</v>
      </c>
      <c r="AC191" s="313">
        <f t="shared" si="87"/>
        <v>0</v>
      </c>
      <c r="AD191" s="313">
        <f t="shared" si="88"/>
        <v>0</v>
      </c>
      <c r="AE191" s="313">
        <f t="shared" si="89"/>
        <v>0</v>
      </c>
    </row>
    <row r="192" spans="1:31" x14ac:dyDescent="0.25">
      <c r="A192" s="275" t="s">
        <v>368</v>
      </c>
      <c r="B192" s="398" t="s">
        <v>463</v>
      </c>
      <c r="C192" s="390"/>
      <c r="D192" s="390"/>
      <c r="E192" s="380"/>
      <c r="F192" s="381"/>
      <c r="G192" s="381"/>
      <c r="H192" s="380"/>
      <c r="I192" s="381"/>
      <c r="J192" s="381"/>
      <c r="K192" s="323"/>
      <c r="L192" s="286"/>
      <c r="M192" s="286"/>
      <c r="N192" s="322"/>
      <c r="O192" s="286"/>
      <c r="P192" s="286"/>
      <c r="Q192" s="322"/>
      <c r="R192" s="323"/>
      <c r="S192" s="323"/>
      <c r="T192" s="287"/>
      <c r="U192" s="288"/>
      <c r="AA192" s="314" t="str">
        <f t="shared" si="85"/>
        <v>0 - 0 - 0 - 0</v>
      </c>
      <c r="AB192" s="313">
        <f t="shared" si="86"/>
        <v>0</v>
      </c>
      <c r="AC192" s="313">
        <f t="shared" si="87"/>
        <v>0</v>
      </c>
      <c r="AD192" s="313">
        <f t="shared" si="88"/>
        <v>0</v>
      </c>
      <c r="AE192" s="313">
        <f t="shared" si="89"/>
        <v>0</v>
      </c>
    </row>
    <row r="193" spans="1:31" x14ac:dyDescent="0.25">
      <c r="A193" s="275" t="s">
        <v>368</v>
      </c>
      <c r="B193" s="398" t="s">
        <v>463</v>
      </c>
      <c r="C193" s="390"/>
      <c r="D193" s="390"/>
      <c r="E193" s="380"/>
      <c r="F193" s="381"/>
      <c r="G193" s="381"/>
      <c r="H193" s="380"/>
      <c r="I193" s="381"/>
      <c r="J193" s="381"/>
      <c r="K193" s="323"/>
      <c r="L193" s="286"/>
      <c r="M193" s="286"/>
      <c r="N193" s="322"/>
      <c r="O193" s="286"/>
      <c r="P193" s="286"/>
      <c r="Q193" s="322"/>
      <c r="R193" s="323"/>
      <c r="S193" s="323"/>
      <c r="T193" s="287"/>
      <c r="U193" s="288"/>
      <c r="AA193" s="314" t="str">
        <f t="shared" si="85"/>
        <v>0 - 0 - 0 - 0</v>
      </c>
      <c r="AB193" s="313">
        <f t="shared" si="86"/>
        <v>0</v>
      </c>
      <c r="AC193" s="313">
        <f t="shared" si="87"/>
        <v>0</v>
      </c>
      <c r="AD193" s="313">
        <f t="shared" si="88"/>
        <v>0</v>
      </c>
      <c r="AE193" s="313">
        <f t="shared" si="89"/>
        <v>0</v>
      </c>
    </row>
    <row r="194" spans="1:31" x14ac:dyDescent="0.25">
      <c r="A194" s="275" t="s">
        <v>368</v>
      </c>
      <c r="B194" s="398" t="s">
        <v>463</v>
      </c>
      <c r="C194" s="390"/>
      <c r="D194" s="390"/>
      <c r="E194" s="380"/>
      <c r="F194" s="381"/>
      <c r="G194" s="381"/>
      <c r="H194" s="380"/>
      <c r="I194" s="381"/>
      <c r="J194" s="381"/>
      <c r="K194" s="323"/>
      <c r="L194" s="286"/>
      <c r="M194" s="286"/>
      <c r="N194" s="322"/>
      <c r="O194" s="286"/>
      <c r="P194" s="286"/>
      <c r="Q194" s="322"/>
      <c r="R194" s="323"/>
      <c r="S194" s="323"/>
      <c r="T194" s="287"/>
      <c r="U194" s="288"/>
      <c r="AA194" s="314" t="str">
        <f t="shared" si="85"/>
        <v>0 - 0 - 0 - 0</v>
      </c>
      <c r="AB194" s="313">
        <f t="shared" si="86"/>
        <v>0</v>
      </c>
      <c r="AC194" s="313">
        <f t="shared" si="87"/>
        <v>0</v>
      </c>
      <c r="AD194" s="313">
        <f t="shared" si="88"/>
        <v>0</v>
      </c>
      <c r="AE194" s="313">
        <f t="shared" si="89"/>
        <v>0</v>
      </c>
    </row>
    <row r="195" spans="1:31" x14ac:dyDescent="0.25">
      <c r="A195" s="275" t="s">
        <v>368</v>
      </c>
      <c r="B195" s="398" t="s">
        <v>463</v>
      </c>
      <c r="C195" s="390"/>
      <c r="D195" s="390"/>
      <c r="E195" s="380"/>
      <c r="F195" s="381"/>
      <c r="G195" s="381"/>
      <c r="H195" s="380"/>
      <c r="I195" s="381"/>
      <c r="J195" s="381"/>
      <c r="K195" s="323"/>
      <c r="L195" s="286"/>
      <c r="M195" s="286"/>
      <c r="N195" s="322"/>
      <c r="O195" s="286"/>
      <c r="P195" s="286"/>
      <c r="Q195" s="322"/>
      <c r="R195" s="323"/>
      <c r="S195" s="323"/>
      <c r="T195" s="287"/>
      <c r="U195" s="288"/>
      <c r="AA195" s="314" t="str">
        <f t="shared" si="85"/>
        <v>0 - 0 - 0 - 0</v>
      </c>
      <c r="AB195" s="313">
        <f t="shared" si="86"/>
        <v>0</v>
      </c>
      <c r="AC195" s="313">
        <f t="shared" si="87"/>
        <v>0</v>
      </c>
      <c r="AD195" s="313">
        <f t="shared" si="88"/>
        <v>0</v>
      </c>
      <c r="AE195" s="313">
        <f t="shared" si="89"/>
        <v>0</v>
      </c>
    </row>
    <row r="196" spans="1:31" x14ac:dyDescent="0.25">
      <c r="A196" s="275" t="s">
        <v>368</v>
      </c>
      <c r="B196" s="398" t="s">
        <v>463</v>
      </c>
      <c r="C196" s="390"/>
      <c r="D196" s="390"/>
      <c r="E196" s="380"/>
      <c r="F196" s="381"/>
      <c r="G196" s="381"/>
      <c r="H196" s="380"/>
      <c r="I196" s="381"/>
      <c r="J196" s="381"/>
      <c r="K196" s="323" t="s">
        <v>280</v>
      </c>
      <c r="L196" s="286"/>
      <c r="M196" s="286"/>
      <c r="N196" s="322" t="s">
        <v>280</v>
      </c>
      <c r="O196" s="286"/>
      <c r="P196" s="286"/>
      <c r="Q196" s="322" t="s">
        <v>280</v>
      </c>
      <c r="R196" s="323"/>
      <c r="S196" s="323"/>
      <c r="T196" s="287" t="s">
        <v>280</v>
      </c>
      <c r="U196" s="288"/>
      <c r="AA196" s="314" t="str">
        <f t="shared" si="85"/>
        <v xml:space="preserve">0 - 0 -   -  </v>
      </c>
      <c r="AB196" s="313">
        <f t="shared" si="86"/>
        <v>0</v>
      </c>
      <c r="AC196" s="313">
        <f t="shared" si="87"/>
        <v>0</v>
      </c>
      <c r="AD196" s="313" t="str">
        <f t="shared" si="88"/>
        <v xml:space="preserve"> </v>
      </c>
      <c r="AE196" s="313" t="str">
        <f t="shared" si="89"/>
        <v xml:space="preserve"> </v>
      </c>
    </row>
    <row r="197" spans="1:31" x14ac:dyDescent="0.25">
      <c r="A197" s="275" t="s">
        <v>368</v>
      </c>
      <c r="B197" s="398" t="s">
        <v>463</v>
      </c>
      <c r="C197" s="390"/>
      <c r="D197" s="390"/>
      <c r="E197" s="380"/>
      <c r="F197" s="381"/>
      <c r="G197" s="381"/>
      <c r="H197" s="380"/>
      <c r="I197" s="381"/>
      <c r="J197" s="381"/>
      <c r="K197" s="323" t="s">
        <v>280</v>
      </c>
      <c r="L197" s="286"/>
      <c r="M197" s="286"/>
      <c r="N197" s="322" t="s">
        <v>280</v>
      </c>
      <c r="O197" s="286"/>
      <c r="P197" s="286"/>
      <c r="Q197" s="322" t="s">
        <v>280</v>
      </c>
      <c r="R197" s="323"/>
      <c r="S197" s="323"/>
      <c r="T197" s="287" t="s">
        <v>280</v>
      </c>
      <c r="U197" s="288"/>
      <c r="AA197" s="314" t="str">
        <f t="shared" si="85"/>
        <v xml:space="preserve">0 - 0 -   -  </v>
      </c>
      <c r="AB197" s="313">
        <f t="shared" si="86"/>
        <v>0</v>
      </c>
      <c r="AC197" s="313">
        <f t="shared" si="87"/>
        <v>0</v>
      </c>
      <c r="AD197" s="313" t="str">
        <f t="shared" si="88"/>
        <v xml:space="preserve"> </v>
      </c>
      <c r="AE197" s="313" t="str">
        <f t="shared" si="89"/>
        <v xml:space="preserve"> </v>
      </c>
    </row>
    <row r="198" spans="1:31" x14ac:dyDescent="0.25">
      <c r="A198" s="275" t="s">
        <v>368</v>
      </c>
      <c r="B198" s="398" t="s">
        <v>463</v>
      </c>
      <c r="C198" s="335">
        <v>43590</v>
      </c>
      <c r="D198" s="336"/>
      <c r="E198" s="337">
        <v>43591</v>
      </c>
      <c r="F198" s="358" t="s">
        <v>487</v>
      </c>
      <c r="G198" s="359" t="s">
        <v>492</v>
      </c>
      <c r="H198" s="337">
        <v>43592</v>
      </c>
      <c r="I198" s="358" t="s">
        <v>487</v>
      </c>
      <c r="J198" s="359" t="s">
        <v>492</v>
      </c>
      <c r="K198" s="338">
        <v>43593</v>
      </c>
      <c r="L198" s="358" t="s">
        <v>487</v>
      </c>
      <c r="M198" s="359" t="s">
        <v>492</v>
      </c>
      <c r="N198" s="338">
        <v>43594</v>
      </c>
      <c r="O198" s="358" t="s">
        <v>487</v>
      </c>
      <c r="P198" s="359" t="s">
        <v>492</v>
      </c>
      <c r="Q198" s="338">
        <v>43595</v>
      </c>
      <c r="R198" s="339"/>
      <c r="S198" s="340"/>
      <c r="T198" s="302">
        <v>43596</v>
      </c>
      <c r="U198" s="303"/>
      <c r="V198" s="313" t="str">
        <f>F198</f>
        <v>Run Name</v>
      </c>
      <c r="W198" s="274" t="str">
        <f>I198</f>
        <v>Run Name</v>
      </c>
      <c r="X198" s="314" t="str">
        <f>L198</f>
        <v>Run Name</v>
      </c>
      <c r="Y198" s="314" t="str">
        <f>O198</f>
        <v>Run Name</v>
      </c>
      <c r="Z198" s="314" t="str">
        <f>V198&amp;"  -"&amp;W198&amp;" - "&amp;X198&amp;" - "&amp;Y198</f>
        <v>Run Name  -Run Name - Run Name - Run Name</v>
      </c>
      <c r="AA198" s="314"/>
    </row>
    <row r="199" spans="1:31" x14ac:dyDescent="0.25">
      <c r="A199" s="275" t="s">
        <v>368</v>
      </c>
      <c r="B199" s="398" t="s">
        <v>463</v>
      </c>
      <c r="C199" s="327" t="s">
        <v>280</v>
      </c>
      <c r="D199" s="327"/>
      <c r="E199" s="322" t="s">
        <v>280</v>
      </c>
      <c r="F199" s="286"/>
      <c r="G199" s="286"/>
      <c r="H199" s="322" t="s">
        <v>280</v>
      </c>
      <c r="I199" s="286"/>
      <c r="J199" s="286"/>
      <c r="K199" s="322" t="s">
        <v>280</v>
      </c>
      <c r="L199" s="286"/>
      <c r="M199" s="286"/>
      <c r="N199" s="322" t="s">
        <v>280</v>
      </c>
      <c r="O199" s="286"/>
      <c r="P199" s="286"/>
      <c r="Q199" s="322" t="s">
        <v>280</v>
      </c>
      <c r="R199" s="323"/>
      <c r="S199" s="323"/>
      <c r="T199" s="287" t="s">
        <v>280</v>
      </c>
      <c r="U199" s="288"/>
      <c r="V199" s="274" t="s">
        <v>32</v>
      </c>
      <c r="W199" s="274" t="s">
        <v>32</v>
      </c>
      <c r="X199" s="274" t="s">
        <v>32</v>
      </c>
      <c r="Y199" s="274" t="s">
        <v>32</v>
      </c>
      <c r="Z199" s="274" t="s">
        <v>32</v>
      </c>
      <c r="AA199" s="314" t="str">
        <f t="shared" ref="AA199:AA208" si="90">AB199&amp;" - "&amp;AC199&amp;" - "&amp;AD199&amp;" - "&amp;AE199</f>
        <v xml:space="preserve">  -   -   -  </v>
      </c>
      <c r="AB199" s="313" t="str">
        <f t="shared" ref="AB199:AB208" si="91">E199</f>
        <v xml:space="preserve"> </v>
      </c>
      <c r="AC199" s="313" t="str">
        <f t="shared" ref="AC199:AC208" si="92">H199</f>
        <v xml:space="preserve"> </v>
      </c>
      <c r="AD199" s="313" t="str">
        <f t="shared" ref="AD199:AD208" si="93">K199</f>
        <v xml:space="preserve"> </v>
      </c>
      <c r="AE199" s="313" t="str">
        <f t="shared" ref="AE199:AE208" si="94">N199</f>
        <v xml:space="preserve"> </v>
      </c>
    </row>
    <row r="200" spans="1:31" x14ac:dyDescent="0.25">
      <c r="A200" s="275" t="s">
        <v>368</v>
      </c>
      <c r="B200" s="398" t="s">
        <v>463</v>
      </c>
      <c r="C200" s="327" t="s">
        <v>280</v>
      </c>
      <c r="D200" s="327"/>
      <c r="E200" s="322" t="s">
        <v>280</v>
      </c>
      <c r="F200" s="286"/>
      <c r="G200" s="286"/>
      <c r="H200" s="322" t="s">
        <v>280</v>
      </c>
      <c r="I200" s="286"/>
      <c r="J200" s="286"/>
      <c r="K200" s="322" t="s">
        <v>280</v>
      </c>
      <c r="L200" s="286"/>
      <c r="M200" s="286"/>
      <c r="N200" s="322" t="s">
        <v>280</v>
      </c>
      <c r="O200" s="286"/>
      <c r="P200" s="286"/>
      <c r="Q200" s="322" t="s">
        <v>280</v>
      </c>
      <c r="R200" s="323"/>
      <c r="S200" s="323"/>
      <c r="T200" s="287" t="s">
        <v>280</v>
      </c>
      <c r="U200" s="288"/>
      <c r="V200" s="274" t="s">
        <v>32</v>
      </c>
      <c r="W200" s="274" t="s">
        <v>32</v>
      </c>
      <c r="X200" s="274" t="s">
        <v>32</v>
      </c>
      <c r="Y200" s="274" t="s">
        <v>32</v>
      </c>
      <c r="Z200" s="274" t="s">
        <v>32</v>
      </c>
      <c r="AA200" s="314" t="str">
        <f t="shared" si="90"/>
        <v xml:space="preserve">  -   -   -  </v>
      </c>
      <c r="AB200" s="313" t="str">
        <f t="shared" si="91"/>
        <v xml:space="preserve"> </v>
      </c>
      <c r="AC200" s="313" t="str">
        <f t="shared" si="92"/>
        <v xml:space="preserve"> </v>
      </c>
      <c r="AD200" s="313" t="str">
        <f t="shared" si="93"/>
        <v xml:space="preserve"> </v>
      </c>
      <c r="AE200" s="313" t="str">
        <f t="shared" si="94"/>
        <v xml:space="preserve"> </v>
      </c>
    </row>
    <row r="201" spans="1:31" x14ac:dyDescent="0.25">
      <c r="A201" s="275" t="s">
        <v>368</v>
      </c>
      <c r="B201" s="398" t="s">
        <v>463</v>
      </c>
      <c r="C201" s="327"/>
      <c r="D201" s="327"/>
      <c r="E201" s="322"/>
      <c r="F201" s="286"/>
      <c r="G201" s="286"/>
      <c r="H201" s="322"/>
      <c r="I201" s="286"/>
      <c r="J201" s="286"/>
      <c r="K201" s="322"/>
      <c r="L201" s="286"/>
      <c r="M201" s="286"/>
      <c r="N201" s="322"/>
      <c r="O201" s="286"/>
      <c r="P201" s="286"/>
      <c r="Q201" s="322"/>
      <c r="R201" s="323"/>
      <c r="S201" s="323"/>
      <c r="T201" s="287"/>
      <c r="U201" s="288"/>
      <c r="V201" s="274" t="s">
        <v>32</v>
      </c>
      <c r="W201" s="274" t="s">
        <v>32</v>
      </c>
      <c r="X201" s="274" t="s">
        <v>32</v>
      </c>
      <c r="Y201" s="274" t="s">
        <v>32</v>
      </c>
      <c r="Z201" s="274" t="s">
        <v>32</v>
      </c>
      <c r="AA201" s="314" t="str">
        <f t="shared" si="90"/>
        <v>0 - 0 - 0 - 0</v>
      </c>
      <c r="AB201" s="313">
        <f t="shared" si="91"/>
        <v>0</v>
      </c>
      <c r="AC201" s="313">
        <f t="shared" si="92"/>
        <v>0</v>
      </c>
      <c r="AD201" s="313">
        <f t="shared" si="93"/>
        <v>0</v>
      </c>
      <c r="AE201" s="313">
        <f t="shared" si="94"/>
        <v>0</v>
      </c>
    </row>
    <row r="202" spans="1:31" x14ac:dyDescent="0.25">
      <c r="A202" s="275" t="s">
        <v>368</v>
      </c>
      <c r="B202" s="398" t="s">
        <v>463</v>
      </c>
      <c r="C202" s="327"/>
      <c r="D202" s="327"/>
      <c r="E202" s="322"/>
      <c r="F202" s="286"/>
      <c r="G202" s="286"/>
      <c r="H202" s="322"/>
      <c r="I202" s="286"/>
      <c r="J202" s="286"/>
      <c r="K202" s="322"/>
      <c r="L202" s="286"/>
      <c r="M202" s="286"/>
      <c r="N202" s="322"/>
      <c r="O202" s="286"/>
      <c r="P202" s="286"/>
      <c r="Q202" s="322"/>
      <c r="R202" s="323"/>
      <c r="S202" s="323"/>
      <c r="T202" s="287"/>
      <c r="U202" s="288"/>
      <c r="V202" s="274" t="s">
        <v>32</v>
      </c>
      <c r="W202" s="274" t="s">
        <v>32</v>
      </c>
      <c r="X202" s="274" t="s">
        <v>32</v>
      </c>
      <c r="Y202" s="274" t="s">
        <v>32</v>
      </c>
      <c r="Z202" s="274" t="s">
        <v>32</v>
      </c>
      <c r="AA202" s="314" t="str">
        <f t="shared" si="90"/>
        <v>0 - 0 - 0 - 0</v>
      </c>
      <c r="AB202" s="313">
        <f t="shared" si="91"/>
        <v>0</v>
      </c>
      <c r="AC202" s="313">
        <f t="shared" si="92"/>
        <v>0</v>
      </c>
      <c r="AD202" s="313">
        <f t="shared" si="93"/>
        <v>0</v>
      </c>
      <c r="AE202" s="313">
        <f t="shared" si="94"/>
        <v>0</v>
      </c>
    </row>
    <row r="203" spans="1:31" x14ac:dyDescent="0.25">
      <c r="A203" s="275" t="s">
        <v>368</v>
      </c>
      <c r="B203" s="398" t="s">
        <v>463</v>
      </c>
      <c r="C203" s="327"/>
      <c r="D203" s="327"/>
      <c r="E203" s="322"/>
      <c r="F203" s="286"/>
      <c r="G203" s="286"/>
      <c r="H203" s="322"/>
      <c r="I203" s="286"/>
      <c r="J203" s="286"/>
      <c r="K203" s="322"/>
      <c r="L203" s="286"/>
      <c r="M203" s="286"/>
      <c r="N203" s="322"/>
      <c r="O203" s="286"/>
      <c r="P203" s="286"/>
      <c r="Q203" s="322"/>
      <c r="R203" s="323"/>
      <c r="S203" s="323"/>
      <c r="T203" s="287"/>
      <c r="U203" s="288"/>
      <c r="V203" s="274" t="s">
        <v>32</v>
      </c>
      <c r="W203" s="274" t="s">
        <v>32</v>
      </c>
      <c r="X203" s="274" t="s">
        <v>32</v>
      </c>
      <c r="Y203" s="274" t="s">
        <v>32</v>
      </c>
      <c r="Z203" s="274" t="s">
        <v>32</v>
      </c>
      <c r="AA203" s="314" t="str">
        <f t="shared" si="90"/>
        <v>0 - 0 - 0 - 0</v>
      </c>
      <c r="AB203" s="313">
        <f t="shared" si="91"/>
        <v>0</v>
      </c>
      <c r="AC203" s="313">
        <f t="shared" si="92"/>
        <v>0</v>
      </c>
      <c r="AD203" s="313">
        <f t="shared" si="93"/>
        <v>0</v>
      </c>
      <c r="AE203" s="313">
        <f t="shared" si="94"/>
        <v>0</v>
      </c>
    </row>
    <row r="204" spans="1:31" x14ac:dyDescent="0.25">
      <c r="A204" s="275" t="s">
        <v>368</v>
      </c>
      <c r="B204" s="398" t="s">
        <v>463</v>
      </c>
      <c r="C204" s="327"/>
      <c r="D204" s="327"/>
      <c r="E204" s="322"/>
      <c r="F204" s="286"/>
      <c r="G204" s="286"/>
      <c r="H204" s="322"/>
      <c r="I204" s="286"/>
      <c r="J204" s="286"/>
      <c r="K204" s="322"/>
      <c r="L204" s="286"/>
      <c r="M204" s="286"/>
      <c r="N204" s="322"/>
      <c r="O204" s="286"/>
      <c r="P204" s="286"/>
      <c r="Q204" s="322"/>
      <c r="R204" s="323"/>
      <c r="S204" s="323"/>
      <c r="T204" s="287"/>
      <c r="U204" s="288"/>
      <c r="V204" s="274" t="s">
        <v>32</v>
      </c>
      <c r="W204" s="274" t="s">
        <v>32</v>
      </c>
      <c r="X204" s="274" t="s">
        <v>32</v>
      </c>
      <c r="Y204" s="274" t="s">
        <v>32</v>
      </c>
      <c r="Z204" s="274" t="s">
        <v>32</v>
      </c>
      <c r="AA204" s="314" t="str">
        <f t="shared" si="90"/>
        <v>0 - 0 - 0 - 0</v>
      </c>
      <c r="AB204" s="313">
        <f t="shared" si="91"/>
        <v>0</v>
      </c>
      <c r="AC204" s="313">
        <f t="shared" si="92"/>
        <v>0</v>
      </c>
      <c r="AD204" s="313">
        <f t="shared" si="93"/>
        <v>0</v>
      </c>
      <c r="AE204" s="313">
        <f t="shared" si="94"/>
        <v>0</v>
      </c>
    </row>
    <row r="205" spans="1:31" x14ac:dyDescent="0.25">
      <c r="A205" s="275" t="s">
        <v>368</v>
      </c>
      <c r="B205" s="398" t="s">
        <v>463</v>
      </c>
      <c r="C205" s="327"/>
      <c r="D205" s="327"/>
      <c r="E205" s="322"/>
      <c r="F205" s="286"/>
      <c r="G205" s="286"/>
      <c r="H205" s="322"/>
      <c r="I205" s="286"/>
      <c r="J205" s="286"/>
      <c r="K205" s="322"/>
      <c r="L205" s="286"/>
      <c r="M205" s="286"/>
      <c r="N205" s="322"/>
      <c r="O205" s="286"/>
      <c r="P205" s="286"/>
      <c r="Q205" s="322"/>
      <c r="R205" s="323"/>
      <c r="S205" s="323"/>
      <c r="T205" s="287"/>
      <c r="U205" s="288"/>
      <c r="V205" s="274" t="s">
        <v>32</v>
      </c>
      <c r="W205" s="274" t="s">
        <v>32</v>
      </c>
      <c r="X205" s="274" t="s">
        <v>32</v>
      </c>
      <c r="Y205" s="274" t="s">
        <v>32</v>
      </c>
      <c r="Z205" s="274" t="s">
        <v>32</v>
      </c>
      <c r="AA205" s="314" t="str">
        <f t="shared" si="90"/>
        <v>0 - 0 - 0 - 0</v>
      </c>
      <c r="AB205" s="313">
        <f t="shared" si="91"/>
        <v>0</v>
      </c>
      <c r="AC205" s="313">
        <f t="shared" si="92"/>
        <v>0</v>
      </c>
      <c r="AD205" s="313">
        <f t="shared" si="93"/>
        <v>0</v>
      </c>
      <c r="AE205" s="313">
        <f t="shared" si="94"/>
        <v>0</v>
      </c>
    </row>
    <row r="206" spans="1:31" x14ac:dyDescent="0.25">
      <c r="A206" s="275" t="s">
        <v>368</v>
      </c>
      <c r="B206" s="398" t="s">
        <v>463</v>
      </c>
      <c r="C206" s="327" t="s">
        <v>280</v>
      </c>
      <c r="D206" s="327"/>
      <c r="E206" s="322" t="s">
        <v>280</v>
      </c>
      <c r="F206" s="286"/>
      <c r="G206" s="286"/>
      <c r="H206" s="322" t="s">
        <v>280</v>
      </c>
      <c r="I206" s="286"/>
      <c r="J206" s="286"/>
      <c r="K206" s="322" t="s">
        <v>280</v>
      </c>
      <c r="L206" s="286"/>
      <c r="M206" s="286"/>
      <c r="N206" s="322" t="s">
        <v>280</v>
      </c>
      <c r="O206" s="286"/>
      <c r="P206" s="286"/>
      <c r="Q206" s="322" t="s">
        <v>280</v>
      </c>
      <c r="R206" s="323"/>
      <c r="S206" s="323"/>
      <c r="T206" s="287" t="s">
        <v>280</v>
      </c>
      <c r="U206" s="288"/>
      <c r="V206" s="274" t="s">
        <v>32</v>
      </c>
      <c r="W206" s="274" t="s">
        <v>32</v>
      </c>
      <c r="X206" s="274" t="s">
        <v>32</v>
      </c>
      <c r="Y206" s="274" t="s">
        <v>32</v>
      </c>
      <c r="Z206" s="274" t="s">
        <v>32</v>
      </c>
      <c r="AA206" s="314" t="str">
        <f t="shared" si="90"/>
        <v xml:space="preserve">  -   -   -  </v>
      </c>
      <c r="AB206" s="313" t="str">
        <f t="shared" si="91"/>
        <v xml:space="preserve"> </v>
      </c>
      <c r="AC206" s="313" t="str">
        <f t="shared" si="92"/>
        <v xml:space="preserve"> </v>
      </c>
      <c r="AD206" s="313" t="str">
        <f t="shared" si="93"/>
        <v xml:space="preserve"> </v>
      </c>
      <c r="AE206" s="313" t="str">
        <f t="shared" si="94"/>
        <v xml:space="preserve"> </v>
      </c>
    </row>
    <row r="207" spans="1:31" x14ac:dyDescent="0.25">
      <c r="A207" s="275" t="s">
        <v>368</v>
      </c>
      <c r="B207" s="398" t="s">
        <v>463</v>
      </c>
      <c r="C207" s="327" t="s">
        <v>280</v>
      </c>
      <c r="D207" s="327"/>
      <c r="E207" s="322" t="s">
        <v>280</v>
      </c>
      <c r="F207" s="286"/>
      <c r="G207" s="286"/>
      <c r="H207" s="322" t="s">
        <v>280</v>
      </c>
      <c r="I207" s="286"/>
      <c r="J207" s="286"/>
      <c r="K207" s="322" t="s">
        <v>280</v>
      </c>
      <c r="L207" s="286"/>
      <c r="M207" s="286"/>
      <c r="N207" s="322" t="s">
        <v>280</v>
      </c>
      <c r="O207" s="286"/>
      <c r="P207" s="286"/>
      <c r="Q207" s="322" t="s">
        <v>280</v>
      </c>
      <c r="R207" s="323"/>
      <c r="S207" s="323"/>
      <c r="T207" s="287" t="s">
        <v>280</v>
      </c>
      <c r="U207" s="288"/>
      <c r="V207" s="274" t="s">
        <v>32</v>
      </c>
      <c r="W207" s="274" t="s">
        <v>32</v>
      </c>
      <c r="X207" s="274" t="s">
        <v>32</v>
      </c>
      <c r="Y207" s="274" t="s">
        <v>32</v>
      </c>
      <c r="Z207" s="274" t="s">
        <v>32</v>
      </c>
      <c r="AA207" s="314" t="str">
        <f t="shared" si="90"/>
        <v xml:space="preserve">  -   -   -  </v>
      </c>
      <c r="AB207" s="313" t="str">
        <f t="shared" si="91"/>
        <v xml:space="preserve"> </v>
      </c>
      <c r="AC207" s="313" t="str">
        <f t="shared" si="92"/>
        <v xml:space="preserve"> </v>
      </c>
      <c r="AD207" s="313" t="str">
        <f t="shared" si="93"/>
        <v xml:space="preserve"> </v>
      </c>
      <c r="AE207" s="313" t="str">
        <f t="shared" si="94"/>
        <v xml:space="preserve"> </v>
      </c>
    </row>
    <row r="208" spans="1:31" x14ac:dyDescent="0.25">
      <c r="A208" s="275" t="s">
        <v>368</v>
      </c>
      <c r="B208" s="398" t="s">
        <v>463</v>
      </c>
      <c r="C208" s="327" t="s">
        <v>280</v>
      </c>
      <c r="D208" s="327"/>
      <c r="E208" s="322" t="s">
        <v>280</v>
      </c>
      <c r="F208" s="286"/>
      <c r="G208" s="286"/>
      <c r="H208" s="322" t="s">
        <v>280</v>
      </c>
      <c r="I208" s="286"/>
      <c r="J208" s="286"/>
      <c r="K208" s="322" t="s">
        <v>280</v>
      </c>
      <c r="L208" s="286"/>
      <c r="M208" s="286"/>
      <c r="N208" s="322" t="s">
        <v>280</v>
      </c>
      <c r="O208" s="286"/>
      <c r="P208" s="286"/>
      <c r="Q208" s="322" t="s">
        <v>280</v>
      </c>
      <c r="R208" s="323"/>
      <c r="S208" s="323"/>
      <c r="T208" s="287" t="s">
        <v>280</v>
      </c>
      <c r="U208" s="288"/>
      <c r="V208" s="274" t="s">
        <v>32</v>
      </c>
      <c r="W208" s="274" t="s">
        <v>32</v>
      </c>
      <c r="X208" s="274" t="s">
        <v>32</v>
      </c>
      <c r="Y208" s="274" t="s">
        <v>32</v>
      </c>
      <c r="Z208" s="274" t="s">
        <v>32</v>
      </c>
      <c r="AA208" s="314" t="str">
        <f t="shared" si="90"/>
        <v xml:space="preserve">  -   -   -  </v>
      </c>
      <c r="AB208" s="313" t="str">
        <f t="shared" si="91"/>
        <v xml:space="preserve"> </v>
      </c>
      <c r="AC208" s="313" t="str">
        <f t="shared" si="92"/>
        <v xml:space="preserve"> </v>
      </c>
      <c r="AD208" s="313" t="str">
        <f t="shared" si="93"/>
        <v xml:space="preserve"> </v>
      </c>
      <c r="AE208" s="313" t="str">
        <f t="shared" si="94"/>
        <v xml:space="preserve"> </v>
      </c>
    </row>
    <row r="209" spans="1:31" x14ac:dyDescent="0.25">
      <c r="A209" s="275" t="s">
        <v>368</v>
      </c>
      <c r="B209" s="398" t="s">
        <v>463</v>
      </c>
      <c r="C209" s="341">
        <v>43597</v>
      </c>
      <c r="D209" s="342"/>
      <c r="E209" s="338">
        <v>43598</v>
      </c>
      <c r="F209" s="358" t="s">
        <v>487</v>
      </c>
      <c r="G209" s="359" t="s">
        <v>492</v>
      </c>
      <c r="H209" s="338">
        <v>43599</v>
      </c>
      <c r="I209" s="358" t="s">
        <v>487</v>
      </c>
      <c r="J209" s="359" t="s">
        <v>492</v>
      </c>
      <c r="K209" s="338">
        <v>43600</v>
      </c>
      <c r="L209" s="358" t="s">
        <v>487</v>
      </c>
      <c r="M209" s="359" t="s">
        <v>492</v>
      </c>
      <c r="N209" s="338">
        <v>43601</v>
      </c>
      <c r="O209" s="358" t="s">
        <v>487</v>
      </c>
      <c r="P209" s="359" t="s">
        <v>492</v>
      </c>
      <c r="Q209" s="338">
        <v>43602</v>
      </c>
      <c r="R209" s="339"/>
      <c r="S209" s="340"/>
      <c r="T209" s="302">
        <v>43603</v>
      </c>
      <c r="U209" s="303"/>
      <c r="V209" s="313" t="str">
        <f>F209</f>
        <v>Run Name</v>
      </c>
      <c r="W209" s="274" t="str">
        <f>I209</f>
        <v>Run Name</v>
      </c>
      <c r="X209" s="314" t="str">
        <f>L209</f>
        <v>Run Name</v>
      </c>
      <c r="Y209" s="314" t="str">
        <f>O209</f>
        <v>Run Name</v>
      </c>
      <c r="Z209" s="314" t="str">
        <f>V209&amp;"  -"&amp;W209&amp;" - "&amp;X209&amp;" - "&amp;Y209</f>
        <v>Run Name  -Run Name - Run Name - Run Name</v>
      </c>
      <c r="AA209" s="314"/>
    </row>
    <row r="210" spans="1:31" x14ac:dyDescent="0.25">
      <c r="A210" s="275" t="s">
        <v>368</v>
      </c>
      <c r="B210" s="398" t="s">
        <v>463</v>
      </c>
      <c r="C210" s="327" t="s">
        <v>280</v>
      </c>
      <c r="D210" s="327"/>
      <c r="E210" s="322" t="s">
        <v>280</v>
      </c>
      <c r="F210" s="286"/>
      <c r="G210" s="286"/>
      <c r="H210" s="322" t="s">
        <v>280</v>
      </c>
      <c r="I210" s="286"/>
      <c r="J210" s="286"/>
      <c r="K210" s="322" t="s">
        <v>280</v>
      </c>
      <c r="L210" s="286"/>
      <c r="M210" s="286"/>
      <c r="N210" s="322" t="s">
        <v>280</v>
      </c>
      <c r="O210" s="286"/>
      <c r="P210" s="286"/>
      <c r="Q210" s="322" t="s">
        <v>280</v>
      </c>
      <c r="R210" s="323"/>
      <c r="S210" s="323"/>
      <c r="T210" s="287" t="s">
        <v>280</v>
      </c>
      <c r="U210" s="288"/>
      <c r="V210" s="274" t="s">
        <v>32</v>
      </c>
      <c r="W210" s="274" t="s">
        <v>32</v>
      </c>
      <c r="X210" s="274" t="s">
        <v>32</v>
      </c>
      <c r="Y210" s="274" t="s">
        <v>32</v>
      </c>
      <c r="Z210" s="274" t="s">
        <v>32</v>
      </c>
      <c r="AA210" s="314" t="str">
        <f t="shared" ref="AA210:AA219" si="95">AB210&amp;" - "&amp;AC210&amp;" - "&amp;AD210&amp;" - "&amp;AE210</f>
        <v xml:space="preserve">  -   -   -  </v>
      </c>
      <c r="AB210" s="313" t="str">
        <f t="shared" ref="AB210:AB219" si="96">E210</f>
        <v xml:space="preserve"> </v>
      </c>
      <c r="AC210" s="313" t="str">
        <f t="shared" ref="AC210:AC219" si="97">H210</f>
        <v xml:space="preserve"> </v>
      </c>
      <c r="AD210" s="313" t="str">
        <f t="shared" ref="AD210:AD219" si="98">K210</f>
        <v xml:space="preserve"> </v>
      </c>
      <c r="AE210" s="313" t="str">
        <f t="shared" ref="AE210:AE219" si="99">N210</f>
        <v xml:space="preserve"> </v>
      </c>
    </row>
    <row r="211" spans="1:31" x14ac:dyDescent="0.25">
      <c r="A211" s="275" t="s">
        <v>368</v>
      </c>
      <c r="B211" s="398" t="s">
        <v>463</v>
      </c>
      <c r="C211" s="327" t="s">
        <v>280</v>
      </c>
      <c r="D211" s="327"/>
      <c r="E211" s="322"/>
      <c r="F211" s="286"/>
      <c r="G211" s="286"/>
      <c r="H211" s="322" t="s">
        <v>280</v>
      </c>
      <c r="I211" s="286"/>
      <c r="J211" s="286"/>
      <c r="K211" s="322" t="s">
        <v>280</v>
      </c>
      <c r="L211" s="286"/>
      <c r="M211" s="286"/>
      <c r="N211" s="322" t="s">
        <v>280</v>
      </c>
      <c r="O211" s="286"/>
      <c r="P211" s="286"/>
      <c r="Q211" s="322" t="s">
        <v>280</v>
      </c>
      <c r="R211" s="323"/>
      <c r="S211" s="323"/>
      <c r="T211" s="287" t="s">
        <v>280</v>
      </c>
      <c r="U211" s="288"/>
      <c r="V211" s="274" t="s">
        <v>32</v>
      </c>
      <c r="W211" s="274" t="s">
        <v>32</v>
      </c>
      <c r="X211" s="274" t="s">
        <v>32</v>
      </c>
      <c r="Y211" s="274" t="s">
        <v>32</v>
      </c>
      <c r="Z211" s="274" t="s">
        <v>32</v>
      </c>
      <c r="AA211" s="314" t="str">
        <f t="shared" si="95"/>
        <v xml:space="preserve">0 -   -   -  </v>
      </c>
      <c r="AB211" s="313">
        <f t="shared" si="96"/>
        <v>0</v>
      </c>
      <c r="AC211" s="313" t="str">
        <f t="shared" si="97"/>
        <v xml:space="preserve"> </v>
      </c>
      <c r="AD211" s="313" t="str">
        <f t="shared" si="98"/>
        <v xml:space="preserve"> </v>
      </c>
      <c r="AE211" s="313" t="str">
        <f t="shared" si="99"/>
        <v xml:space="preserve"> </v>
      </c>
    </row>
    <row r="212" spans="1:31" x14ac:dyDescent="0.25">
      <c r="A212" s="275" t="s">
        <v>368</v>
      </c>
      <c r="B212" s="398" t="s">
        <v>463</v>
      </c>
      <c r="C212" s="327"/>
      <c r="D212" s="327"/>
      <c r="E212" s="322"/>
      <c r="F212" s="286"/>
      <c r="G212" s="286"/>
      <c r="H212" s="322"/>
      <c r="I212" s="286"/>
      <c r="J212" s="286"/>
      <c r="K212" s="322"/>
      <c r="L212" s="286"/>
      <c r="M212" s="286"/>
      <c r="N212" s="322"/>
      <c r="O212" s="286"/>
      <c r="P212" s="286"/>
      <c r="Q212" s="322"/>
      <c r="R212" s="323"/>
      <c r="S212" s="323"/>
      <c r="T212" s="287"/>
      <c r="U212" s="288"/>
      <c r="V212" s="274" t="s">
        <v>32</v>
      </c>
      <c r="W212" s="274" t="s">
        <v>32</v>
      </c>
      <c r="X212" s="274" t="s">
        <v>32</v>
      </c>
      <c r="Y212" s="274" t="s">
        <v>32</v>
      </c>
      <c r="Z212" s="274" t="s">
        <v>32</v>
      </c>
      <c r="AA212" s="314" t="str">
        <f t="shared" si="95"/>
        <v>0 - 0 - 0 - 0</v>
      </c>
      <c r="AB212" s="313">
        <f t="shared" si="96"/>
        <v>0</v>
      </c>
      <c r="AC212" s="313">
        <f t="shared" si="97"/>
        <v>0</v>
      </c>
      <c r="AD212" s="313">
        <f t="shared" si="98"/>
        <v>0</v>
      </c>
      <c r="AE212" s="313">
        <f t="shared" si="99"/>
        <v>0</v>
      </c>
    </row>
    <row r="213" spans="1:31" x14ac:dyDescent="0.25">
      <c r="A213" s="275" t="s">
        <v>368</v>
      </c>
      <c r="B213" s="398" t="s">
        <v>463</v>
      </c>
      <c r="C213" s="327"/>
      <c r="D213" s="327"/>
      <c r="E213" s="322"/>
      <c r="F213" s="286"/>
      <c r="G213" s="286"/>
      <c r="H213" s="322"/>
      <c r="I213" s="286"/>
      <c r="J213" s="286"/>
      <c r="K213" s="322"/>
      <c r="L213" s="286"/>
      <c r="M213" s="286"/>
      <c r="N213" s="322"/>
      <c r="O213" s="286"/>
      <c r="P213" s="286"/>
      <c r="Q213" s="322"/>
      <c r="R213" s="323"/>
      <c r="S213" s="323"/>
      <c r="T213" s="287"/>
      <c r="U213" s="288"/>
      <c r="V213" s="274" t="s">
        <v>32</v>
      </c>
      <c r="W213" s="274" t="s">
        <v>32</v>
      </c>
      <c r="X213" s="274" t="s">
        <v>32</v>
      </c>
      <c r="Y213" s="274" t="s">
        <v>32</v>
      </c>
      <c r="Z213" s="274" t="s">
        <v>32</v>
      </c>
      <c r="AA213" s="314" t="str">
        <f t="shared" si="95"/>
        <v>0 - 0 - 0 - 0</v>
      </c>
      <c r="AB213" s="313">
        <f t="shared" si="96"/>
        <v>0</v>
      </c>
      <c r="AC213" s="313">
        <f t="shared" si="97"/>
        <v>0</v>
      </c>
      <c r="AD213" s="313">
        <f t="shared" si="98"/>
        <v>0</v>
      </c>
      <c r="AE213" s="313">
        <f t="shared" si="99"/>
        <v>0</v>
      </c>
    </row>
    <row r="214" spans="1:31" x14ac:dyDescent="0.25">
      <c r="A214" s="275" t="s">
        <v>368</v>
      </c>
      <c r="B214" s="398" t="s">
        <v>463</v>
      </c>
      <c r="C214" s="327"/>
      <c r="D214" s="327"/>
      <c r="E214" s="322"/>
      <c r="F214" s="286"/>
      <c r="G214" s="286"/>
      <c r="H214" s="322"/>
      <c r="I214" s="286"/>
      <c r="J214" s="286"/>
      <c r="K214" s="322"/>
      <c r="L214" s="286"/>
      <c r="M214" s="286"/>
      <c r="N214" s="322"/>
      <c r="O214" s="286"/>
      <c r="P214" s="286"/>
      <c r="Q214" s="322"/>
      <c r="R214" s="323"/>
      <c r="S214" s="323"/>
      <c r="T214" s="287"/>
      <c r="U214" s="288"/>
      <c r="V214" s="274" t="s">
        <v>32</v>
      </c>
      <c r="W214" s="274" t="s">
        <v>32</v>
      </c>
      <c r="X214" s="274" t="s">
        <v>32</v>
      </c>
      <c r="Y214" s="274" t="s">
        <v>32</v>
      </c>
      <c r="Z214" s="274" t="s">
        <v>32</v>
      </c>
      <c r="AA214" s="314" t="str">
        <f t="shared" si="95"/>
        <v>0 - 0 - 0 - 0</v>
      </c>
      <c r="AB214" s="313">
        <f t="shared" si="96"/>
        <v>0</v>
      </c>
      <c r="AC214" s="313">
        <f t="shared" si="97"/>
        <v>0</v>
      </c>
      <c r="AD214" s="313">
        <f t="shared" si="98"/>
        <v>0</v>
      </c>
      <c r="AE214" s="313">
        <f t="shared" si="99"/>
        <v>0</v>
      </c>
    </row>
    <row r="215" spans="1:31" x14ac:dyDescent="0.25">
      <c r="A215" s="275" t="s">
        <v>368</v>
      </c>
      <c r="B215" s="398" t="s">
        <v>463</v>
      </c>
      <c r="C215" s="327"/>
      <c r="D215" s="327"/>
      <c r="E215" s="322"/>
      <c r="F215" s="286"/>
      <c r="G215" s="286"/>
      <c r="H215" s="322"/>
      <c r="I215" s="286"/>
      <c r="J215" s="286"/>
      <c r="K215" s="322"/>
      <c r="L215" s="286"/>
      <c r="M215" s="286"/>
      <c r="N215" s="322"/>
      <c r="O215" s="286"/>
      <c r="P215" s="286"/>
      <c r="Q215" s="322"/>
      <c r="R215" s="323"/>
      <c r="S215" s="323"/>
      <c r="T215" s="287"/>
      <c r="U215" s="288"/>
      <c r="V215" s="274" t="s">
        <v>32</v>
      </c>
      <c r="W215" s="274" t="s">
        <v>32</v>
      </c>
      <c r="X215" s="274" t="s">
        <v>32</v>
      </c>
      <c r="Y215" s="274" t="s">
        <v>32</v>
      </c>
      <c r="Z215" s="274" t="s">
        <v>32</v>
      </c>
      <c r="AA215" s="314" t="str">
        <f t="shared" si="95"/>
        <v>0 - 0 - 0 - 0</v>
      </c>
      <c r="AB215" s="313">
        <f t="shared" si="96"/>
        <v>0</v>
      </c>
      <c r="AC215" s="313">
        <f t="shared" si="97"/>
        <v>0</v>
      </c>
      <c r="AD215" s="313">
        <f t="shared" si="98"/>
        <v>0</v>
      </c>
      <c r="AE215" s="313">
        <f t="shared" si="99"/>
        <v>0</v>
      </c>
    </row>
    <row r="216" spans="1:31" x14ac:dyDescent="0.25">
      <c r="A216" s="275" t="s">
        <v>368</v>
      </c>
      <c r="B216" s="398" t="s">
        <v>463</v>
      </c>
      <c r="C216" s="327"/>
      <c r="D216" s="327"/>
      <c r="E216" s="322"/>
      <c r="F216" s="286"/>
      <c r="G216" s="286"/>
      <c r="H216" s="322"/>
      <c r="I216" s="286"/>
      <c r="J216" s="286"/>
      <c r="K216" s="322"/>
      <c r="L216" s="286"/>
      <c r="M216" s="286"/>
      <c r="N216" s="322"/>
      <c r="O216" s="286"/>
      <c r="P216" s="286"/>
      <c r="Q216" s="322"/>
      <c r="R216" s="323"/>
      <c r="S216" s="323"/>
      <c r="T216" s="287"/>
      <c r="U216" s="288"/>
      <c r="V216" s="274" t="s">
        <v>32</v>
      </c>
      <c r="W216" s="274" t="s">
        <v>32</v>
      </c>
      <c r="X216" s="274" t="s">
        <v>32</v>
      </c>
      <c r="Y216" s="274" t="s">
        <v>32</v>
      </c>
      <c r="Z216" s="274" t="s">
        <v>32</v>
      </c>
      <c r="AA216" s="314" t="str">
        <f t="shared" si="95"/>
        <v>0 - 0 - 0 - 0</v>
      </c>
      <c r="AB216" s="313">
        <f t="shared" si="96"/>
        <v>0</v>
      </c>
      <c r="AC216" s="313">
        <f t="shared" si="97"/>
        <v>0</v>
      </c>
      <c r="AD216" s="313">
        <f t="shared" si="98"/>
        <v>0</v>
      </c>
      <c r="AE216" s="313">
        <f t="shared" si="99"/>
        <v>0</v>
      </c>
    </row>
    <row r="217" spans="1:31" x14ac:dyDescent="0.25">
      <c r="A217" s="275" t="s">
        <v>368</v>
      </c>
      <c r="B217" s="398" t="s">
        <v>463</v>
      </c>
      <c r="C217" s="327" t="s">
        <v>280</v>
      </c>
      <c r="D217" s="327"/>
      <c r="E217" s="322" t="s">
        <v>280</v>
      </c>
      <c r="F217" s="286"/>
      <c r="G217" s="286"/>
      <c r="H217" s="322" t="s">
        <v>280</v>
      </c>
      <c r="I217" s="286"/>
      <c r="J217" s="286"/>
      <c r="K217" s="322" t="s">
        <v>280</v>
      </c>
      <c r="L217" s="286"/>
      <c r="M217" s="286"/>
      <c r="N217" s="322" t="s">
        <v>280</v>
      </c>
      <c r="O217" s="286"/>
      <c r="P217" s="286"/>
      <c r="Q217" s="322" t="s">
        <v>280</v>
      </c>
      <c r="R217" s="323"/>
      <c r="S217" s="323"/>
      <c r="T217" s="287" t="s">
        <v>280</v>
      </c>
      <c r="U217" s="288"/>
      <c r="V217" s="274" t="s">
        <v>32</v>
      </c>
      <c r="W217" s="274" t="s">
        <v>32</v>
      </c>
      <c r="X217" s="274" t="s">
        <v>32</v>
      </c>
      <c r="Y217" s="274" t="s">
        <v>32</v>
      </c>
      <c r="Z217" s="274" t="s">
        <v>32</v>
      </c>
      <c r="AA217" s="314" t="str">
        <f t="shared" si="95"/>
        <v xml:space="preserve">  -   -   -  </v>
      </c>
      <c r="AB217" s="313" t="str">
        <f t="shared" si="96"/>
        <v xml:space="preserve"> </v>
      </c>
      <c r="AC217" s="313" t="str">
        <f t="shared" si="97"/>
        <v xml:space="preserve"> </v>
      </c>
      <c r="AD217" s="313" t="str">
        <f t="shared" si="98"/>
        <v xml:space="preserve"> </v>
      </c>
      <c r="AE217" s="313" t="str">
        <f t="shared" si="99"/>
        <v xml:space="preserve"> </v>
      </c>
    </row>
    <row r="218" spans="1:31" x14ac:dyDescent="0.25">
      <c r="A218" s="275" t="s">
        <v>368</v>
      </c>
      <c r="B218" s="398" t="s">
        <v>463</v>
      </c>
      <c r="C218" s="327" t="s">
        <v>280</v>
      </c>
      <c r="D218" s="327"/>
      <c r="E218" s="322" t="s">
        <v>280</v>
      </c>
      <c r="F218" s="286"/>
      <c r="G218" s="286"/>
      <c r="H218" s="322" t="s">
        <v>280</v>
      </c>
      <c r="I218" s="286"/>
      <c r="J218" s="286"/>
      <c r="K218" s="322" t="s">
        <v>280</v>
      </c>
      <c r="L218" s="286"/>
      <c r="M218" s="286"/>
      <c r="N218" s="322" t="s">
        <v>280</v>
      </c>
      <c r="O218" s="286"/>
      <c r="P218" s="286"/>
      <c r="Q218" s="322" t="s">
        <v>280</v>
      </c>
      <c r="R218" s="323"/>
      <c r="S218" s="323"/>
      <c r="T218" s="287" t="s">
        <v>280</v>
      </c>
      <c r="U218" s="288"/>
      <c r="V218" s="274" t="s">
        <v>32</v>
      </c>
      <c r="W218" s="274" t="s">
        <v>32</v>
      </c>
      <c r="X218" s="274" t="s">
        <v>32</v>
      </c>
      <c r="Y218" s="274" t="s">
        <v>32</v>
      </c>
      <c r="Z218" s="274" t="s">
        <v>32</v>
      </c>
      <c r="AA218" s="314" t="str">
        <f t="shared" si="95"/>
        <v xml:space="preserve">  -   -   -  </v>
      </c>
      <c r="AB218" s="313" t="str">
        <f t="shared" si="96"/>
        <v xml:space="preserve"> </v>
      </c>
      <c r="AC218" s="313" t="str">
        <f t="shared" si="97"/>
        <v xml:space="preserve"> </v>
      </c>
      <c r="AD218" s="313" t="str">
        <f t="shared" si="98"/>
        <v xml:space="preserve"> </v>
      </c>
      <c r="AE218" s="313" t="str">
        <f t="shared" si="99"/>
        <v xml:space="preserve"> </v>
      </c>
    </row>
    <row r="219" spans="1:31" x14ac:dyDescent="0.25">
      <c r="A219" s="275" t="s">
        <v>368</v>
      </c>
      <c r="B219" s="398" t="s">
        <v>463</v>
      </c>
      <c r="C219" s="327" t="s">
        <v>280</v>
      </c>
      <c r="D219" s="327"/>
      <c r="E219" s="322" t="s">
        <v>280</v>
      </c>
      <c r="F219" s="286"/>
      <c r="G219" s="286"/>
      <c r="H219" s="322" t="s">
        <v>280</v>
      </c>
      <c r="I219" s="286"/>
      <c r="J219" s="286"/>
      <c r="K219" s="322" t="s">
        <v>280</v>
      </c>
      <c r="L219" s="286"/>
      <c r="M219" s="286"/>
      <c r="N219" s="322" t="s">
        <v>280</v>
      </c>
      <c r="O219" s="286"/>
      <c r="P219" s="286"/>
      <c r="Q219" s="322" t="s">
        <v>280</v>
      </c>
      <c r="R219" s="323"/>
      <c r="S219" s="323"/>
      <c r="T219" s="287" t="s">
        <v>280</v>
      </c>
      <c r="U219" s="288"/>
      <c r="V219" s="274" t="s">
        <v>32</v>
      </c>
      <c r="W219" s="274" t="s">
        <v>32</v>
      </c>
      <c r="X219" s="274" t="s">
        <v>32</v>
      </c>
      <c r="Y219" s="274" t="s">
        <v>32</v>
      </c>
      <c r="Z219" s="274" t="s">
        <v>32</v>
      </c>
      <c r="AA219" s="314" t="str">
        <f t="shared" si="95"/>
        <v xml:space="preserve">  -   -   -  </v>
      </c>
      <c r="AB219" s="313" t="str">
        <f t="shared" si="96"/>
        <v xml:space="preserve"> </v>
      </c>
      <c r="AC219" s="313" t="str">
        <f t="shared" si="97"/>
        <v xml:space="preserve"> </v>
      </c>
      <c r="AD219" s="313" t="str">
        <f t="shared" si="98"/>
        <v xml:space="preserve"> </v>
      </c>
      <c r="AE219" s="313" t="str">
        <f t="shared" si="99"/>
        <v xml:space="preserve"> </v>
      </c>
    </row>
    <row r="220" spans="1:31" x14ac:dyDescent="0.25">
      <c r="A220" s="275" t="s">
        <v>368</v>
      </c>
      <c r="B220" s="398" t="s">
        <v>463</v>
      </c>
      <c r="C220" s="341">
        <v>43604</v>
      </c>
      <c r="D220" s="342"/>
      <c r="E220" s="338">
        <v>43605</v>
      </c>
      <c r="F220" s="358" t="s">
        <v>487</v>
      </c>
      <c r="G220" s="359" t="s">
        <v>492</v>
      </c>
      <c r="H220" s="338">
        <v>43606</v>
      </c>
      <c r="I220" s="358" t="s">
        <v>487</v>
      </c>
      <c r="J220" s="359" t="s">
        <v>492</v>
      </c>
      <c r="K220" s="338">
        <v>43607</v>
      </c>
      <c r="L220" s="358" t="s">
        <v>487</v>
      </c>
      <c r="M220" s="359" t="s">
        <v>492</v>
      </c>
      <c r="N220" s="338">
        <v>43608</v>
      </c>
      <c r="O220" s="358" t="s">
        <v>487</v>
      </c>
      <c r="P220" s="359" t="s">
        <v>492</v>
      </c>
      <c r="Q220" s="338">
        <v>43609</v>
      </c>
      <c r="R220" s="339"/>
      <c r="S220" s="340"/>
      <c r="T220" s="302">
        <v>43610</v>
      </c>
      <c r="U220" s="303"/>
      <c r="V220" s="313" t="str">
        <f>F220</f>
        <v>Run Name</v>
      </c>
      <c r="W220" s="274" t="str">
        <f>I220</f>
        <v>Run Name</v>
      </c>
      <c r="X220" s="314" t="str">
        <f>L220</f>
        <v>Run Name</v>
      </c>
      <c r="Y220" s="314" t="str">
        <f>O220</f>
        <v>Run Name</v>
      </c>
      <c r="Z220" s="314" t="str">
        <f>V220&amp;"  -"&amp;W220&amp;" - "&amp;X220&amp;" - "&amp;Y220</f>
        <v>Run Name  -Run Name - Run Name - Run Name</v>
      </c>
      <c r="AA220" s="314"/>
    </row>
    <row r="221" spans="1:31" x14ac:dyDescent="0.25">
      <c r="A221" s="275" t="s">
        <v>368</v>
      </c>
      <c r="B221" s="398" t="s">
        <v>463</v>
      </c>
      <c r="C221" s="327" t="s">
        <v>280</v>
      </c>
      <c r="D221" s="327"/>
      <c r="E221" s="322" t="s">
        <v>280</v>
      </c>
      <c r="F221" s="286"/>
      <c r="G221" s="286"/>
      <c r="H221" s="322" t="s">
        <v>280</v>
      </c>
      <c r="I221" s="286"/>
      <c r="J221" s="286"/>
      <c r="K221" s="322" t="s">
        <v>280</v>
      </c>
      <c r="L221" s="286"/>
      <c r="M221" s="286"/>
      <c r="N221" s="322" t="s">
        <v>280</v>
      </c>
      <c r="O221" s="286"/>
      <c r="P221" s="286"/>
      <c r="Q221" s="322" t="s">
        <v>280</v>
      </c>
      <c r="R221" s="323"/>
      <c r="S221" s="323"/>
      <c r="T221" s="287" t="s">
        <v>280</v>
      </c>
      <c r="U221" s="288"/>
      <c r="V221" s="274" t="s">
        <v>32</v>
      </c>
      <c r="W221" s="274" t="s">
        <v>32</v>
      </c>
      <c r="X221" s="274" t="s">
        <v>32</v>
      </c>
      <c r="Y221" s="274" t="s">
        <v>32</v>
      </c>
      <c r="Z221" s="274" t="s">
        <v>32</v>
      </c>
      <c r="AA221" s="314" t="str">
        <f t="shared" ref="AA221:AA230" si="100">AB221&amp;" - "&amp;AC221&amp;" - "&amp;AD221&amp;" - "&amp;AE221</f>
        <v xml:space="preserve">  -   -   -  </v>
      </c>
      <c r="AB221" s="313" t="str">
        <f t="shared" ref="AB221:AB230" si="101">E221</f>
        <v xml:space="preserve"> </v>
      </c>
      <c r="AC221" s="313" t="str">
        <f t="shared" ref="AC221:AC230" si="102">H221</f>
        <v xml:space="preserve"> </v>
      </c>
      <c r="AD221" s="313" t="str">
        <f t="shared" ref="AD221:AD230" si="103">K221</f>
        <v xml:space="preserve"> </v>
      </c>
      <c r="AE221" s="313" t="str">
        <f t="shared" ref="AE221:AE230" si="104">N221</f>
        <v xml:space="preserve"> </v>
      </c>
    </row>
    <row r="222" spans="1:31" x14ac:dyDescent="0.25">
      <c r="A222" s="275" t="s">
        <v>368</v>
      </c>
      <c r="B222" s="398" t="s">
        <v>463</v>
      </c>
      <c r="C222" s="327" t="s">
        <v>280</v>
      </c>
      <c r="D222" s="327"/>
      <c r="E222" s="322" t="s">
        <v>280</v>
      </c>
      <c r="F222" s="286"/>
      <c r="G222" s="286"/>
      <c r="H222" s="322" t="s">
        <v>280</v>
      </c>
      <c r="I222" s="286"/>
      <c r="J222" s="286"/>
      <c r="K222" s="322" t="s">
        <v>280</v>
      </c>
      <c r="L222" s="286"/>
      <c r="M222" s="286"/>
      <c r="N222" s="322" t="s">
        <v>280</v>
      </c>
      <c r="O222" s="286"/>
      <c r="P222" s="286"/>
      <c r="Q222" s="322" t="s">
        <v>280</v>
      </c>
      <c r="R222" s="323"/>
      <c r="S222" s="323"/>
      <c r="T222" s="287" t="s">
        <v>280</v>
      </c>
      <c r="U222" s="288"/>
      <c r="V222" s="274" t="s">
        <v>32</v>
      </c>
      <c r="W222" s="274" t="s">
        <v>32</v>
      </c>
      <c r="X222" s="274" t="s">
        <v>32</v>
      </c>
      <c r="Y222" s="274" t="s">
        <v>32</v>
      </c>
      <c r="Z222" s="274" t="s">
        <v>32</v>
      </c>
      <c r="AA222" s="314" t="str">
        <f t="shared" si="100"/>
        <v xml:space="preserve">  -   -   -  </v>
      </c>
      <c r="AB222" s="313" t="str">
        <f t="shared" si="101"/>
        <v xml:space="preserve"> </v>
      </c>
      <c r="AC222" s="313" t="str">
        <f t="shared" si="102"/>
        <v xml:space="preserve"> </v>
      </c>
      <c r="AD222" s="313" t="str">
        <f t="shared" si="103"/>
        <v xml:space="preserve"> </v>
      </c>
      <c r="AE222" s="313" t="str">
        <f t="shared" si="104"/>
        <v xml:space="preserve"> </v>
      </c>
    </row>
    <row r="223" spans="1:31" x14ac:dyDescent="0.25">
      <c r="A223" s="275" t="s">
        <v>368</v>
      </c>
      <c r="B223" s="398" t="s">
        <v>463</v>
      </c>
      <c r="C223" s="327"/>
      <c r="D223" s="327"/>
      <c r="E223" s="322"/>
      <c r="F223" s="286"/>
      <c r="G223" s="286"/>
      <c r="H223" s="322"/>
      <c r="I223" s="286"/>
      <c r="J223" s="286"/>
      <c r="K223" s="322"/>
      <c r="L223" s="286"/>
      <c r="M223" s="286"/>
      <c r="N223" s="322"/>
      <c r="O223" s="286"/>
      <c r="P223" s="286"/>
      <c r="Q223" s="322"/>
      <c r="R223" s="323"/>
      <c r="S223" s="323"/>
      <c r="T223" s="287"/>
      <c r="U223" s="288"/>
      <c r="V223" s="274" t="s">
        <v>32</v>
      </c>
      <c r="W223" s="274" t="s">
        <v>32</v>
      </c>
      <c r="X223" s="274" t="s">
        <v>32</v>
      </c>
      <c r="Y223" s="274" t="s">
        <v>32</v>
      </c>
      <c r="Z223" s="274" t="s">
        <v>32</v>
      </c>
      <c r="AA223" s="314" t="str">
        <f t="shared" si="100"/>
        <v>0 - 0 - 0 - 0</v>
      </c>
      <c r="AB223" s="313">
        <f t="shared" si="101"/>
        <v>0</v>
      </c>
      <c r="AC223" s="313">
        <f t="shared" si="102"/>
        <v>0</v>
      </c>
      <c r="AD223" s="313">
        <f t="shared" si="103"/>
        <v>0</v>
      </c>
      <c r="AE223" s="313">
        <f t="shared" si="104"/>
        <v>0</v>
      </c>
    </row>
    <row r="224" spans="1:31" x14ac:dyDescent="0.25">
      <c r="A224" s="275" t="s">
        <v>368</v>
      </c>
      <c r="B224" s="398" t="s">
        <v>463</v>
      </c>
      <c r="C224" s="327"/>
      <c r="D224" s="327"/>
      <c r="E224" s="322"/>
      <c r="F224" s="286"/>
      <c r="G224" s="286"/>
      <c r="H224" s="322"/>
      <c r="I224" s="286"/>
      <c r="J224" s="286"/>
      <c r="K224" s="322"/>
      <c r="L224" s="286"/>
      <c r="M224" s="286"/>
      <c r="N224" s="322"/>
      <c r="O224" s="286"/>
      <c r="P224" s="286"/>
      <c r="Q224" s="322"/>
      <c r="R224" s="323"/>
      <c r="S224" s="323"/>
      <c r="T224" s="287"/>
      <c r="U224" s="288"/>
      <c r="V224" s="274" t="s">
        <v>32</v>
      </c>
      <c r="W224" s="274" t="s">
        <v>32</v>
      </c>
      <c r="X224" s="274" t="s">
        <v>32</v>
      </c>
      <c r="Y224" s="274" t="s">
        <v>32</v>
      </c>
      <c r="Z224" s="274" t="s">
        <v>32</v>
      </c>
      <c r="AA224" s="314" t="str">
        <f t="shared" si="100"/>
        <v>0 - 0 - 0 - 0</v>
      </c>
      <c r="AB224" s="313">
        <f t="shared" si="101"/>
        <v>0</v>
      </c>
      <c r="AC224" s="313">
        <f t="shared" si="102"/>
        <v>0</v>
      </c>
      <c r="AD224" s="313">
        <f t="shared" si="103"/>
        <v>0</v>
      </c>
      <c r="AE224" s="313">
        <f t="shared" si="104"/>
        <v>0</v>
      </c>
    </row>
    <row r="225" spans="1:31" x14ac:dyDescent="0.25">
      <c r="A225" s="275" t="s">
        <v>368</v>
      </c>
      <c r="B225" s="398" t="s">
        <v>463</v>
      </c>
      <c r="C225" s="327"/>
      <c r="D225" s="327"/>
      <c r="E225" s="322"/>
      <c r="F225" s="286"/>
      <c r="G225" s="286"/>
      <c r="H225" s="322"/>
      <c r="I225" s="286"/>
      <c r="J225" s="286"/>
      <c r="K225" s="322"/>
      <c r="L225" s="286"/>
      <c r="M225" s="286"/>
      <c r="N225" s="322"/>
      <c r="O225" s="286"/>
      <c r="P225" s="286"/>
      <c r="Q225" s="322"/>
      <c r="R225" s="323"/>
      <c r="S225" s="323"/>
      <c r="T225" s="287"/>
      <c r="U225" s="288"/>
      <c r="V225" s="274" t="s">
        <v>32</v>
      </c>
      <c r="W225" s="274" t="s">
        <v>32</v>
      </c>
      <c r="X225" s="274" t="s">
        <v>32</v>
      </c>
      <c r="Y225" s="274" t="s">
        <v>32</v>
      </c>
      <c r="Z225" s="274" t="s">
        <v>32</v>
      </c>
      <c r="AA225" s="314" t="str">
        <f t="shared" si="100"/>
        <v>0 - 0 - 0 - 0</v>
      </c>
      <c r="AB225" s="313">
        <f t="shared" si="101"/>
        <v>0</v>
      </c>
      <c r="AC225" s="313">
        <f t="shared" si="102"/>
        <v>0</v>
      </c>
      <c r="AD225" s="313">
        <f t="shared" si="103"/>
        <v>0</v>
      </c>
      <c r="AE225" s="313">
        <f t="shared" si="104"/>
        <v>0</v>
      </c>
    </row>
    <row r="226" spans="1:31" x14ac:dyDescent="0.25">
      <c r="A226" s="275" t="s">
        <v>368</v>
      </c>
      <c r="B226" s="398" t="s">
        <v>463</v>
      </c>
      <c r="C226" s="327"/>
      <c r="D226" s="327"/>
      <c r="E226" s="322"/>
      <c r="F226" s="286"/>
      <c r="G226" s="286"/>
      <c r="H226" s="322"/>
      <c r="I226" s="286"/>
      <c r="J226" s="286"/>
      <c r="K226" s="322"/>
      <c r="L226" s="286"/>
      <c r="M226" s="286"/>
      <c r="N226" s="322"/>
      <c r="O226" s="286"/>
      <c r="P226" s="286"/>
      <c r="Q226" s="322"/>
      <c r="R226" s="323"/>
      <c r="S226" s="323"/>
      <c r="T226" s="287"/>
      <c r="U226" s="288"/>
      <c r="V226" s="274" t="s">
        <v>32</v>
      </c>
      <c r="W226" s="274" t="s">
        <v>32</v>
      </c>
      <c r="X226" s="274" t="s">
        <v>32</v>
      </c>
      <c r="Y226" s="274" t="s">
        <v>32</v>
      </c>
      <c r="Z226" s="274" t="s">
        <v>32</v>
      </c>
      <c r="AA226" s="314" t="str">
        <f t="shared" si="100"/>
        <v>0 - 0 - 0 - 0</v>
      </c>
      <c r="AB226" s="313">
        <f t="shared" si="101"/>
        <v>0</v>
      </c>
      <c r="AC226" s="313">
        <f t="shared" si="102"/>
        <v>0</v>
      </c>
      <c r="AD226" s="313">
        <f t="shared" si="103"/>
        <v>0</v>
      </c>
      <c r="AE226" s="313">
        <f t="shared" si="104"/>
        <v>0</v>
      </c>
    </row>
    <row r="227" spans="1:31" x14ac:dyDescent="0.25">
      <c r="A227" s="275" t="s">
        <v>368</v>
      </c>
      <c r="B227" s="398" t="s">
        <v>463</v>
      </c>
      <c r="C227" s="327"/>
      <c r="D227" s="327"/>
      <c r="E227" s="322"/>
      <c r="F227" s="286"/>
      <c r="G227" s="286"/>
      <c r="H227" s="322"/>
      <c r="I227" s="286"/>
      <c r="J227" s="286"/>
      <c r="K227" s="322"/>
      <c r="L227" s="286"/>
      <c r="M227" s="286"/>
      <c r="N227" s="322"/>
      <c r="O227" s="286"/>
      <c r="P227" s="286"/>
      <c r="Q227" s="322"/>
      <c r="R227" s="323"/>
      <c r="S227" s="323"/>
      <c r="T227" s="287"/>
      <c r="U227" s="288"/>
      <c r="V227" s="274" t="s">
        <v>32</v>
      </c>
      <c r="W227" s="274" t="s">
        <v>32</v>
      </c>
      <c r="X227" s="274" t="s">
        <v>32</v>
      </c>
      <c r="Y227" s="274" t="s">
        <v>32</v>
      </c>
      <c r="Z227" s="274" t="s">
        <v>32</v>
      </c>
      <c r="AA227" s="314" t="str">
        <f t="shared" si="100"/>
        <v>0 - 0 - 0 - 0</v>
      </c>
      <c r="AB227" s="313">
        <f t="shared" si="101"/>
        <v>0</v>
      </c>
      <c r="AC227" s="313">
        <f t="shared" si="102"/>
        <v>0</v>
      </c>
      <c r="AD227" s="313">
        <f t="shared" si="103"/>
        <v>0</v>
      </c>
      <c r="AE227" s="313">
        <f t="shared" si="104"/>
        <v>0</v>
      </c>
    </row>
    <row r="228" spans="1:31" x14ac:dyDescent="0.25">
      <c r="A228" s="275" t="s">
        <v>368</v>
      </c>
      <c r="B228" s="398" t="s">
        <v>463</v>
      </c>
      <c r="C228" s="327" t="s">
        <v>280</v>
      </c>
      <c r="D228" s="327"/>
      <c r="E228" s="322" t="s">
        <v>280</v>
      </c>
      <c r="F228" s="286"/>
      <c r="G228" s="286"/>
      <c r="H228" s="322" t="s">
        <v>280</v>
      </c>
      <c r="I228" s="286"/>
      <c r="J228" s="286"/>
      <c r="K228" s="322" t="s">
        <v>280</v>
      </c>
      <c r="L228" s="286"/>
      <c r="M228" s="286"/>
      <c r="N228" s="322" t="s">
        <v>280</v>
      </c>
      <c r="O228" s="286"/>
      <c r="P228" s="286"/>
      <c r="Q228" s="322" t="s">
        <v>280</v>
      </c>
      <c r="R228" s="323"/>
      <c r="S228" s="323"/>
      <c r="T228" s="287" t="s">
        <v>280</v>
      </c>
      <c r="U228" s="288"/>
      <c r="V228" s="274" t="s">
        <v>32</v>
      </c>
      <c r="W228" s="274" t="s">
        <v>32</v>
      </c>
      <c r="X228" s="274" t="s">
        <v>32</v>
      </c>
      <c r="Y228" s="274" t="s">
        <v>32</v>
      </c>
      <c r="Z228" s="274" t="s">
        <v>32</v>
      </c>
      <c r="AA228" s="314" t="str">
        <f t="shared" si="100"/>
        <v xml:space="preserve">  -   -   -  </v>
      </c>
      <c r="AB228" s="313" t="str">
        <f t="shared" si="101"/>
        <v xml:space="preserve"> </v>
      </c>
      <c r="AC228" s="313" t="str">
        <f t="shared" si="102"/>
        <v xml:space="preserve"> </v>
      </c>
      <c r="AD228" s="313" t="str">
        <f t="shared" si="103"/>
        <v xml:space="preserve"> </v>
      </c>
      <c r="AE228" s="313" t="str">
        <f t="shared" si="104"/>
        <v xml:space="preserve"> </v>
      </c>
    </row>
    <row r="229" spans="1:31" x14ac:dyDescent="0.25">
      <c r="A229" s="275" t="s">
        <v>368</v>
      </c>
      <c r="B229" s="398" t="s">
        <v>463</v>
      </c>
      <c r="C229" s="327" t="s">
        <v>280</v>
      </c>
      <c r="D229" s="327"/>
      <c r="E229" s="322" t="s">
        <v>280</v>
      </c>
      <c r="F229" s="286"/>
      <c r="G229" s="286"/>
      <c r="H229" s="322" t="s">
        <v>280</v>
      </c>
      <c r="I229" s="286"/>
      <c r="J229" s="286"/>
      <c r="K229" s="322" t="s">
        <v>280</v>
      </c>
      <c r="L229" s="286"/>
      <c r="M229" s="286"/>
      <c r="N229" s="322" t="s">
        <v>280</v>
      </c>
      <c r="O229" s="286"/>
      <c r="P229" s="286"/>
      <c r="Q229" s="322" t="s">
        <v>280</v>
      </c>
      <c r="R229" s="323"/>
      <c r="S229" s="323"/>
      <c r="T229" s="287" t="s">
        <v>280</v>
      </c>
      <c r="U229" s="288"/>
      <c r="V229" s="274" t="s">
        <v>32</v>
      </c>
      <c r="W229" s="274" t="s">
        <v>32</v>
      </c>
      <c r="X229" s="274" t="s">
        <v>32</v>
      </c>
      <c r="Y229" s="274" t="s">
        <v>32</v>
      </c>
      <c r="Z229" s="274" t="s">
        <v>32</v>
      </c>
      <c r="AA229" s="314" t="str">
        <f t="shared" si="100"/>
        <v xml:space="preserve">  -   -   -  </v>
      </c>
      <c r="AB229" s="313" t="str">
        <f t="shared" si="101"/>
        <v xml:space="preserve"> </v>
      </c>
      <c r="AC229" s="313" t="str">
        <f t="shared" si="102"/>
        <v xml:space="preserve"> </v>
      </c>
      <c r="AD229" s="313" t="str">
        <f t="shared" si="103"/>
        <v xml:space="preserve"> </v>
      </c>
      <c r="AE229" s="313" t="str">
        <f t="shared" si="104"/>
        <v xml:space="preserve"> </v>
      </c>
    </row>
    <row r="230" spans="1:31" ht="15.75" thickBot="1" x14ac:dyDescent="0.3">
      <c r="A230" s="275" t="s">
        <v>368</v>
      </c>
      <c r="B230" s="398" t="s">
        <v>463</v>
      </c>
      <c r="C230" s="327" t="s">
        <v>280</v>
      </c>
      <c r="D230" s="327"/>
      <c r="E230" s="322" t="s">
        <v>280</v>
      </c>
      <c r="F230" s="286"/>
      <c r="G230" s="286"/>
      <c r="H230" s="322" t="s">
        <v>280</v>
      </c>
      <c r="I230" s="286"/>
      <c r="J230" s="286"/>
      <c r="K230" s="322" t="s">
        <v>280</v>
      </c>
      <c r="L230" s="286"/>
      <c r="M230" s="286"/>
      <c r="N230" s="322" t="s">
        <v>280</v>
      </c>
      <c r="O230" s="286"/>
      <c r="P230" s="286"/>
      <c r="Q230" s="322" t="s">
        <v>280</v>
      </c>
      <c r="R230" s="323"/>
      <c r="S230" s="323"/>
      <c r="T230" s="294" t="s">
        <v>280</v>
      </c>
      <c r="U230" s="295"/>
      <c r="V230" s="274" t="s">
        <v>32</v>
      </c>
      <c r="W230" s="274" t="s">
        <v>32</v>
      </c>
      <c r="X230" s="274" t="s">
        <v>32</v>
      </c>
      <c r="Y230" s="274" t="s">
        <v>32</v>
      </c>
      <c r="Z230" s="274" t="s">
        <v>32</v>
      </c>
      <c r="AA230" s="314" t="str">
        <f t="shared" si="100"/>
        <v xml:space="preserve">  -   -   -  </v>
      </c>
      <c r="AB230" s="313" t="str">
        <f t="shared" si="101"/>
        <v xml:space="preserve"> </v>
      </c>
      <c r="AC230" s="313" t="str">
        <f t="shared" si="102"/>
        <v xml:space="preserve"> </v>
      </c>
      <c r="AD230" s="313" t="str">
        <f t="shared" si="103"/>
        <v xml:space="preserve"> </v>
      </c>
      <c r="AE230" s="313" t="str">
        <f t="shared" si="104"/>
        <v xml:space="preserve"> </v>
      </c>
    </row>
    <row r="231" spans="1:31" x14ac:dyDescent="0.25">
      <c r="A231" s="275" t="s">
        <v>368</v>
      </c>
      <c r="B231" s="398" t="s">
        <v>463</v>
      </c>
      <c r="C231" s="341">
        <v>43611</v>
      </c>
      <c r="D231" s="342"/>
      <c r="E231" s="338">
        <v>43612</v>
      </c>
      <c r="F231" s="360" t="s">
        <v>487</v>
      </c>
      <c r="G231" s="361" t="s">
        <v>492</v>
      </c>
      <c r="H231" s="338">
        <v>43613</v>
      </c>
      <c r="I231" s="360" t="s">
        <v>487</v>
      </c>
      <c r="J231" s="361" t="s">
        <v>492</v>
      </c>
      <c r="K231" s="338">
        <v>43614</v>
      </c>
      <c r="L231" s="360" t="s">
        <v>487</v>
      </c>
      <c r="M231" s="361" t="s">
        <v>492</v>
      </c>
      <c r="N231" s="338">
        <v>43615</v>
      </c>
      <c r="O231" s="360" t="s">
        <v>487</v>
      </c>
      <c r="P231" s="361" t="s">
        <v>492</v>
      </c>
      <c r="Q231" s="338">
        <v>43616</v>
      </c>
      <c r="R231" s="339"/>
      <c r="S231" s="346"/>
      <c r="T231" s="301">
        <v>43617</v>
      </c>
      <c r="U231" s="297"/>
      <c r="V231" s="313" t="str">
        <f>F231</f>
        <v>Run Name</v>
      </c>
      <c r="W231" s="274" t="str">
        <f>I231</f>
        <v>Run Name</v>
      </c>
      <c r="X231" s="314" t="str">
        <f>L231</f>
        <v>Run Name</v>
      </c>
      <c r="Y231" s="314" t="str">
        <f>O231</f>
        <v>Run Name</v>
      </c>
      <c r="Z231" s="314" t="str">
        <f>V231&amp;"  -"&amp;W231&amp;" - "&amp;X231&amp;" - "&amp;Y231</f>
        <v>Run Name  -Run Name - Run Name - Run Name</v>
      </c>
      <c r="AA231" s="314"/>
    </row>
    <row r="232" spans="1:31" x14ac:dyDescent="0.25">
      <c r="A232" s="275" t="s">
        <v>368</v>
      </c>
      <c r="B232" s="398" t="s">
        <v>463</v>
      </c>
      <c r="C232" s="327" t="s">
        <v>280</v>
      </c>
      <c r="D232" s="327"/>
      <c r="E232" s="322" t="s">
        <v>280</v>
      </c>
      <c r="F232" s="286"/>
      <c r="G232" s="286"/>
      <c r="H232" s="322" t="s">
        <v>280</v>
      </c>
      <c r="I232" s="286"/>
      <c r="J232" s="286"/>
      <c r="K232" s="322" t="s">
        <v>280</v>
      </c>
      <c r="L232" s="286"/>
      <c r="M232" s="286"/>
      <c r="N232" s="322" t="s">
        <v>280</v>
      </c>
      <c r="O232" s="286"/>
      <c r="P232" s="286"/>
      <c r="Q232" s="322" t="s">
        <v>280</v>
      </c>
      <c r="R232" s="323"/>
      <c r="S232" s="333"/>
      <c r="T232" s="291" t="s">
        <v>280</v>
      </c>
      <c r="U232" s="288"/>
      <c r="V232" s="274" t="s">
        <v>32</v>
      </c>
      <c r="W232" s="274" t="s">
        <v>32</v>
      </c>
      <c r="X232" s="274" t="s">
        <v>32</v>
      </c>
      <c r="Y232" s="274" t="s">
        <v>32</v>
      </c>
      <c r="Z232" s="274" t="s">
        <v>32</v>
      </c>
      <c r="AA232" s="314" t="str">
        <f t="shared" ref="AA232:AA241" si="105">AB232&amp;" - "&amp;AC232&amp;" - "&amp;AD232&amp;" - "&amp;AE232</f>
        <v xml:space="preserve">  -   -   -  </v>
      </c>
      <c r="AB232" s="313" t="str">
        <f t="shared" ref="AB232:AB241" si="106">E232</f>
        <v xml:space="preserve"> </v>
      </c>
      <c r="AC232" s="313" t="str">
        <f t="shared" ref="AC232:AC241" si="107">H232</f>
        <v xml:space="preserve"> </v>
      </c>
      <c r="AD232" s="313" t="str">
        <f t="shared" ref="AD232:AD241" si="108">K232</f>
        <v xml:space="preserve"> </v>
      </c>
      <c r="AE232" s="313" t="str">
        <f t="shared" ref="AE232:AE241" si="109">N232</f>
        <v xml:space="preserve"> </v>
      </c>
    </row>
    <row r="233" spans="1:31" x14ac:dyDescent="0.25">
      <c r="A233" s="275" t="s">
        <v>368</v>
      </c>
      <c r="B233" s="398" t="s">
        <v>463</v>
      </c>
      <c r="C233" s="327" t="s">
        <v>280</v>
      </c>
      <c r="D233" s="327"/>
      <c r="E233" s="322" t="s">
        <v>280</v>
      </c>
      <c r="F233" s="286"/>
      <c r="G233" s="286"/>
      <c r="H233" s="322" t="s">
        <v>280</v>
      </c>
      <c r="I233" s="286"/>
      <c r="J233" s="286"/>
      <c r="K233" s="322" t="s">
        <v>280</v>
      </c>
      <c r="L233" s="286"/>
      <c r="M233" s="286"/>
      <c r="N233" s="322" t="s">
        <v>280</v>
      </c>
      <c r="O233" s="286"/>
      <c r="P233" s="286"/>
      <c r="Q233" s="322" t="s">
        <v>280</v>
      </c>
      <c r="R233" s="323"/>
      <c r="S233" s="333"/>
      <c r="T233" s="291" t="s">
        <v>280</v>
      </c>
      <c r="U233" s="288"/>
      <c r="V233" s="274" t="s">
        <v>32</v>
      </c>
      <c r="W233" s="274" t="s">
        <v>32</v>
      </c>
      <c r="X233" s="274" t="s">
        <v>32</v>
      </c>
      <c r="Y233" s="274" t="s">
        <v>32</v>
      </c>
      <c r="Z233" s="274" t="s">
        <v>32</v>
      </c>
      <c r="AA233" s="314" t="str">
        <f t="shared" si="105"/>
        <v xml:space="preserve">  -   -   -  </v>
      </c>
      <c r="AB233" s="313" t="str">
        <f t="shared" si="106"/>
        <v xml:space="preserve"> </v>
      </c>
      <c r="AC233" s="313" t="str">
        <f t="shared" si="107"/>
        <v xml:space="preserve"> </v>
      </c>
      <c r="AD233" s="313" t="str">
        <f t="shared" si="108"/>
        <v xml:space="preserve"> </v>
      </c>
      <c r="AE233" s="313" t="str">
        <f t="shared" si="109"/>
        <v xml:space="preserve"> </v>
      </c>
    </row>
    <row r="234" spans="1:31" x14ac:dyDescent="0.25">
      <c r="A234" s="275" t="s">
        <v>368</v>
      </c>
      <c r="B234" s="398" t="s">
        <v>463</v>
      </c>
      <c r="C234" s="327"/>
      <c r="D234" s="327"/>
      <c r="E234" s="322"/>
      <c r="F234" s="286"/>
      <c r="G234" s="286"/>
      <c r="H234" s="322"/>
      <c r="I234" s="286"/>
      <c r="J234" s="286"/>
      <c r="K234" s="322"/>
      <c r="L234" s="286"/>
      <c r="M234" s="286"/>
      <c r="N234" s="322"/>
      <c r="O234" s="286"/>
      <c r="P234" s="286"/>
      <c r="Q234" s="322"/>
      <c r="R234" s="323"/>
      <c r="S234" s="333"/>
      <c r="T234" s="291"/>
      <c r="U234" s="288"/>
      <c r="V234" s="274" t="s">
        <v>32</v>
      </c>
      <c r="W234" s="274" t="s">
        <v>32</v>
      </c>
      <c r="X234" s="274" t="s">
        <v>32</v>
      </c>
      <c r="Y234" s="274" t="s">
        <v>32</v>
      </c>
      <c r="Z234" s="274" t="s">
        <v>32</v>
      </c>
      <c r="AA234" s="314" t="str">
        <f t="shared" si="105"/>
        <v>0 - 0 - 0 - 0</v>
      </c>
      <c r="AB234" s="313">
        <f t="shared" si="106"/>
        <v>0</v>
      </c>
      <c r="AC234" s="313">
        <f t="shared" si="107"/>
        <v>0</v>
      </c>
      <c r="AD234" s="313">
        <f t="shared" si="108"/>
        <v>0</v>
      </c>
      <c r="AE234" s="313">
        <f t="shared" si="109"/>
        <v>0</v>
      </c>
    </row>
    <row r="235" spans="1:31" x14ac:dyDescent="0.25">
      <c r="A235" s="275" t="s">
        <v>368</v>
      </c>
      <c r="B235" s="398" t="s">
        <v>463</v>
      </c>
      <c r="C235" s="327"/>
      <c r="D235" s="327"/>
      <c r="E235" s="322"/>
      <c r="F235" s="286"/>
      <c r="G235" s="286"/>
      <c r="H235" s="322"/>
      <c r="I235" s="286"/>
      <c r="J235" s="286"/>
      <c r="K235" s="322"/>
      <c r="L235" s="286"/>
      <c r="M235" s="286"/>
      <c r="N235" s="322"/>
      <c r="O235" s="286"/>
      <c r="P235" s="286"/>
      <c r="Q235" s="322"/>
      <c r="R235" s="323"/>
      <c r="S235" s="333"/>
      <c r="T235" s="291"/>
      <c r="U235" s="288"/>
      <c r="V235" s="274" t="s">
        <v>32</v>
      </c>
      <c r="W235" s="274" t="s">
        <v>32</v>
      </c>
      <c r="X235" s="274" t="s">
        <v>32</v>
      </c>
      <c r="Y235" s="274" t="s">
        <v>32</v>
      </c>
      <c r="Z235" s="274" t="s">
        <v>32</v>
      </c>
      <c r="AA235" s="314" t="str">
        <f t="shared" si="105"/>
        <v>0 - 0 - 0 - 0</v>
      </c>
      <c r="AB235" s="313">
        <f t="shared" si="106"/>
        <v>0</v>
      </c>
      <c r="AC235" s="313">
        <f t="shared" si="107"/>
        <v>0</v>
      </c>
      <c r="AD235" s="313">
        <f t="shared" si="108"/>
        <v>0</v>
      </c>
      <c r="AE235" s="313">
        <f t="shared" si="109"/>
        <v>0</v>
      </c>
    </row>
    <row r="236" spans="1:31" x14ac:dyDescent="0.25">
      <c r="A236" s="275" t="s">
        <v>368</v>
      </c>
      <c r="B236" s="398" t="s">
        <v>463</v>
      </c>
      <c r="C236" s="327"/>
      <c r="D236" s="327"/>
      <c r="E236" s="322"/>
      <c r="F236" s="286"/>
      <c r="G236" s="286"/>
      <c r="H236" s="322"/>
      <c r="I236" s="286"/>
      <c r="J236" s="286"/>
      <c r="K236" s="322"/>
      <c r="L236" s="286"/>
      <c r="M236" s="286"/>
      <c r="N236" s="322"/>
      <c r="O236" s="286"/>
      <c r="P236" s="286"/>
      <c r="Q236" s="322"/>
      <c r="R236" s="323"/>
      <c r="S236" s="333"/>
      <c r="T236" s="291"/>
      <c r="U236" s="288"/>
      <c r="V236" s="274" t="s">
        <v>32</v>
      </c>
      <c r="W236" s="274" t="s">
        <v>32</v>
      </c>
      <c r="X236" s="274" t="s">
        <v>32</v>
      </c>
      <c r="Y236" s="274" t="s">
        <v>32</v>
      </c>
      <c r="Z236" s="274" t="s">
        <v>32</v>
      </c>
      <c r="AA236" s="314" t="str">
        <f t="shared" si="105"/>
        <v>0 - 0 - 0 - 0</v>
      </c>
      <c r="AB236" s="313">
        <f t="shared" si="106"/>
        <v>0</v>
      </c>
      <c r="AC236" s="313">
        <f t="shared" si="107"/>
        <v>0</v>
      </c>
      <c r="AD236" s="313">
        <f t="shared" si="108"/>
        <v>0</v>
      </c>
      <c r="AE236" s="313">
        <f t="shared" si="109"/>
        <v>0</v>
      </c>
    </row>
    <row r="237" spans="1:31" x14ac:dyDescent="0.25">
      <c r="A237" s="275" t="s">
        <v>368</v>
      </c>
      <c r="B237" s="398" t="s">
        <v>463</v>
      </c>
      <c r="C237" s="327"/>
      <c r="D237" s="327"/>
      <c r="E237" s="322"/>
      <c r="F237" s="286"/>
      <c r="G237" s="286"/>
      <c r="H237" s="322"/>
      <c r="I237" s="286"/>
      <c r="J237" s="286"/>
      <c r="K237" s="322"/>
      <c r="L237" s="286"/>
      <c r="M237" s="286"/>
      <c r="N237" s="322"/>
      <c r="O237" s="286"/>
      <c r="P237" s="286"/>
      <c r="Q237" s="322"/>
      <c r="R237" s="323"/>
      <c r="S237" s="333"/>
      <c r="T237" s="291"/>
      <c r="U237" s="288"/>
      <c r="V237" s="274" t="s">
        <v>32</v>
      </c>
      <c r="W237" s="274" t="s">
        <v>32</v>
      </c>
      <c r="X237" s="274" t="s">
        <v>32</v>
      </c>
      <c r="Y237" s="274" t="s">
        <v>32</v>
      </c>
      <c r="Z237" s="274" t="s">
        <v>32</v>
      </c>
      <c r="AA237" s="314" t="str">
        <f t="shared" si="105"/>
        <v>0 - 0 - 0 - 0</v>
      </c>
      <c r="AB237" s="313">
        <f t="shared" si="106"/>
        <v>0</v>
      </c>
      <c r="AC237" s="313">
        <f t="shared" si="107"/>
        <v>0</v>
      </c>
      <c r="AD237" s="313">
        <f t="shared" si="108"/>
        <v>0</v>
      </c>
      <c r="AE237" s="313">
        <f t="shared" si="109"/>
        <v>0</v>
      </c>
    </row>
    <row r="238" spans="1:31" x14ac:dyDescent="0.25">
      <c r="A238" s="275" t="s">
        <v>368</v>
      </c>
      <c r="B238" s="398" t="s">
        <v>463</v>
      </c>
      <c r="C238" s="327"/>
      <c r="D238" s="327"/>
      <c r="E238" s="322"/>
      <c r="F238" s="286"/>
      <c r="G238" s="286"/>
      <c r="H238" s="322"/>
      <c r="I238" s="286"/>
      <c r="J238" s="286"/>
      <c r="K238" s="322"/>
      <c r="L238" s="286"/>
      <c r="M238" s="286"/>
      <c r="N238" s="322"/>
      <c r="O238" s="286"/>
      <c r="P238" s="286"/>
      <c r="Q238" s="322"/>
      <c r="R238" s="323"/>
      <c r="S238" s="333"/>
      <c r="T238" s="291"/>
      <c r="U238" s="288"/>
      <c r="V238" s="274" t="s">
        <v>32</v>
      </c>
      <c r="W238" s="274" t="s">
        <v>32</v>
      </c>
      <c r="X238" s="274" t="s">
        <v>32</v>
      </c>
      <c r="Y238" s="274" t="s">
        <v>32</v>
      </c>
      <c r="Z238" s="274" t="s">
        <v>32</v>
      </c>
      <c r="AA238" s="314" t="str">
        <f t="shared" si="105"/>
        <v>0 - 0 - 0 - 0</v>
      </c>
      <c r="AB238" s="313">
        <f t="shared" si="106"/>
        <v>0</v>
      </c>
      <c r="AC238" s="313">
        <f t="shared" si="107"/>
        <v>0</v>
      </c>
      <c r="AD238" s="313">
        <f t="shared" si="108"/>
        <v>0</v>
      </c>
      <c r="AE238" s="313">
        <f t="shared" si="109"/>
        <v>0</v>
      </c>
    </row>
    <row r="239" spans="1:31" x14ac:dyDescent="0.25">
      <c r="A239" s="275" t="s">
        <v>368</v>
      </c>
      <c r="B239" s="398" t="s">
        <v>463</v>
      </c>
      <c r="C239" s="327" t="s">
        <v>280</v>
      </c>
      <c r="D239" s="327"/>
      <c r="E239" s="322" t="s">
        <v>280</v>
      </c>
      <c r="F239" s="286"/>
      <c r="G239" s="286"/>
      <c r="H239" s="322" t="s">
        <v>280</v>
      </c>
      <c r="I239" s="286"/>
      <c r="J239" s="286"/>
      <c r="K239" s="322" t="s">
        <v>280</v>
      </c>
      <c r="L239" s="286"/>
      <c r="M239" s="286"/>
      <c r="N239" s="322" t="s">
        <v>280</v>
      </c>
      <c r="O239" s="286"/>
      <c r="P239" s="286"/>
      <c r="Q239" s="322" t="s">
        <v>280</v>
      </c>
      <c r="R239" s="323"/>
      <c r="S239" s="333"/>
      <c r="T239" s="291" t="s">
        <v>280</v>
      </c>
      <c r="U239" s="288"/>
      <c r="V239" s="274" t="s">
        <v>32</v>
      </c>
      <c r="W239" s="274" t="s">
        <v>32</v>
      </c>
      <c r="X239" s="274" t="s">
        <v>32</v>
      </c>
      <c r="Y239" s="274" t="s">
        <v>32</v>
      </c>
      <c r="Z239" s="274" t="s">
        <v>32</v>
      </c>
      <c r="AA239" s="314" t="str">
        <f t="shared" si="105"/>
        <v xml:space="preserve">  -   -   -  </v>
      </c>
      <c r="AB239" s="313" t="str">
        <f t="shared" si="106"/>
        <v xml:space="preserve"> </v>
      </c>
      <c r="AC239" s="313" t="str">
        <f t="shared" si="107"/>
        <v xml:space="preserve"> </v>
      </c>
      <c r="AD239" s="313" t="str">
        <f t="shared" si="108"/>
        <v xml:space="preserve"> </v>
      </c>
      <c r="AE239" s="313" t="str">
        <f t="shared" si="109"/>
        <v xml:space="preserve"> </v>
      </c>
    </row>
    <row r="240" spans="1:31" x14ac:dyDescent="0.25">
      <c r="A240" s="275" t="s">
        <v>368</v>
      </c>
      <c r="B240" s="398" t="s">
        <v>463</v>
      </c>
      <c r="C240" s="327" t="s">
        <v>280</v>
      </c>
      <c r="D240" s="327"/>
      <c r="E240" s="322" t="s">
        <v>280</v>
      </c>
      <c r="F240" s="286"/>
      <c r="G240" s="286"/>
      <c r="H240" s="322" t="s">
        <v>280</v>
      </c>
      <c r="I240" s="286"/>
      <c r="J240" s="286"/>
      <c r="K240" s="322" t="s">
        <v>280</v>
      </c>
      <c r="L240" s="286"/>
      <c r="M240" s="286"/>
      <c r="N240" s="322" t="s">
        <v>280</v>
      </c>
      <c r="O240" s="286"/>
      <c r="P240" s="286"/>
      <c r="Q240" s="322" t="s">
        <v>280</v>
      </c>
      <c r="R240" s="323"/>
      <c r="S240" s="333"/>
      <c r="T240" s="291" t="s">
        <v>280</v>
      </c>
      <c r="U240" s="288"/>
      <c r="V240" s="274" t="s">
        <v>32</v>
      </c>
      <c r="W240" s="274" t="s">
        <v>32</v>
      </c>
      <c r="X240" s="274" t="s">
        <v>32</v>
      </c>
      <c r="Y240" s="274" t="s">
        <v>32</v>
      </c>
      <c r="Z240" s="274" t="s">
        <v>32</v>
      </c>
      <c r="AA240" s="314" t="str">
        <f t="shared" si="105"/>
        <v xml:space="preserve">  -   -   -  </v>
      </c>
      <c r="AB240" s="313" t="str">
        <f t="shared" si="106"/>
        <v xml:space="preserve"> </v>
      </c>
      <c r="AC240" s="313" t="str">
        <f t="shared" si="107"/>
        <v xml:space="preserve"> </v>
      </c>
      <c r="AD240" s="313" t="str">
        <f t="shared" si="108"/>
        <v xml:space="preserve"> </v>
      </c>
      <c r="AE240" s="313" t="str">
        <f t="shared" si="109"/>
        <v xml:space="preserve"> </v>
      </c>
    </row>
    <row r="241" spans="1:31" ht="15.75" thickBot="1" x14ac:dyDescent="0.3">
      <c r="A241" s="304" t="s">
        <v>368</v>
      </c>
      <c r="B241" s="399" t="s">
        <v>463</v>
      </c>
      <c r="C241" s="327" t="s">
        <v>280</v>
      </c>
      <c r="D241" s="327"/>
      <c r="E241" s="322" t="s">
        <v>280</v>
      </c>
      <c r="F241" s="286"/>
      <c r="G241" s="286"/>
      <c r="H241" s="322" t="s">
        <v>280</v>
      </c>
      <c r="I241" s="286"/>
      <c r="J241" s="286"/>
      <c r="K241" s="322" t="s">
        <v>280</v>
      </c>
      <c r="L241" s="286"/>
      <c r="M241" s="286"/>
      <c r="N241" s="322" t="s">
        <v>280</v>
      </c>
      <c r="O241" s="286"/>
      <c r="P241" s="286"/>
      <c r="Q241" s="322" t="s">
        <v>280</v>
      </c>
      <c r="R241" s="323"/>
      <c r="S241" s="333"/>
      <c r="T241" s="291" t="s">
        <v>280</v>
      </c>
      <c r="U241" s="288"/>
      <c r="V241" s="274" t="s">
        <v>32</v>
      </c>
      <c r="W241" s="274" t="s">
        <v>32</v>
      </c>
      <c r="X241" s="274" t="s">
        <v>32</v>
      </c>
      <c r="Y241" s="274" t="s">
        <v>32</v>
      </c>
      <c r="Z241" s="274" t="s">
        <v>32</v>
      </c>
      <c r="AA241" s="314" t="str">
        <f t="shared" si="105"/>
        <v xml:space="preserve">  -   -   -  </v>
      </c>
      <c r="AB241" s="313" t="str">
        <f t="shared" si="106"/>
        <v xml:space="preserve"> </v>
      </c>
      <c r="AC241" s="313" t="str">
        <f t="shared" si="107"/>
        <v xml:space="preserve"> </v>
      </c>
      <c r="AD241" s="313" t="str">
        <f t="shared" si="108"/>
        <v xml:space="preserve"> </v>
      </c>
      <c r="AE241" s="313" t="str">
        <f t="shared" si="109"/>
        <v xml:space="preserve"> </v>
      </c>
    </row>
    <row r="242" spans="1:31" x14ac:dyDescent="0.25">
      <c r="A242" s="275" t="s">
        <v>369</v>
      </c>
      <c r="B242" s="398" t="s">
        <v>463</v>
      </c>
      <c r="C242" s="347">
        <v>43618</v>
      </c>
      <c r="D242" s="348"/>
      <c r="E242" s="349">
        <v>43619</v>
      </c>
      <c r="F242" s="362" t="s">
        <v>487</v>
      </c>
      <c r="G242" s="363" t="s">
        <v>492</v>
      </c>
      <c r="H242" s="349">
        <v>43620</v>
      </c>
      <c r="I242" s="362" t="s">
        <v>487</v>
      </c>
      <c r="J242" s="363" t="s">
        <v>492</v>
      </c>
      <c r="K242" s="349">
        <v>43621</v>
      </c>
      <c r="L242" s="362" t="s">
        <v>487</v>
      </c>
      <c r="M242" s="363" t="s">
        <v>492</v>
      </c>
      <c r="N242" s="349">
        <v>43622</v>
      </c>
      <c r="O242" s="362" t="s">
        <v>487</v>
      </c>
      <c r="P242" s="363" t="s">
        <v>492</v>
      </c>
      <c r="Q242" s="349">
        <v>43623</v>
      </c>
      <c r="R242" s="350"/>
      <c r="S242" s="351"/>
      <c r="T242" s="302">
        <v>43624</v>
      </c>
      <c r="U242" s="303"/>
      <c r="V242" s="313" t="str">
        <f>F242</f>
        <v>Run Name</v>
      </c>
      <c r="W242" s="274" t="str">
        <f>I242</f>
        <v>Run Name</v>
      </c>
      <c r="X242" s="314" t="str">
        <f>L242</f>
        <v>Run Name</v>
      </c>
      <c r="Y242" s="314" t="str">
        <f>O242</f>
        <v>Run Name</v>
      </c>
      <c r="Z242" s="314" t="str">
        <f>V242&amp;"  -"&amp;W242&amp;" - "&amp;X242&amp;" - "&amp;Y242</f>
        <v>Run Name  -Run Name - Run Name - Run Name</v>
      </c>
      <c r="AA242" s="314"/>
    </row>
    <row r="243" spans="1:31" x14ac:dyDescent="0.25">
      <c r="A243" s="275" t="s">
        <v>369</v>
      </c>
      <c r="B243" s="398" t="s">
        <v>463</v>
      </c>
      <c r="C243" s="327" t="s">
        <v>280</v>
      </c>
      <c r="D243" s="327"/>
      <c r="E243" s="322" t="s">
        <v>280</v>
      </c>
      <c r="F243" s="286"/>
      <c r="G243" s="286"/>
      <c r="H243" s="322" t="s">
        <v>280</v>
      </c>
      <c r="I243" s="286"/>
      <c r="J243" s="286"/>
      <c r="K243" s="322" t="s">
        <v>280</v>
      </c>
      <c r="L243" s="286"/>
      <c r="M243" s="286"/>
      <c r="N243" s="322" t="s">
        <v>280</v>
      </c>
      <c r="O243" s="286"/>
      <c r="P243" s="286"/>
      <c r="Q243" s="322" t="s">
        <v>280</v>
      </c>
      <c r="R243" s="323"/>
      <c r="S243" s="323"/>
      <c r="T243" s="287" t="s">
        <v>280</v>
      </c>
      <c r="U243" s="288"/>
      <c r="V243" s="274" t="s">
        <v>32</v>
      </c>
      <c r="W243" s="274" t="s">
        <v>32</v>
      </c>
      <c r="X243" s="274" t="s">
        <v>32</v>
      </c>
      <c r="Y243" s="274" t="s">
        <v>32</v>
      </c>
      <c r="Z243" s="274" t="s">
        <v>32</v>
      </c>
      <c r="AA243" s="314" t="str">
        <f t="shared" ref="AA243:AA252" si="110">AB243&amp;" - "&amp;AC243&amp;" - "&amp;AD243&amp;" - "&amp;AE243</f>
        <v xml:space="preserve">  -   -   -  </v>
      </c>
      <c r="AB243" s="313" t="str">
        <f t="shared" ref="AB243:AB252" si="111">E243</f>
        <v xml:space="preserve"> </v>
      </c>
      <c r="AC243" s="313" t="str">
        <f t="shared" ref="AC243:AC252" si="112">H243</f>
        <v xml:space="preserve"> </v>
      </c>
      <c r="AD243" s="313" t="str">
        <f t="shared" ref="AD243:AD252" si="113">K243</f>
        <v xml:space="preserve"> </v>
      </c>
      <c r="AE243" s="313" t="str">
        <f t="shared" ref="AE243:AE252" si="114">N243</f>
        <v xml:space="preserve"> </v>
      </c>
    </row>
    <row r="244" spans="1:31" x14ac:dyDescent="0.25">
      <c r="A244" s="275" t="s">
        <v>369</v>
      </c>
      <c r="B244" s="398" t="s">
        <v>463</v>
      </c>
      <c r="C244" s="327" t="s">
        <v>280</v>
      </c>
      <c r="D244" s="327"/>
      <c r="E244" s="322" t="s">
        <v>280</v>
      </c>
      <c r="F244" s="286"/>
      <c r="G244" s="286"/>
      <c r="H244" s="322" t="s">
        <v>280</v>
      </c>
      <c r="I244" s="286"/>
      <c r="J244" s="286"/>
      <c r="K244" s="322" t="s">
        <v>280</v>
      </c>
      <c r="L244" s="286"/>
      <c r="M244" s="286"/>
      <c r="N244" s="322" t="s">
        <v>280</v>
      </c>
      <c r="O244" s="286"/>
      <c r="P244" s="286"/>
      <c r="Q244" s="322" t="s">
        <v>280</v>
      </c>
      <c r="R244" s="323"/>
      <c r="S244" s="323"/>
      <c r="T244" s="287" t="s">
        <v>280</v>
      </c>
      <c r="U244" s="288"/>
      <c r="V244" s="274" t="s">
        <v>32</v>
      </c>
      <c r="W244" s="274" t="s">
        <v>32</v>
      </c>
      <c r="X244" s="274" t="s">
        <v>32</v>
      </c>
      <c r="Y244" s="274" t="s">
        <v>32</v>
      </c>
      <c r="Z244" s="274" t="s">
        <v>32</v>
      </c>
      <c r="AA244" s="314" t="str">
        <f t="shared" si="110"/>
        <v xml:space="preserve">  -   -   -  </v>
      </c>
      <c r="AB244" s="313" t="str">
        <f t="shared" si="111"/>
        <v xml:space="preserve"> </v>
      </c>
      <c r="AC244" s="313" t="str">
        <f t="shared" si="112"/>
        <v xml:space="preserve"> </v>
      </c>
      <c r="AD244" s="313" t="str">
        <f t="shared" si="113"/>
        <v xml:space="preserve"> </v>
      </c>
      <c r="AE244" s="313" t="str">
        <f t="shared" si="114"/>
        <v xml:space="preserve"> </v>
      </c>
    </row>
    <row r="245" spans="1:31" x14ac:dyDescent="0.25">
      <c r="A245" s="275" t="s">
        <v>369</v>
      </c>
      <c r="B245" s="398" t="s">
        <v>463</v>
      </c>
      <c r="C245" s="327"/>
      <c r="D245" s="327"/>
      <c r="E245" s="322"/>
      <c r="F245" s="286"/>
      <c r="G245" s="286"/>
      <c r="H245" s="322"/>
      <c r="I245" s="286"/>
      <c r="J245" s="286"/>
      <c r="K245" s="322"/>
      <c r="L245" s="286"/>
      <c r="M245" s="286"/>
      <c r="N245" s="322"/>
      <c r="O245" s="286"/>
      <c r="P245" s="286"/>
      <c r="Q245" s="322"/>
      <c r="R245" s="323"/>
      <c r="S245" s="323"/>
      <c r="T245" s="287"/>
      <c r="U245" s="288"/>
      <c r="V245" s="274" t="s">
        <v>32</v>
      </c>
      <c r="W245" s="274" t="s">
        <v>32</v>
      </c>
      <c r="X245" s="274" t="s">
        <v>32</v>
      </c>
      <c r="Y245" s="274" t="s">
        <v>32</v>
      </c>
      <c r="Z245" s="274" t="s">
        <v>32</v>
      </c>
      <c r="AA245" s="314" t="str">
        <f t="shared" si="110"/>
        <v>0 - 0 - 0 - 0</v>
      </c>
      <c r="AB245" s="313">
        <f t="shared" si="111"/>
        <v>0</v>
      </c>
      <c r="AC245" s="313">
        <f t="shared" si="112"/>
        <v>0</v>
      </c>
      <c r="AD245" s="313">
        <f t="shared" si="113"/>
        <v>0</v>
      </c>
      <c r="AE245" s="313">
        <f t="shared" si="114"/>
        <v>0</v>
      </c>
    </row>
    <row r="246" spans="1:31" x14ac:dyDescent="0.25">
      <c r="A246" s="275" t="s">
        <v>369</v>
      </c>
      <c r="B246" s="398" t="s">
        <v>463</v>
      </c>
      <c r="C246" s="327"/>
      <c r="D246" s="327"/>
      <c r="E246" s="322"/>
      <c r="F246" s="286"/>
      <c r="G246" s="286"/>
      <c r="H246" s="322"/>
      <c r="I246" s="286"/>
      <c r="J246" s="286"/>
      <c r="K246" s="322"/>
      <c r="L246" s="286"/>
      <c r="M246" s="286"/>
      <c r="N246" s="322"/>
      <c r="O246" s="286"/>
      <c r="P246" s="286"/>
      <c r="Q246" s="322"/>
      <c r="R246" s="323"/>
      <c r="S246" s="323"/>
      <c r="T246" s="287"/>
      <c r="U246" s="288"/>
      <c r="V246" s="274" t="s">
        <v>32</v>
      </c>
      <c r="W246" s="274" t="s">
        <v>32</v>
      </c>
      <c r="X246" s="274" t="s">
        <v>32</v>
      </c>
      <c r="Y246" s="274" t="s">
        <v>32</v>
      </c>
      <c r="Z246" s="274" t="s">
        <v>32</v>
      </c>
      <c r="AA246" s="314" t="str">
        <f t="shared" si="110"/>
        <v>0 - 0 - 0 - 0</v>
      </c>
      <c r="AB246" s="313">
        <f t="shared" si="111"/>
        <v>0</v>
      </c>
      <c r="AC246" s="313">
        <f t="shared" si="112"/>
        <v>0</v>
      </c>
      <c r="AD246" s="313">
        <f t="shared" si="113"/>
        <v>0</v>
      </c>
      <c r="AE246" s="313">
        <f t="shared" si="114"/>
        <v>0</v>
      </c>
    </row>
    <row r="247" spans="1:31" x14ac:dyDescent="0.25">
      <c r="A247" s="275" t="s">
        <v>369</v>
      </c>
      <c r="B247" s="398" t="s">
        <v>463</v>
      </c>
      <c r="C247" s="327"/>
      <c r="D247" s="327"/>
      <c r="E247" s="322"/>
      <c r="F247" s="286"/>
      <c r="G247" s="286"/>
      <c r="H247" s="322"/>
      <c r="I247" s="286"/>
      <c r="J247" s="286"/>
      <c r="K247" s="322"/>
      <c r="L247" s="286"/>
      <c r="M247" s="286"/>
      <c r="N247" s="322"/>
      <c r="O247" s="286"/>
      <c r="P247" s="286"/>
      <c r="Q247" s="322"/>
      <c r="R247" s="323"/>
      <c r="S247" s="323"/>
      <c r="T247" s="287"/>
      <c r="U247" s="288"/>
      <c r="V247" s="274" t="s">
        <v>32</v>
      </c>
      <c r="W247" s="274" t="s">
        <v>32</v>
      </c>
      <c r="X247" s="274" t="s">
        <v>32</v>
      </c>
      <c r="Y247" s="274" t="s">
        <v>32</v>
      </c>
      <c r="Z247" s="274" t="s">
        <v>32</v>
      </c>
      <c r="AA247" s="314" t="str">
        <f t="shared" si="110"/>
        <v>0 - 0 - 0 - 0</v>
      </c>
      <c r="AB247" s="313">
        <f t="shared" si="111"/>
        <v>0</v>
      </c>
      <c r="AC247" s="313">
        <f t="shared" si="112"/>
        <v>0</v>
      </c>
      <c r="AD247" s="313">
        <f t="shared" si="113"/>
        <v>0</v>
      </c>
      <c r="AE247" s="313">
        <f t="shared" si="114"/>
        <v>0</v>
      </c>
    </row>
    <row r="248" spans="1:31" x14ac:dyDescent="0.25">
      <c r="A248" s="275" t="s">
        <v>369</v>
      </c>
      <c r="B248" s="398" t="s">
        <v>463</v>
      </c>
      <c r="C248" s="327"/>
      <c r="D248" s="327"/>
      <c r="E248" s="322"/>
      <c r="F248" s="286"/>
      <c r="G248" s="286"/>
      <c r="H248" s="322"/>
      <c r="I248" s="286"/>
      <c r="J248" s="286"/>
      <c r="K248" s="322"/>
      <c r="L248" s="286"/>
      <c r="M248" s="286"/>
      <c r="N248" s="322"/>
      <c r="O248" s="286"/>
      <c r="P248" s="286"/>
      <c r="Q248" s="322"/>
      <c r="R248" s="323"/>
      <c r="S248" s="323"/>
      <c r="T248" s="287"/>
      <c r="U248" s="288"/>
      <c r="V248" s="274" t="s">
        <v>32</v>
      </c>
      <c r="W248" s="274" t="s">
        <v>32</v>
      </c>
      <c r="X248" s="274" t="s">
        <v>32</v>
      </c>
      <c r="Y248" s="274" t="s">
        <v>32</v>
      </c>
      <c r="Z248" s="274" t="s">
        <v>32</v>
      </c>
      <c r="AA248" s="314" t="str">
        <f t="shared" si="110"/>
        <v>0 - 0 - 0 - 0</v>
      </c>
      <c r="AB248" s="313">
        <f t="shared" si="111"/>
        <v>0</v>
      </c>
      <c r="AC248" s="313">
        <f t="shared" si="112"/>
        <v>0</v>
      </c>
      <c r="AD248" s="313">
        <f t="shared" si="113"/>
        <v>0</v>
      </c>
      <c r="AE248" s="313">
        <f t="shared" si="114"/>
        <v>0</v>
      </c>
    </row>
    <row r="249" spans="1:31" x14ac:dyDescent="0.25">
      <c r="A249" s="275" t="s">
        <v>369</v>
      </c>
      <c r="B249" s="398" t="s">
        <v>463</v>
      </c>
      <c r="C249" s="327"/>
      <c r="D249" s="327"/>
      <c r="E249" s="322"/>
      <c r="F249" s="286"/>
      <c r="G249" s="286"/>
      <c r="H249" s="322"/>
      <c r="I249" s="286"/>
      <c r="J249" s="286"/>
      <c r="K249" s="322"/>
      <c r="L249" s="286"/>
      <c r="M249" s="286"/>
      <c r="N249" s="322"/>
      <c r="O249" s="286"/>
      <c r="P249" s="286"/>
      <c r="Q249" s="322"/>
      <c r="R249" s="323"/>
      <c r="S249" s="323"/>
      <c r="T249" s="287"/>
      <c r="U249" s="288"/>
      <c r="V249" s="274" t="s">
        <v>32</v>
      </c>
      <c r="W249" s="274" t="s">
        <v>32</v>
      </c>
      <c r="X249" s="274" t="s">
        <v>32</v>
      </c>
      <c r="Y249" s="274" t="s">
        <v>32</v>
      </c>
      <c r="Z249" s="274" t="s">
        <v>32</v>
      </c>
      <c r="AA249" s="314" t="str">
        <f t="shared" si="110"/>
        <v>0 - 0 - 0 - 0</v>
      </c>
      <c r="AB249" s="313">
        <f t="shared" si="111"/>
        <v>0</v>
      </c>
      <c r="AC249" s="313">
        <f t="shared" si="112"/>
        <v>0</v>
      </c>
      <c r="AD249" s="313">
        <f t="shared" si="113"/>
        <v>0</v>
      </c>
      <c r="AE249" s="313">
        <f t="shared" si="114"/>
        <v>0</v>
      </c>
    </row>
    <row r="250" spans="1:31" x14ac:dyDescent="0.25">
      <c r="A250" s="275" t="s">
        <v>369</v>
      </c>
      <c r="B250" s="398" t="s">
        <v>463</v>
      </c>
      <c r="C250" s="327" t="s">
        <v>280</v>
      </c>
      <c r="D250" s="327"/>
      <c r="E250" s="322" t="s">
        <v>280</v>
      </c>
      <c r="F250" s="286"/>
      <c r="G250" s="286"/>
      <c r="H250" s="322" t="s">
        <v>280</v>
      </c>
      <c r="I250" s="286"/>
      <c r="J250" s="286"/>
      <c r="K250" s="322" t="s">
        <v>280</v>
      </c>
      <c r="L250" s="286"/>
      <c r="M250" s="286"/>
      <c r="N250" s="322" t="s">
        <v>280</v>
      </c>
      <c r="O250" s="286"/>
      <c r="P250" s="286"/>
      <c r="Q250" s="322" t="s">
        <v>280</v>
      </c>
      <c r="R250" s="323"/>
      <c r="S250" s="323"/>
      <c r="T250" s="287" t="s">
        <v>280</v>
      </c>
      <c r="U250" s="288"/>
      <c r="V250" s="274" t="s">
        <v>32</v>
      </c>
      <c r="W250" s="274" t="s">
        <v>32</v>
      </c>
      <c r="X250" s="274" t="s">
        <v>32</v>
      </c>
      <c r="Y250" s="274" t="s">
        <v>32</v>
      </c>
      <c r="Z250" s="274" t="s">
        <v>32</v>
      </c>
      <c r="AA250" s="314" t="str">
        <f t="shared" si="110"/>
        <v xml:space="preserve">  -   -   -  </v>
      </c>
      <c r="AB250" s="313" t="str">
        <f t="shared" si="111"/>
        <v xml:space="preserve"> </v>
      </c>
      <c r="AC250" s="313" t="str">
        <f t="shared" si="112"/>
        <v xml:space="preserve"> </v>
      </c>
      <c r="AD250" s="313" t="str">
        <f t="shared" si="113"/>
        <v xml:space="preserve"> </v>
      </c>
      <c r="AE250" s="313" t="str">
        <f t="shared" si="114"/>
        <v xml:space="preserve"> </v>
      </c>
    </row>
    <row r="251" spans="1:31" x14ac:dyDescent="0.25">
      <c r="A251" s="275" t="s">
        <v>369</v>
      </c>
      <c r="B251" s="398" t="s">
        <v>463</v>
      </c>
      <c r="C251" s="327" t="s">
        <v>280</v>
      </c>
      <c r="D251" s="327"/>
      <c r="E251" s="322" t="s">
        <v>280</v>
      </c>
      <c r="F251" s="286"/>
      <c r="G251" s="286"/>
      <c r="H251" s="322" t="s">
        <v>280</v>
      </c>
      <c r="I251" s="286"/>
      <c r="J251" s="286"/>
      <c r="K251" s="322" t="s">
        <v>280</v>
      </c>
      <c r="L251" s="286"/>
      <c r="M251" s="286"/>
      <c r="N251" s="322" t="s">
        <v>280</v>
      </c>
      <c r="O251" s="286"/>
      <c r="P251" s="286"/>
      <c r="Q251" s="322" t="s">
        <v>280</v>
      </c>
      <c r="R251" s="323"/>
      <c r="S251" s="323"/>
      <c r="T251" s="287" t="s">
        <v>280</v>
      </c>
      <c r="U251" s="288"/>
      <c r="V251" s="274" t="s">
        <v>32</v>
      </c>
      <c r="W251" s="274" t="s">
        <v>32</v>
      </c>
      <c r="X251" s="274" t="s">
        <v>32</v>
      </c>
      <c r="Y251" s="274" t="s">
        <v>32</v>
      </c>
      <c r="Z251" s="274" t="s">
        <v>32</v>
      </c>
      <c r="AA251" s="314" t="str">
        <f t="shared" si="110"/>
        <v xml:space="preserve">  -   -   -  </v>
      </c>
      <c r="AB251" s="313" t="str">
        <f t="shared" si="111"/>
        <v xml:space="preserve"> </v>
      </c>
      <c r="AC251" s="313" t="str">
        <f t="shared" si="112"/>
        <v xml:space="preserve"> </v>
      </c>
      <c r="AD251" s="313" t="str">
        <f t="shared" si="113"/>
        <v xml:space="preserve"> </v>
      </c>
      <c r="AE251" s="313" t="str">
        <f t="shared" si="114"/>
        <v xml:space="preserve"> </v>
      </c>
    </row>
    <row r="252" spans="1:31" x14ac:dyDescent="0.25">
      <c r="A252" s="275" t="s">
        <v>369</v>
      </c>
      <c r="B252" s="398" t="s">
        <v>463</v>
      </c>
      <c r="C252" s="327" t="s">
        <v>280</v>
      </c>
      <c r="D252" s="327"/>
      <c r="E252" s="322" t="s">
        <v>280</v>
      </c>
      <c r="F252" s="286"/>
      <c r="G252" s="286"/>
      <c r="H252" s="322" t="s">
        <v>280</v>
      </c>
      <c r="I252" s="286"/>
      <c r="J252" s="286"/>
      <c r="K252" s="322" t="s">
        <v>280</v>
      </c>
      <c r="L252" s="286"/>
      <c r="M252" s="286"/>
      <c r="N252" s="322" t="s">
        <v>280</v>
      </c>
      <c r="O252" s="286"/>
      <c r="P252" s="286"/>
      <c r="Q252" s="322" t="s">
        <v>280</v>
      </c>
      <c r="R252" s="323"/>
      <c r="S252" s="323"/>
      <c r="T252" s="287" t="s">
        <v>280</v>
      </c>
      <c r="U252" s="288"/>
      <c r="V252" s="274" t="s">
        <v>32</v>
      </c>
      <c r="W252" s="274" t="s">
        <v>32</v>
      </c>
      <c r="X252" s="274" t="s">
        <v>32</v>
      </c>
      <c r="Y252" s="274" t="s">
        <v>32</v>
      </c>
      <c r="Z252" s="274" t="s">
        <v>32</v>
      </c>
      <c r="AA252" s="314" t="str">
        <f t="shared" si="110"/>
        <v xml:space="preserve">  -   -   -  </v>
      </c>
      <c r="AB252" s="313" t="str">
        <f t="shared" si="111"/>
        <v xml:space="preserve"> </v>
      </c>
      <c r="AC252" s="313" t="str">
        <f t="shared" si="112"/>
        <v xml:space="preserve"> </v>
      </c>
      <c r="AD252" s="313" t="str">
        <f t="shared" si="113"/>
        <v xml:space="preserve"> </v>
      </c>
      <c r="AE252" s="313" t="str">
        <f t="shared" si="114"/>
        <v xml:space="preserve"> </v>
      </c>
    </row>
    <row r="253" spans="1:31" x14ac:dyDescent="0.25">
      <c r="A253" s="275" t="s">
        <v>369</v>
      </c>
      <c r="B253" s="398" t="s">
        <v>463</v>
      </c>
      <c r="C253" s="341">
        <v>43625</v>
      </c>
      <c r="D253" s="342"/>
      <c r="E253" s="338">
        <v>43626</v>
      </c>
      <c r="F253" s="360" t="s">
        <v>487</v>
      </c>
      <c r="G253" s="361" t="s">
        <v>492</v>
      </c>
      <c r="H253" s="338">
        <v>43627</v>
      </c>
      <c r="I253" s="360" t="s">
        <v>487</v>
      </c>
      <c r="J253" s="361" t="s">
        <v>492</v>
      </c>
      <c r="K253" s="338">
        <v>43628</v>
      </c>
      <c r="L253" s="360" t="s">
        <v>487</v>
      </c>
      <c r="M253" s="361" t="s">
        <v>492</v>
      </c>
      <c r="N253" s="338">
        <v>43629</v>
      </c>
      <c r="O253" s="360" t="s">
        <v>487</v>
      </c>
      <c r="P253" s="361" t="s">
        <v>492</v>
      </c>
      <c r="Q253" s="338">
        <v>43630</v>
      </c>
      <c r="R253" s="339"/>
      <c r="S253" s="340"/>
      <c r="T253" s="302">
        <v>43631</v>
      </c>
      <c r="U253" s="303"/>
      <c r="V253" s="313" t="str">
        <f>F253</f>
        <v>Run Name</v>
      </c>
      <c r="W253" s="274" t="str">
        <f>I253</f>
        <v>Run Name</v>
      </c>
      <c r="X253" s="314" t="str">
        <f>L253</f>
        <v>Run Name</v>
      </c>
      <c r="Y253" s="314" t="str">
        <f>O253</f>
        <v>Run Name</v>
      </c>
      <c r="Z253" s="314" t="str">
        <f>V253&amp;"  -"&amp;W253&amp;" - "&amp;X253&amp;" - "&amp;Y253</f>
        <v>Run Name  -Run Name - Run Name - Run Name</v>
      </c>
      <c r="AA253" s="314"/>
    </row>
    <row r="254" spans="1:31" x14ac:dyDescent="0.25">
      <c r="A254" s="275" t="s">
        <v>369</v>
      </c>
      <c r="B254" s="398" t="s">
        <v>463</v>
      </c>
      <c r="C254" s="327" t="s">
        <v>280</v>
      </c>
      <c r="D254" s="327"/>
      <c r="E254" s="322" t="s">
        <v>280</v>
      </c>
      <c r="F254" s="286"/>
      <c r="G254" s="286"/>
      <c r="H254" s="322" t="s">
        <v>280</v>
      </c>
      <c r="I254" s="286"/>
      <c r="J254" s="286"/>
      <c r="K254" s="322" t="s">
        <v>280</v>
      </c>
      <c r="L254" s="286"/>
      <c r="M254" s="286"/>
      <c r="N254" s="322" t="s">
        <v>280</v>
      </c>
      <c r="O254" s="286"/>
      <c r="P254" s="286"/>
      <c r="Q254" s="322" t="s">
        <v>280</v>
      </c>
      <c r="R254" s="323"/>
      <c r="S254" s="323"/>
      <c r="T254" s="287" t="s">
        <v>280</v>
      </c>
      <c r="U254" s="288"/>
      <c r="V254" s="274" t="s">
        <v>32</v>
      </c>
      <c r="W254" s="274" t="s">
        <v>32</v>
      </c>
      <c r="X254" s="274" t="s">
        <v>32</v>
      </c>
      <c r="Y254" s="274" t="s">
        <v>32</v>
      </c>
      <c r="Z254" s="274" t="s">
        <v>32</v>
      </c>
      <c r="AA254" s="314" t="str">
        <f t="shared" ref="AA254:AA263" si="115">AB254&amp;" - "&amp;AC254&amp;" - "&amp;AD254&amp;" - "&amp;AE254</f>
        <v xml:space="preserve">  -   -   -  </v>
      </c>
      <c r="AB254" s="313" t="str">
        <f t="shared" ref="AB254:AB263" si="116">E254</f>
        <v xml:space="preserve"> </v>
      </c>
      <c r="AC254" s="313" t="str">
        <f t="shared" ref="AC254:AC263" si="117">H254</f>
        <v xml:space="preserve"> </v>
      </c>
      <c r="AD254" s="313" t="str">
        <f t="shared" ref="AD254:AD263" si="118">K254</f>
        <v xml:space="preserve"> </v>
      </c>
      <c r="AE254" s="313" t="str">
        <f t="shared" ref="AE254:AE263" si="119">N254</f>
        <v xml:space="preserve"> </v>
      </c>
    </row>
    <row r="255" spans="1:31" x14ac:dyDescent="0.25">
      <c r="A255" s="275" t="s">
        <v>369</v>
      </c>
      <c r="B255" s="398" t="s">
        <v>463</v>
      </c>
      <c r="C255" s="327" t="s">
        <v>280</v>
      </c>
      <c r="D255" s="327"/>
      <c r="E255" s="322" t="s">
        <v>280</v>
      </c>
      <c r="F255" s="286"/>
      <c r="G255" s="286"/>
      <c r="H255" s="322" t="s">
        <v>280</v>
      </c>
      <c r="I255" s="286"/>
      <c r="J255" s="286"/>
      <c r="K255" s="322" t="s">
        <v>280</v>
      </c>
      <c r="L255" s="286"/>
      <c r="M255" s="286"/>
      <c r="N255" s="322" t="s">
        <v>280</v>
      </c>
      <c r="O255" s="286"/>
      <c r="P255" s="286"/>
      <c r="Q255" s="322" t="s">
        <v>280</v>
      </c>
      <c r="R255" s="323"/>
      <c r="S255" s="323"/>
      <c r="T255" s="287" t="s">
        <v>280</v>
      </c>
      <c r="U255" s="288"/>
      <c r="V255" s="274" t="s">
        <v>32</v>
      </c>
      <c r="W255" s="274" t="s">
        <v>32</v>
      </c>
      <c r="X255" s="274" t="s">
        <v>32</v>
      </c>
      <c r="Y255" s="274" t="s">
        <v>32</v>
      </c>
      <c r="Z255" s="274" t="s">
        <v>32</v>
      </c>
      <c r="AA255" s="314" t="str">
        <f t="shared" si="115"/>
        <v xml:space="preserve">  -   -   -  </v>
      </c>
      <c r="AB255" s="313" t="str">
        <f t="shared" si="116"/>
        <v xml:space="preserve"> </v>
      </c>
      <c r="AC255" s="313" t="str">
        <f t="shared" si="117"/>
        <v xml:space="preserve"> </v>
      </c>
      <c r="AD255" s="313" t="str">
        <f t="shared" si="118"/>
        <v xml:space="preserve"> </v>
      </c>
      <c r="AE255" s="313" t="str">
        <f t="shared" si="119"/>
        <v xml:space="preserve"> </v>
      </c>
    </row>
    <row r="256" spans="1:31" x14ac:dyDescent="0.25">
      <c r="A256" s="275" t="s">
        <v>369</v>
      </c>
      <c r="B256" s="398" t="s">
        <v>463</v>
      </c>
      <c r="C256" s="327" t="s">
        <v>280</v>
      </c>
      <c r="D256" s="327"/>
      <c r="E256" s="322" t="s">
        <v>280</v>
      </c>
      <c r="F256" s="286"/>
      <c r="G256" s="286"/>
      <c r="H256" s="322" t="s">
        <v>280</v>
      </c>
      <c r="I256" s="286"/>
      <c r="J256" s="286"/>
      <c r="K256" s="322" t="s">
        <v>280</v>
      </c>
      <c r="L256" s="286"/>
      <c r="M256" s="286"/>
      <c r="N256" s="322" t="s">
        <v>280</v>
      </c>
      <c r="O256" s="286"/>
      <c r="P256" s="286"/>
      <c r="Q256" s="322" t="s">
        <v>280</v>
      </c>
      <c r="R256" s="323"/>
      <c r="S256" s="323"/>
      <c r="T256" s="287" t="s">
        <v>280</v>
      </c>
      <c r="U256" s="288"/>
      <c r="V256" s="274" t="s">
        <v>32</v>
      </c>
      <c r="W256" s="274" t="s">
        <v>32</v>
      </c>
      <c r="X256" s="274" t="s">
        <v>32</v>
      </c>
      <c r="Y256" s="274" t="s">
        <v>32</v>
      </c>
      <c r="Z256" s="274" t="s">
        <v>32</v>
      </c>
      <c r="AA256" s="314" t="str">
        <f t="shared" si="115"/>
        <v xml:space="preserve">  -   -   -  </v>
      </c>
      <c r="AB256" s="313" t="str">
        <f t="shared" si="116"/>
        <v xml:space="preserve"> </v>
      </c>
      <c r="AC256" s="313" t="str">
        <f t="shared" si="117"/>
        <v xml:space="preserve"> </v>
      </c>
      <c r="AD256" s="313" t="str">
        <f t="shared" si="118"/>
        <v xml:space="preserve"> </v>
      </c>
      <c r="AE256" s="313" t="str">
        <f t="shared" si="119"/>
        <v xml:space="preserve"> </v>
      </c>
    </row>
    <row r="257" spans="1:31" x14ac:dyDescent="0.25">
      <c r="A257" s="275" t="s">
        <v>369</v>
      </c>
      <c r="B257" s="398" t="s">
        <v>463</v>
      </c>
      <c r="C257" s="327"/>
      <c r="D257" s="327"/>
      <c r="E257" s="322"/>
      <c r="F257" s="286"/>
      <c r="G257" s="286"/>
      <c r="H257" s="322"/>
      <c r="I257" s="286"/>
      <c r="J257" s="286"/>
      <c r="K257" s="322"/>
      <c r="L257" s="286"/>
      <c r="M257" s="286"/>
      <c r="N257" s="322"/>
      <c r="O257" s="286"/>
      <c r="P257" s="286"/>
      <c r="Q257" s="322"/>
      <c r="R257" s="323"/>
      <c r="S257" s="323"/>
      <c r="T257" s="287"/>
      <c r="U257" s="288"/>
      <c r="V257" s="274" t="s">
        <v>32</v>
      </c>
      <c r="W257" s="274" t="s">
        <v>32</v>
      </c>
      <c r="X257" s="274" t="s">
        <v>32</v>
      </c>
      <c r="Y257" s="274" t="s">
        <v>32</v>
      </c>
      <c r="Z257" s="274" t="s">
        <v>32</v>
      </c>
      <c r="AA257" s="314" t="str">
        <f t="shared" si="115"/>
        <v>0 - 0 - 0 - 0</v>
      </c>
      <c r="AB257" s="313">
        <f t="shared" si="116"/>
        <v>0</v>
      </c>
      <c r="AC257" s="313">
        <f t="shared" si="117"/>
        <v>0</v>
      </c>
      <c r="AD257" s="313">
        <f t="shared" si="118"/>
        <v>0</v>
      </c>
      <c r="AE257" s="313">
        <f t="shared" si="119"/>
        <v>0</v>
      </c>
    </row>
    <row r="258" spans="1:31" x14ac:dyDescent="0.25">
      <c r="A258" s="275" t="s">
        <v>369</v>
      </c>
      <c r="B258" s="398" t="s">
        <v>463</v>
      </c>
      <c r="C258" s="327"/>
      <c r="D258" s="327"/>
      <c r="E258" s="322"/>
      <c r="F258" s="286"/>
      <c r="G258" s="286"/>
      <c r="H258" s="322"/>
      <c r="I258" s="286"/>
      <c r="J258" s="286"/>
      <c r="K258" s="322"/>
      <c r="L258" s="286"/>
      <c r="M258" s="286"/>
      <c r="N258" s="322"/>
      <c r="O258" s="286"/>
      <c r="P258" s="286"/>
      <c r="Q258" s="322"/>
      <c r="R258" s="323"/>
      <c r="S258" s="323"/>
      <c r="T258" s="287"/>
      <c r="U258" s="288"/>
      <c r="V258" s="274" t="s">
        <v>32</v>
      </c>
      <c r="W258" s="274" t="s">
        <v>32</v>
      </c>
      <c r="X258" s="274" t="s">
        <v>32</v>
      </c>
      <c r="Y258" s="274" t="s">
        <v>32</v>
      </c>
      <c r="Z258" s="274" t="s">
        <v>32</v>
      </c>
      <c r="AA258" s="314" t="str">
        <f t="shared" si="115"/>
        <v>0 - 0 - 0 - 0</v>
      </c>
      <c r="AB258" s="313">
        <f t="shared" si="116"/>
        <v>0</v>
      </c>
      <c r="AC258" s="313">
        <f t="shared" si="117"/>
        <v>0</v>
      </c>
      <c r="AD258" s="313">
        <f t="shared" si="118"/>
        <v>0</v>
      </c>
      <c r="AE258" s="313">
        <f t="shared" si="119"/>
        <v>0</v>
      </c>
    </row>
    <row r="259" spans="1:31" x14ac:dyDescent="0.25">
      <c r="A259" s="275" t="s">
        <v>369</v>
      </c>
      <c r="B259" s="398" t="s">
        <v>463</v>
      </c>
      <c r="C259" s="327"/>
      <c r="D259" s="327"/>
      <c r="E259" s="322"/>
      <c r="F259" s="286"/>
      <c r="G259" s="286"/>
      <c r="H259" s="322"/>
      <c r="I259" s="286"/>
      <c r="J259" s="286"/>
      <c r="K259" s="322"/>
      <c r="L259" s="286"/>
      <c r="M259" s="286"/>
      <c r="N259" s="322"/>
      <c r="O259" s="286"/>
      <c r="P259" s="286"/>
      <c r="Q259" s="322"/>
      <c r="R259" s="323"/>
      <c r="S259" s="323"/>
      <c r="T259" s="287"/>
      <c r="U259" s="288"/>
      <c r="V259" s="274" t="s">
        <v>32</v>
      </c>
      <c r="W259" s="274" t="s">
        <v>32</v>
      </c>
      <c r="X259" s="274" t="s">
        <v>32</v>
      </c>
      <c r="Y259" s="274" t="s">
        <v>32</v>
      </c>
      <c r="Z259" s="274" t="s">
        <v>32</v>
      </c>
      <c r="AA259" s="314" t="str">
        <f t="shared" si="115"/>
        <v>0 - 0 - 0 - 0</v>
      </c>
      <c r="AB259" s="313">
        <f t="shared" si="116"/>
        <v>0</v>
      </c>
      <c r="AC259" s="313">
        <f t="shared" si="117"/>
        <v>0</v>
      </c>
      <c r="AD259" s="313">
        <f t="shared" si="118"/>
        <v>0</v>
      </c>
      <c r="AE259" s="313">
        <f t="shared" si="119"/>
        <v>0</v>
      </c>
    </row>
    <row r="260" spans="1:31" x14ac:dyDescent="0.25">
      <c r="A260" s="275" t="s">
        <v>369</v>
      </c>
      <c r="B260" s="398" t="s">
        <v>463</v>
      </c>
      <c r="C260" s="327"/>
      <c r="D260" s="327"/>
      <c r="E260" s="322"/>
      <c r="F260" s="286"/>
      <c r="G260" s="286"/>
      <c r="H260" s="322"/>
      <c r="I260" s="286"/>
      <c r="J260" s="286"/>
      <c r="K260" s="322"/>
      <c r="L260" s="286"/>
      <c r="M260" s="286"/>
      <c r="N260" s="322"/>
      <c r="O260" s="286"/>
      <c r="P260" s="286"/>
      <c r="Q260" s="322"/>
      <c r="R260" s="323"/>
      <c r="S260" s="323"/>
      <c r="T260" s="287"/>
      <c r="U260" s="288"/>
      <c r="V260" s="274" t="s">
        <v>32</v>
      </c>
      <c r="W260" s="274" t="s">
        <v>32</v>
      </c>
      <c r="X260" s="274" t="s">
        <v>32</v>
      </c>
      <c r="Y260" s="274" t="s">
        <v>32</v>
      </c>
      <c r="Z260" s="274" t="s">
        <v>32</v>
      </c>
      <c r="AA260" s="314" t="str">
        <f t="shared" si="115"/>
        <v>0 - 0 - 0 - 0</v>
      </c>
      <c r="AB260" s="313">
        <f t="shared" si="116"/>
        <v>0</v>
      </c>
      <c r="AC260" s="313">
        <f t="shared" si="117"/>
        <v>0</v>
      </c>
      <c r="AD260" s="313">
        <f t="shared" si="118"/>
        <v>0</v>
      </c>
      <c r="AE260" s="313">
        <f t="shared" si="119"/>
        <v>0</v>
      </c>
    </row>
    <row r="261" spans="1:31" x14ac:dyDescent="0.25">
      <c r="A261" s="275" t="s">
        <v>369</v>
      </c>
      <c r="B261" s="398" t="s">
        <v>463</v>
      </c>
      <c r="C261" s="327"/>
      <c r="D261" s="327"/>
      <c r="E261" s="322"/>
      <c r="F261" s="286"/>
      <c r="G261" s="286"/>
      <c r="H261" s="322"/>
      <c r="I261" s="286"/>
      <c r="J261" s="286"/>
      <c r="K261" s="322"/>
      <c r="L261" s="286"/>
      <c r="M261" s="286"/>
      <c r="N261" s="322"/>
      <c r="O261" s="286"/>
      <c r="P261" s="286"/>
      <c r="Q261" s="322"/>
      <c r="R261" s="323"/>
      <c r="S261" s="323"/>
      <c r="T261" s="287"/>
      <c r="U261" s="288"/>
      <c r="V261" s="274" t="s">
        <v>32</v>
      </c>
      <c r="W261" s="274" t="s">
        <v>32</v>
      </c>
      <c r="X261" s="274" t="s">
        <v>32</v>
      </c>
      <c r="Y261" s="274" t="s">
        <v>32</v>
      </c>
      <c r="Z261" s="274" t="s">
        <v>32</v>
      </c>
      <c r="AA261" s="314" t="str">
        <f t="shared" si="115"/>
        <v>0 - 0 - 0 - 0</v>
      </c>
      <c r="AB261" s="313">
        <f t="shared" si="116"/>
        <v>0</v>
      </c>
      <c r="AC261" s="313">
        <f t="shared" si="117"/>
        <v>0</v>
      </c>
      <c r="AD261" s="313">
        <f t="shared" si="118"/>
        <v>0</v>
      </c>
      <c r="AE261" s="313">
        <f t="shared" si="119"/>
        <v>0</v>
      </c>
    </row>
    <row r="262" spans="1:31" x14ac:dyDescent="0.25">
      <c r="A262" s="275" t="s">
        <v>369</v>
      </c>
      <c r="B262" s="398" t="s">
        <v>463</v>
      </c>
      <c r="C262" s="327" t="s">
        <v>280</v>
      </c>
      <c r="D262" s="327"/>
      <c r="E262" s="322" t="s">
        <v>280</v>
      </c>
      <c r="F262" s="286"/>
      <c r="G262" s="286"/>
      <c r="H262" s="322" t="s">
        <v>280</v>
      </c>
      <c r="I262" s="286"/>
      <c r="J262" s="286"/>
      <c r="K262" s="322" t="s">
        <v>280</v>
      </c>
      <c r="L262" s="286"/>
      <c r="M262" s="286"/>
      <c r="N262" s="322" t="s">
        <v>280</v>
      </c>
      <c r="O262" s="286"/>
      <c r="P262" s="286"/>
      <c r="Q262" s="322" t="s">
        <v>280</v>
      </c>
      <c r="R262" s="323"/>
      <c r="S262" s="323"/>
      <c r="T262" s="287" t="s">
        <v>280</v>
      </c>
      <c r="U262" s="288"/>
      <c r="V262" s="274" t="s">
        <v>32</v>
      </c>
      <c r="W262" s="274" t="s">
        <v>32</v>
      </c>
      <c r="X262" s="274" t="s">
        <v>32</v>
      </c>
      <c r="Y262" s="274" t="s">
        <v>32</v>
      </c>
      <c r="Z262" s="274" t="s">
        <v>32</v>
      </c>
      <c r="AA262" s="314" t="str">
        <f t="shared" si="115"/>
        <v xml:space="preserve">  -   -   -  </v>
      </c>
      <c r="AB262" s="313" t="str">
        <f t="shared" si="116"/>
        <v xml:space="preserve"> </v>
      </c>
      <c r="AC262" s="313" t="str">
        <f t="shared" si="117"/>
        <v xml:space="preserve"> </v>
      </c>
      <c r="AD262" s="313" t="str">
        <f t="shared" si="118"/>
        <v xml:space="preserve"> </v>
      </c>
      <c r="AE262" s="313" t="str">
        <f t="shared" si="119"/>
        <v xml:space="preserve"> </v>
      </c>
    </row>
    <row r="263" spans="1:31" x14ac:dyDescent="0.25">
      <c r="A263" s="275" t="s">
        <v>369</v>
      </c>
      <c r="B263" s="398" t="s">
        <v>463</v>
      </c>
      <c r="C263" s="327" t="s">
        <v>280</v>
      </c>
      <c r="D263" s="327"/>
      <c r="E263" s="322" t="s">
        <v>280</v>
      </c>
      <c r="F263" s="286"/>
      <c r="G263" s="286"/>
      <c r="H263" s="322" t="s">
        <v>280</v>
      </c>
      <c r="I263" s="286"/>
      <c r="J263" s="286"/>
      <c r="K263" s="322" t="s">
        <v>280</v>
      </c>
      <c r="L263" s="286"/>
      <c r="M263" s="286"/>
      <c r="N263" s="322" t="s">
        <v>280</v>
      </c>
      <c r="O263" s="286"/>
      <c r="P263" s="286"/>
      <c r="Q263" s="322" t="s">
        <v>280</v>
      </c>
      <c r="R263" s="323"/>
      <c r="S263" s="323"/>
      <c r="T263" s="287" t="s">
        <v>280</v>
      </c>
      <c r="U263" s="288"/>
      <c r="V263" s="274" t="s">
        <v>32</v>
      </c>
      <c r="W263" s="274" t="s">
        <v>32</v>
      </c>
      <c r="X263" s="274" t="s">
        <v>32</v>
      </c>
      <c r="Y263" s="274" t="s">
        <v>32</v>
      </c>
      <c r="Z263" s="274" t="s">
        <v>32</v>
      </c>
      <c r="AA263" s="314" t="str">
        <f t="shared" si="115"/>
        <v xml:space="preserve">  -   -   -  </v>
      </c>
      <c r="AB263" s="313" t="str">
        <f t="shared" si="116"/>
        <v xml:space="preserve"> </v>
      </c>
      <c r="AC263" s="313" t="str">
        <f t="shared" si="117"/>
        <v xml:space="preserve"> </v>
      </c>
      <c r="AD263" s="313" t="str">
        <f t="shared" si="118"/>
        <v xml:space="preserve"> </v>
      </c>
      <c r="AE263" s="313" t="str">
        <f t="shared" si="119"/>
        <v xml:space="preserve"> </v>
      </c>
    </row>
    <row r="264" spans="1:31" x14ac:dyDescent="0.25">
      <c r="A264" s="275" t="s">
        <v>369</v>
      </c>
      <c r="B264" s="398" t="s">
        <v>463</v>
      </c>
      <c r="C264" s="341">
        <v>43632</v>
      </c>
      <c r="D264" s="342"/>
      <c r="E264" s="338">
        <v>43633</v>
      </c>
      <c r="F264" s="360" t="s">
        <v>487</v>
      </c>
      <c r="G264" s="361" t="s">
        <v>492</v>
      </c>
      <c r="H264" s="338">
        <v>43634</v>
      </c>
      <c r="I264" s="360" t="s">
        <v>487</v>
      </c>
      <c r="J264" s="361" t="s">
        <v>492</v>
      </c>
      <c r="K264" s="338">
        <v>43635</v>
      </c>
      <c r="L264" s="360" t="s">
        <v>487</v>
      </c>
      <c r="M264" s="361" t="s">
        <v>492</v>
      </c>
      <c r="N264" s="338">
        <v>43636</v>
      </c>
      <c r="O264" s="360" t="s">
        <v>487</v>
      </c>
      <c r="P264" s="361" t="s">
        <v>492</v>
      </c>
      <c r="Q264" s="338">
        <v>43637</v>
      </c>
      <c r="R264" s="339"/>
      <c r="S264" s="340"/>
      <c r="T264" s="302">
        <v>43638</v>
      </c>
      <c r="U264" s="303"/>
      <c r="V264" s="313" t="str">
        <f>F264</f>
        <v>Run Name</v>
      </c>
      <c r="W264" s="274" t="str">
        <f>I264</f>
        <v>Run Name</v>
      </c>
      <c r="X264" s="314" t="str">
        <f>L264</f>
        <v>Run Name</v>
      </c>
      <c r="Y264" s="314" t="str">
        <f>O264</f>
        <v>Run Name</v>
      </c>
      <c r="Z264" s="314" t="str">
        <f>V264&amp;"  -"&amp;W264&amp;" - "&amp;X264&amp;" - "&amp;Y264</f>
        <v>Run Name  -Run Name - Run Name - Run Name</v>
      </c>
      <c r="AA264" s="314"/>
    </row>
    <row r="265" spans="1:31" x14ac:dyDescent="0.25">
      <c r="A265" s="275" t="s">
        <v>369</v>
      </c>
      <c r="B265" s="398" t="s">
        <v>463</v>
      </c>
      <c r="C265" s="327" t="s">
        <v>280</v>
      </c>
      <c r="D265" s="327"/>
      <c r="E265" s="322" t="s">
        <v>280</v>
      </c>
      <c r="F265" s="286"/>
      <c r="G265" s="286"/>
      <c r="H265" s="322" t="s">
        <v>280</v>
      </c>
      <c r="I265" s="286"/>
      <c r="J265" s="286"/>
      <c r="K265" s="322" t="s">
        <v>280</v>
      </c>
      <c r="L265" s="286"/>
      <c r="M265" s="286"/>
      <c r="N265" s="322" t="s">
        <v>280</v>
      </c>
      <c r="O265" s="286"/>
      <c r="P265" s="286"/>
      <c r="Q265" s="322" t="s">
        <v>280</v>
      </c>
      <c r="R265" s="323"/>
      <c r="S265" s="323"/>
      <c r="T265" s="287" t="s">
        <v>280</v>
      </c>
      <c r="U265" s="288"/>
      <c r="V265" s="274" t="s">
        <v>32</v>
      </c>
      <c r="W265" s="274" t="s">
        <v>32</v>
      </c>
      <c r="X265" s="274" t="s">
        <v>32</v>
      </c>
      <c r="Y265" s="274" t="s">
        <v>32</v>
      </c>
      <c r="Z265" s="274" t="s">
        <v>32</v>
      </c>
      <c r="AA265" s="314" t="str">
        <f t="shared" ref="AA265:AA274" si="120">AB265&amp;" - "&amp;AC265&amp;" - "&amp;AD265&amp;" - "&amp;AE265</f>
        <v xml:space="preserve">  -   -   -  </v>
      </c>
      <c r="AB265" s="313" t="str">
        <f t="shared" ref="AB265:AB274" si="121">E265</f>
        <v xml:space="preserve"> </v>
      </c>
      <c r="AC265" s="313" t="str">
        <f t="shared" ref="AC265:AC274" si="122">H265</f>
        <v xml:space="preserve"> </v>
      </c>
      <c r="AD265" s="313" t="str">
        <f t="shared" ref="AD265:AD274" si="123">K265</f>
        <v xml:space="preserve"> </v>
      </c>
      <c r="AE265" s="313" t="str">
        <f t="shared" ref="AE265:AE274" si="124">N265</f>
        <v xml:space="preserve"> </v>
      </c>
    </row>
    <row r="266" spans="1:31" x14ac:dyDescent="0.25">
      <c r="A266" s="275" t="s">
        <v>369</v>
      </c>
      <c r="B266" s="398" t="s">
        <v>463</v>
      </c>
      <c r="C266" s="327" t="s">
        <v>280</v>
      </c>
      <c r="D266" s="327"/>
      <c r="E266" s="322" t="s">
        <v>280</v>
      </c>
      <c r="F266" s="286"/>
      <c r="G266" s="286"/>
      <c r="H266" s="322" t="s">
        <v>280</v>
      </c>
      <c r="I266" s="286"/>
      <c r="J266" s="286"/>
      <c r="K266" s="322" t="s">
        <v>280</v>
      </c>
      <c r="L266" s="286"/>
      <c r="M266" s="286"/>
      <c r="N266" s="322" t="s">
        <v>280</v>
      </c>
      <c r="O266" s="286"/>
      <c r="P266" s="286"/>
      <c r="Q266" s="322" t="s">
        <v>280</v>
      </c>
      <c r="R266" s="323"/>
      <c r="S266" s="323"/>
      <c r="T266" s="287" t="s">
        <v>280</v>
      </c>
      <c r="U266" s="288"/>
      <c r="V266" s="274" t="s">
        <v>32</v>
      </c>
      <c r="W266" s="274" t="s">
        <v>32</v>
      </c>
      <c r="X266" s="274" t="s">
        <v>32</v>
      </c>
      <c r="Y266" s="274" t="s">
        <v>32</v>
      </c>
      <c r="Z266" s="274" t="s">
        <v>32</v>
      </c>
      <c r="AA266" s="314" t="str">
        <f t="shared" si="120"/>
        <v xml:space="preserve">  -   -   -  </v>
      </c>
      <c r="AB266" s="313" t="str">
        <f t="shared" si="121"/>
        <v xml:space="preserve"> </v>
      </c>
      <c r="AC266" s="313" t="str">
        <f t="shared" si="122"/>
        <v xml:space="preserve"> </v>
      </c>
      <c r="AD266" s="313" t="str">
        <f t="shared" si="123"/>
        <v xml:space="preserve"> </v>
      </c>
      <c r="AE266" s="313" t="str">
        <f t="shared" si="124"/>
        <v xml:space="preserve"> </v>
      </c>
    </row>
    <row r="267" spans="1:31" x14ac:dyDescent="0.25">
      <c r="A267" s="275" t="s">
        <v>369</v>
      </c>
      <c r="B267" s="398" t="s">
        <v>463</v>
      </c>
      <c r="C267" s="327"/>
      <c r="D267" s="327"/>
      <c r="E267" s="322"/>
      <c r="F267" s="286"/>
      <c r="G267" s="286"/>
      <c r="H267" s="322"/>
      <c r="I267" s="286"/>
      <c r="J267" s="286"/>
      <c r="K267" s="322"/>
      <c r="L267" s="286"/>
      <c r="M267" s="286"/>
      <c r="N267" s="322"/>
      <c r="O267" s="286"/>
      <c r="P267" s="286"/>
      <c r="Q267" s="322"/>
      <c r="R267" s="323"/>
      <c r="S267" s="323"/>
      <c r="T267" s="287"/>
      <c r="U267" s="288"/>
      <c r="V267" s="274" t="s">
        <v>32</v>
      </c>
      <c r="W267" s="274" t="s">
        <v>32</v>
      </c>
      <c r="X267" s="274" t="s">
        <v>32</v>
      </c>
      <c r="Y267" s="274" t="s">
        <v>32</v>
      </c>
      <c r="Z267" s="274" t="s">
        <v>32</v>
      </c>
      <c r="AA267" s="314" t="str">
        <f t="shared" si="120"/>
        <v>0 - 0 - 0 - 0</v>
      </c>
      <c r="AB267" s="313">
        <f t="shared" si="121"/>
        <v>0</v>
      </c>
      <c r="AC267" s="313">
        <f t="shared" si="122"/>
        <v>0</v>
      </c>
      <c r="AD267" s="313">
        <f t="shared" si="123"/>
        <v>0</v>
      </c>
      <c r="AE267" s="313">
        <f t="shared" si="124"/>
        <v>0</v>
      </c>
    </row>
    <row r="268" spans="1:31" x14ac:dyDescent="0.25">
      <c r="A268" s="275" t="s">
        <v>369</v>
      </c>
      <c r="B268" s="398" t="s">
        <v>463</v>
      </c>
      <c r="C268" s="327"/>
      <c r="D268" s="327"/>
      <c r="E268" s="322"/>
      <c r="F268" s="286"/>
      <c r="G268" s="286"/>
      <c r="H268" s="322"/>
      <c r="I268" s="286"/>
      <c r="J268" s="286"/>
      <c r="K268" s="322"/>
      <c r="L268" s="286"/>
      <c r="M268" s="286"/>
      <c r="N268" s="322"/>
      <c r="O268" s="286"/>
      <c r="P268" s="286"/>
      <c r="Q268" s="322"/>
      <c r="R268" s="323"/>
      <c r="S268" s="323"/>
      <c r="T268" s="287"/>
      <c r="U268" s="288"/>
      <c r="V268" s="274" t="s">
        <v>32</v>
      </c>
      <c r="W268" s="274" t="s">
        <v>32</v>
      </c>
      <c r="X268" s="274" t="s">
        <v>32</v>
      </c>
      <c r="Y268" s="274" t="s">
        <v>32</v>
      </c>
      <c r="Z268" s="274" t="s">
        <v>32</v>
      </c>
      <c r="AA268" s="314" t="str">
        <f t="shared" si="120"/>
        <v>0 - 0 - 0 - 0</v>
      </c>
      <c r="AB268" s="313">
        <f t="shared" si="121"/>
        <v>0</v>
      </c>
      <c r="AC268" s="313">
        <f t="shared" si="122"/>
        <v>0</v>
      </c>
      <c r="AD268" s="313">
        <f t="shared" si="123"/>
        <v>0</v>
      </c>
      <c r="AE268" s="313">
        <f t="shared" si="124"/>
        <v>0</v>
      </c>
    </row>
    <row r="269" spans="1:31" x14ac:dyDescent="0.25">
      <c r="A269" s="275" t="s">
        <v>369</v>
      </c>
      <c r="B269" s="398" t="s">
        <v>463</v>
      </c>
      <c r="C269" s="327"/>
      <c r="D269" s="327"/>
      <c r="E269" s="322"/>
      <c r="F269" s="286"/>
      <c r="G269" s="286"/>
      <c r="H269" s="322"/>
      <c r="I269" s="286"/>
      <c r="J269" s="286"/>
      <c r="K269" s="322"/>
      <c r="L269" s="286"/>
      <c r="M269" s="286"/>
      <c r="N269" s="322"/>
      <c r="O269" s="286"/>
      <c r="P269" s="286"/>
      <c r="Q269" s="322"/>
      <c r="R269" s="323"/>
      <c r="S269" s="323"/>
      <c r="T269" s="287"/>
      <c r="U269" s="288"/>
      <c r="V269" s="274" t="s">
        <v>32</v>
      </c>
      <c r="W269" s="274" t="s">
        <v>32</v>
      </c>
      <c r="X269" s="274" t="s">
        <v>32</v>
      </c>
      <c r="Y269" s="274" t="s">
        <v>32</v>
      </c>
      <c r="Z269" s="274" t="s">
        <v>32</v>
      </c>
      <c r="AA269" s="314" t="str">
        <f t="shared" si="120"/>
        <v>0 - 0 - 0 - 0</v>
      </c>
      <c r="AB269" s="313">
        <f t="shared" si="121"/>
        <v>0</v>
      </c>
      <c r="AC269" s="313">
        <f t="shared" si="122"/>
        <v>0</v>
      </c>
      <c r="AD269" s="313">
        <f t="shared" si="123"/>
        <v>0</v>
      </c>
      <c r="AE269" s="313">
        <f t="shared" si="124"/>
        <v>0</v>
      </c>
    </row>
    <row r="270" spans="1:31" x14ac:dyDescent="0.25">
      <c r="A270" s="275" t="s">
        <v>369</v>
      </c>
      <c r="B270" s="398" t="s">
        <v>463</v>
      </c>
      <c r="C270" s="327"/>
      <c r="D270" s="327"/>
      <c r="E270" s="322"/>
      <c r="F270" s="286"/>
      <c r="G270" s="286"/>
      <c r="H270" s="322"/>
      <c r="I270" s="286"/>
      <c r="J270" s="286"/>
      <c r="K270" s="322"/>
      <c r="L270" s="286"/>
      <c r="M270" s="286"/>
      <c r="N270" s="322"/>
      <c r="O270" s="286"/>
      <c r="P270" s="286"/>
      <c r="Q270" s="322"/>
      <c r="R270" s="323"/>
      <c r="S270" s="323"/>
      <c r="T270" s="287"/>
      <c r="U270" s="288"/>
      <c r="V270" s="274" t="s">
        <v>32</v>
      </c>
      <c r="W270" s="274" t="s">
        <v>32</v>
      </c>
      <c r="X270" s="274" t="s">
        <v>32</v>
      </c>
      <c r="Y270" s="274" t="s">
        <v>32</v>
      </c>
      <c r="Z270" s="274" t="s">
        <v>32</v>
      </c>
      <c r="AA270" s="314" t="str">
        <f t="shared" si="120"/>
        <v>0 - 0 - 0 - 0</v>
      </c>
      <c r="AB270" s="313">
        <f t="shared" si="121"/>
        <v>0</v>
      </c>
      <c r="AC270" s="313">
        <f t="shared" si="122"/>
        <v>0</v>
      </c>
      <c r="AD270" s="313">
        <f t="shared" si="123"/>
        <v>0</v>
      </c>
      <c r="AE270" s="313">
        <f t="shared" si="124"/>
        <v>0</v>
      </c>
    </row>
    <row r="271" spans="1:31" x14ac:dyDescent="0.25">
      <c r="A271" s="275" t="s">
        <v>369</v>
      </c>
      <c r="B271" s="398" t="s">
        <v>463</v>
      </c>
      <c r="C271" s="327"/>
      <c r="D271" s="327"/>
      <c r="E271" s="322"/>
      <c r="F271" s="286"/>
      <c r="G271" s="286"/>
      <c r="H271" s="322"/>
      <c r="I271" s="286"/>
      <c r="J271" s="286"/>
      <c r="K271" s="322"/>
      <c r="L271" s="286"/>
      <c r="M271" s="286"/>
      <c r="N271" s="322"/>
      <c r="O271" s="286"/>
      <c r="P271" s="286"/>
      <c r="Q271" s="322"/>
      <c r="R271" s="323"/>
      <c r="S271" s="323"/>
      <c r="T271" s="287"/>
      <c r="U271" s="288"/>
      <c r="V271" s="274" t="s">
        <v>32</v>
      </c>
      <c r="W271" s="274" t="s">
        <v>32</v>
      </c>
      <c r="X271" s="274" t="s">
        <v>32</v>
      </c>
      <c r="Y271" s="274" t="s">
        <v>32</v>
      </c>
      <c r="Z271" s="274" t="s">
        <v>32</v>
      </c>
      <c r="AA271" s="314" t="str">
        <f t="shared" si="120"/>
        <v>0 - 0 - 0 - 0</v>
      </c>
      <c r="AB271" s="313">
        <f t="shared" si="121"/>
        <v>0</v>
      </c>
      <c r="AC271" s="313">
        <f t="shared" si="122"/>
        <v>0</v>
      </c>
      <c r="AD271" s="313">
        <f t="shared" si="123"/>
        <v>0</v>
      </c>
      <c r="AE271" s="313">
        <f t="shared" si="124"/>
        <v>0</v>
      </c>
    </row>
    <row r="272" spans="1:31" x14ac:dyDescent="0.25">
      <c r="A272" s="275" t="s">
        <v>369</v>
      </c>
      <c r="B272" s="398" t="s">
        <v>463</v>
      </c>
      <c r="C272" s="327" t="s">
        <v>280</v>
      </c>
      <c r="D272" s="327"/>
      <c r="E272" s="322" t="s">
        <v>280</v>
      </c>
      <c r="F272" s="286"/>
      <c r="G272" s="286"/>
      <c r="H272" s="322" t="s">
        <v>280</v>
      </c>
      <c r="I272" s="286"/>
      <c r="J272" s="286"/>
      <c r="K272" s="322" t="s">
        <v>280</v>
      </c>
      <c r="L272" s="286"/>
      <c r="M272" s="286"/>
      <c r="N272" s="322" t="s">
        <v>280</v>
      </c>
      <c r="O272" s="286"/>
      <c r="P272" s="286"/>
      <c r="Q272" s="322" t="s">
        <v>280</v>
      </c>
      <c r="R272" s="323"/>
      <c r="S272" s="323"/>
      <c r="T272" s="287" t="s">
        <v>280</v>
      </c>
      <c r="U272" s="288"/>
      <c r="V272" s="274" t="s">
        <v>32</v>
      </c>
      <c r="W272" s="274" t="s">
        <v>32</v>
      </c>
      <c r="X272" s="274" t="s">
        <v>32</v>
      </c>
      <c r="Y272" s="274" t="s">
        <v>32</v>
      </c>
      <c r="Z272" s="274" t="s">
        <v>32</v>
      </c>
      <c r="AA272" s="314" t="str">
        <f t="shared" si="120"/>
        <v xml:space="preserve">  -   -   -  </v>
      </c>
      <c r="AB272" s="313" t="str">
        <f t="shared" si="121"/>
        <v xml:space="preserve"> </v>
      </c>
      <c r="AC272" s="313" t="str">
        <f t="shared" si="122"/>
        <v xml:space="preserve"> </v>
      </c>
      <c r="AD272" s="313" t="str">
        <f t="shared" si="123"/>
        <v xml:space="preserve"> </v>
      </c>
      <c r="AE272" s="313" t="str">
        <f t="shared" si="124"/>
        <v xml:space="preserve"> </v>
      </c>
    </row>
    <row r="273" spans="1:31" x14ac:dyDescent="0.25">
      <c r="A273" s="275" t="s">
        <v>369</v>
      </c>
      <c r="B273" s="398" t="s">
        <v>463</v>
      </c>
      <c r="C273" s="327" t="s">
        <v>280</v>
      </c>
      <c r="D273" s="327"/>
      <c r="E273" s="322" t="s">
        <v>280</v>
      </c>
      <c r="F273" s="286"/>
      <c r="G273" s="286"/>
      <c r="H273" s="322" t="s">
        <v>280</v>
      </c>
      <c r="I273" s="286"/>
      <c r="J273" s="286"/>
      <c r="K273" s="322" t="s">
        <v>280</v>
      </c>
      <c r="L273" s="286"/>
      <c r="M273" s="286"/>
      <c r="N273" s="322" t="s">
        <v>280</v>
      </c>
      <c r="O273" s="286"/>
      <c r="P273" s="286"/>
      <c r="Q273" s="322" t="s">
        <v>280</v>
      </c>
      <c r="R273" s="323"/>
      <c r="S273" s="323"/>
      <c r="T273" s="287" t="s">
        <v>280</v>
      </c>
      <c r="U273" s="288"/>
      <c r="V273" s="274" t="s">
        <v>32</v>
      </c>
      <c r="W273" s="274" t="s">
        <v>32</v>
      </c>
      <c r="X273" s="274" t="s">
        <v>32</v>
      </c>
      <c r="Y273" s="274" t="s">
        <v>32</v>
      </c>
      <c r="Z273" s="274" t="s">
        <v>32</v>
      </c>
      <c r="AA273" s="314" t="str">
        <f t="shared" si="120"/>
        <v xml:space="preserve">  -   -   -  </v>
      </c>
      <c r="AB273" s="313" t="str">
        <f t="shared" si="121"/>
        <v xml:space="preserve"> </v>
      </c>
      <c r="AC273" s="313" t="str">
        <f t="shared" si="122"/>
        <v xml:space="preserve"> </v>
      </c>
      <c r="AD273" s="313" t="str">
        <f t="shared" si="123"/>
        <v xml:space="preserve"> </v>
      </c>
      <c r="AE273" s="313" t="str">
        <f t="shared" si="124"/>
        <v xml:space="preserve"> </v>
      </c>
    </row>
    <row r="274" spans="1:31" x14ac:dyDescent="0.25">
      <c r="A274" s="275" t="s">
        <v>369</v>
      </c>
      <c r="B274" s="398" t="s">
        <v>463</v>
      </c>
      <c r="C274" s="327" t="s">
        <v>280</v>
      </c>
      <c r="D274" s="327"/>
      <c r="E274" s="322" t="s">
        <v>280</v>
      </c>
      <c r="F274" s="286"/>
      <c r="G274" s="286"/>
      <c r="H274" s="322" t="s">
        <v>280</v>
      </c>
      <c r="I274" s="286"/>
      <c r="J274" s="286"/>
      <c r="K274" s="322" t="s">
        <v>280</v>
      </c>
      <c r="L274" s="286"/>
      <c r="M274" s="286"/>
      <c r="N274" s="322" t="s">
        <v>280</v>
      </c>
      <c r="O274" s="286"/>
      <c r="P274" s="286"/>
      <c r="Q274" s="322" t="s">
        <v>280</v>
      </c>
      <c r="R274" s="323"/>
      <c r="S274" s="323"/>
      <c r="T274" s="287" t="s">
        <v>280</v>
      </c>
      <c r="U274" s="288"/>
      <c r="V274" s="274" t="s">
        <v>32</v>
      </c>
      <c r="W274" s="274" t="s">
        <v>32</v>
      </c>
      <c r="X274" s="274" t="s">
        <v>32</v>
      </c>
      <c r="Y274" s="274" t="s">
        <v>32</v>
      </c>
      <c r="Z274" s="274" t="s">
        <v>32</v>
      </c>
      <c r="AA274" s="314" t="str">
        <f t="shared" si="120"/>
        <v xml:space="preserve">  -   -   -  </v>
      </c>
      <c r="AB274" s="313" t="str">
        <f t="shared" si="121"/>
        <v xml:space="preserve"> </v>
      </c>
      <c r="AC274" s="313" t="str">
        <f t="shared" si="122"/>
        <v xml:space="preserve"> </v>
      </c>
      <c r="AD274" s="313" t="str">
        <f t="shared" si="123"/>
        <v xml:space="preserve"> </v>
      </c>
      <c r="AE274" s="313" t="str">
        <f t="shared" si="124"/>
        <v xml:space="preserve"> </v>
      </c>
    </row>
    <row r="275" spans="1:31" x14ac:dyDescent="0.25">
      <c r="A275" s="275" t="s">
        <v>369</v>
      </c>
      <c r="B275" s="398" t="s">
        <v>463</v>
      </c>
      <c r="C275" s="341">
        <v>43639</v>
      </c>
      <c r="D275" s="342"/>
      <c r="E275" s="338">
        <v>43640</v>
      </c>
      <c r="F275" s="360" t="s">
        <v>487</v>
      </c>
      <c r="G275" s="361" t="s">
        <v>492</v>
      </c>
      <c r="H275" s="338">
        <v>43641</v>
      </c>
      <c r="I275" s="360" t="s">
        <v>487</v>
      </c>
      <c r="J275" s="361" t="s">
        <v>492</v>
      </c>
      <c r="K275" s="338">
        <v>43642</v>
      </c>
      <c r="L275" s="360" t="s">
        <v>487</v>
      </c>
      <c r="M275" s="361" t="s">
        <v>492</v>
      </c>
      <c r="N275" s="338">
        <v>43643</v>
      </c>
      <c r="O275" s="360" t="s">
        <v>487</v>
      </c>
      <c r="P275" s="361" t="s">
        <v>492</v>
      </c>
      <c r="Q275" s="338">
        <v>43644</v>
      </c>
      <c r="R275" s="339"/>
      <c r="S275" s="340"/>
      <c r="T275" s="302">
        <v>43645</v>
      </c>
      <c r="U275" s="303"/>
      <c r="V275" s="313" t="str">
        <f>F275</f>
        <v>Run Name</v>
      </c>
      <c r="W275" s="274" t="str">
        <f>I275</f>
        <v>Run Name</v>
      </c>
      <c r="X275" s="314" t="str">
        <f>L275</f>
        <v>Run Name</v>
      </c>
      <c r="Y275" s="314" t="str">
        <f>O275</f>
        <v>Run Name</v>
      </c>
      <c r="Z275" s="314" t="str">
        <f>V275&amp;"  -"&amp;W275&amp;" - "&amp;X275&amp;" - "&amp;Y275</f>
        <v>Run Name  -Run Name - Run Name - Run Name</v>
      </c>
      <c r="AA275" s="314"/>
    </row>
    <row r="276" spans="1:31" x14ac:dyDescent="0.25">
      <c r="A276" s="275" t="s">
        <v>369</v>
      </c>
      <c r="B276" s="398" t="s">
        <v>463</v>
      </c>
      <c r="C276" s="327" t="s">
        <v>280</v>
      </c>
      <c r="D276" s="327"/>
      <c r="E276" s="322" t="s">
        <v>280</v>
      </c>
      <c r="F276" s="286"/>
      <c r="G276" s="286"/>
      <c r="H276" s="322" t="s">
        <v>280</v>
      </c>
      <c r="I276" s="286"/>
      <c r="J276" s="286"/>
      <c r="K276" s="322" t="s">
        <v>280</v>
      </c>
      <c r="L276" s="286"/>
      <c r="M276" s="286"/>
      <c r="N276" s="322" t="s">
        <v>280</v>
      </c>
      <c r="O276" s="286"/>
      <c r="P276" s="286"/>
      <c r="Q276" s="322" t="s">
        <v>280</v>
      </c>
      <c r="R276" s="323"/>
      <c r="S276" s="323"/>
      <c r="T276" s="287" t="s">
        <v>280</v>
      </c>
      <c r="U276" s="288"/>
      <c r="V276" s="274" t="s">
        <v>32</v>
      </c>
      <c r="W276" s="274" t="s">
        <v>32</v>
      </c>
      <c r="X276" s="274" t="s">
        <v>32</v>
      </c>
      <c r="Y276" s="274" t="s">
        <v>32</v>
      </c>
      <c r="Z276" s="274" t="s">
        <v>32</v>
      </c>
      <c r="AA276" s="314" t="str">
        <f t="shared" ref="AA276:AA285" si="125">AB276&amp;" - "&amp;AC276&amp;" - "&amp;AD276&amp;" - "&amp;AE276</f>
        <v xml:space="preserve">  -   -   -  </v>
      </c>
      <c r="AB276" s="313" t="str">
        <f t="shared" ref="AB276:AB285" si="126">E276</f>
        <v xml:space="preserve"> </v>
      </c>
      <c r="AC276" s="313" t="str">
        <f t="shared" ref="AC276:AC285" si="127">H276</f>
        <v xml:space="preserve"> </v>
      </c>
      <c r="AD276" s="313" t="str">
        <f t="shared" ref="AD276:AD285" si="128">K276</f>
        <v xml:space="preserve"> </v>
      </c>
      <c r="AE276" s="313" t="str">
        <f t="shared" ref="AE276:AE285" si="129">N276</f>
        <v xml:space="preserve"> </v>
      </c>
    </row>
    <row r="277" spans="1:31" x14ac:dyDescent="0.25">
      <c r="A277" s="275" t="s">
        <v>369</v>
      </c>
      <c r="B277" s="398" t="s">
        <v>463</v>
      </c>
      <c r="C277" s="327" t="s">
        <v>280</v>
      </c>
      <c r="D277" s="327"/>
      <c r="E277" s="322" t="s">
        <v>280</v>
      </c>
      <c r="F277" s="286"/>
      <c r="G277" s="286"/>
      <c r="H277" s="322" t="s">
        <v>280</v>
      </c>
      <c r="I277" s="286"/>
      <c r="J277" s="286"/>
      <c r="K277" s="322" t="s">
        <v>280</v>
      </c>
      <c r="L277" s="286"/>
      <c r="M277" s="286"/>
      <c r="N277" s="322" t="s">
        <v>280</v>
      </c>
      <c r="O277" s="286"/>
      <c r="P277" s="286"/>
      <c r="Q277" s="322" t="s">
        <v>280</v>
      </c>
      <c r="R277" s="323"/>
      <c r="S277" s="323"/>
      <c r="T277" s="287" t="s">
        <v>280</v>
      </c>
      <c r="U277" s="288"/>
      <c r="V277" s="274" t="s">
        <v>32</v>
      </c>
      <c r="W277" s="274" t="s">
        <v>32</v>
      </c>
      <c r="X277" s="274" t="s">
        <v>32</v>
      </c>
      <c r="Y277" s="274" t="s">
        <v>32</v>
      </c>
      <c r="Z277" s="274" t="s">
        <v>32</v>
      </c>
      <c r="AA277" s="314" t="str">
        <f t="shared" si="125"/>
        <v xml:space="preserve">  -   -   -  </v>
      </c>
      <c r="AB277" s="313" t="str">
        <f t="shared" si="126"/>
        <v xml:space="preserve"> </v>
      </c>
      <c r="AC277" s="313" t="str">
        <f t="shared" si="127"/>
        <v xml:space="preserve"> </v>
      </c>
      <c r="AD277" s="313" t="str">
        <f t="shared" si="128"/>
        <v xml:space="preserve"> </v>
      </c>
      <c r="AE277" s="313" t="str">
        <f t="shared" si="129"/>
        <v xml:space="preserve"> </v>
      </c>
    </row>
    <row r="278" spans="1:31" x14ac:dyDescent="0.25">
      <c r="A278" s="275" t="s">
        <v>369</v>
      </c>
      <c r="B278" s="398" t="s">
        <v>463</v>
      </c>
      <c r="C278" s="327"/>
      <c r="D278" s="327"/>
      <c r="E278" s="322"/>
      <c r="F278" s="286"/>
      <c r="G278" s="286"/>
      <c r="H278" s="322"/>
      <c r="I278" s="286"/>
      <c r="J278" s="286"/>
      <c r="K278" s="322"/>
      <c r="L278" s="286"/>
      <c r="M278" s="286"/>
      <c r="N278" s="322"/>
      <c r="O278" s="286"/>
      <c r="P278" s="286"/>
      <c r="Q278" s="322"/>
      <c r="R278" s="323"/>
      <c r="S278" s="323"/>
      <c r="T278" s="287"/>
      <c r="U278" s="288"/>
      <c r="V278" s="274" t="s">
        <v>32</v>
      </c>
      <c r="W278" s="274" t="s">
        <v>32</v>
      </c>
      <c r="X278" s="274" t="s">
        <v>32</v>
      </c>
      <c r="Y278" s="274" t="s">
        <v>32</v>
      </c>
      <c r="Z278" s="274" t="s">
        <v>32</v>
      </c>
      <c r="AA278" s="314" t="str">
        <f t="shared" si="125"/>
        <v>0 - 0 - 0 - 0</v>
      </c>
      <c r="AB278" s="313">
        <f t="shared" si="126"/>
        <v>0</v>
      </c>
      <c r="AC278" s="313">
        <f t="shared" si="127"/>
        <v>0</v>
      </c>
      <c r="AD278" s="313">
        <f t="shared" si="128"/>
        <v>0</v>
      </c>
      <c r="AE278" s="313">
        <f t="shared" si="129"/>
        <v>0</v>
      </c>
    </row>
    <row r="279" spans="1:31" x14ac:dyDescent="0.25">
      <c r="A279" s="275" t="s">
        <v>369</v>
      </c>
      <c r="B279" s="398" t="s">
        <v>463</v>
      </c>
      <c r="C279" s="327"/>
      <c r="D279" s="327"/>
      <c r="E279" s="322"/>
      <c r="F279" s="286"/>
      <c r="G279" s="286"/>
      <c r="H279" s="322"/>
      <c r="I279" s="286"/>
      <c r="J279" s="286"/>
      <c r="K279" s="322"/>
      <c r="L279" s="286"/>
      <c r="M279" s="286"/>
      <c r="N279" s="322"/>
      <c r="O279" s="286"/>
      <c r="P279" s="286"/>
      <c r="Q279" s="322"/>
      <c r="R279" s="323"/>
      <c r="S279" s="323"/>
      <c r="T279" s="287"/>
      <c r="U279" s="288"/>
      <c r="V279" s="274" t="s">
        <v>32</v>
      </c>
      <c r="W279" s="274" t="s">
        <v>32</v>
      </c>
      <c r="X279" s="274" t="s">
        <v>32</v>
      </c>
      <c r="Y279" s="274" t="s">
        <v>32</v>
      </c>
      <c r="Z279" s="274" t="s">
        <v>32</v>
      </c>
      <c r="AA279" s="314" t="str">
        <f t="shared" si="125"/>
        <v>0 - 0 - 0 - 0</v>
      </c>
      <c r="AB279" s="313">
        <f t="shared" si="126"/>
        <v>0</v>
      </c>
      <c r="AC279" s="313">
        <f t="shared" si="127"/>
        <v>0</v>
      </c>
      <c r="AD279" s="313">
        <f t="shared" si="128"/>
        <v>0</v>
      </c>
      <c r="AE279" s="313">
        <f t="shared" si="129"/>
        <v>0</v>
      </c>
    </row>
    <row r="280" spans="1:31" x14ac:dyDescent="0.25">
      <c r="A280" s="275" t="s">
        <v>369</v>
      </c>
      <c r="B280" s="398" t="s">
        <v>463</v>
      </c>
      <c r="C280" s="327"/>
      <c r="D280" s="327"/>
      <c r="E280" s="322"/>
      <c r="F280" s="286"/>
      <c r="G280" s="286"/>
      <c r="H280" s="322"/>
      <c r="I280" s="286"/>
      <c r="J280" s="286"/>
      <c r="K280" s="322"/>
      <c r="L280" s="286"/>
      <c r="M280" s="286"/>
      <c r="N280" s="322"/>
      <c r="O280" s="286"/>
      <c r="P280" s="286"/>
      <c r="Q280" s="322"/>
      <c r="R280" s="323"/>
      <c r="S280" s="323"/>
      <c r="T280" s="287"/>
      <c r="U280" s="288"/>
      <c r="V280" s="274" t="s">
        <v>32</v>
      </c>
      <c r="W280" s="274" t="s">
        <v>32</v>
      </c>
      <c r="X280" s="274" t="s">
        <v>32</v>
      </c>
      <c r="Y280" s="274" t="s">
        <v>32</v>
      </c>
      <c r="Z280" s="274" t="s">
        <v>32</v>
      </c>
      <c r="AA280" s="314" t="str">
        <f t="shared" si="125"/>
        <v>0 - 0 - 0 - 0</v>
      </c>
      <c r="AB280" s="313">
        <f t="shared" si="126"/>
        <v>0</v>
      </c>
      <c r="AC280" s="313">
        <f t="shared" si="127"/>
        <v>0</v>
      </c>
      <c r="AD280" s="313">
        <f t="shared" si="128"/>
        <v>0</v>
      </c>
      <c r="AE280" s="313">
        <f t="shared" si="129"/>
        <v>0</v>
      </c>
    </row>
    <row r="281" spans="1:31" x14ac:dyDescent="0.25">
      <c r="A281" s="275" t="s">
        <v>369</v>
      </c>
      <c r="B281" s="398" t="s">
        <v>463</v>
      </c>
      <c r="C281" s="327"/>
      <c r="D281" s="327"/>
      <c r="E281" s="322"/>
      <c r="F281" s="286"/>
      <c r="G281" s="286"/>
      <c r="H281" s="322"/>
      <c r="I281" s="286"/>
      <c r="J281" s="286"/>
      <c r="K281" s="322"/>
      <c r="L281" s="286"/>
      <c r="M281" s="286"/>
      <c r="N281" s="322"/>
      <c r="O281" s="286"/>
      <c r="P281" s="286"/>
      <c r="Q281" s="322"/>
      <c r="R281" s="323"/>
      <c r="S281" s="323"/>
      <c r="T281" s="287"/>
      <c r="U281" s="288"/>
      <c r="V281" s="274" t="s">
        <v>32</v>
      </c>
      <c r="W281" s="274" t="s">
        <v>32</v>
      </c>
      <c r="X281" s="274" t="s">
        <v>32</v>
      </c>
      <c r="Y281" s="274" t="s">
        <v>32</v>
      </c>
      <c r="Z281" s="274" t="s">
        <v>32</v>
      </c>
      <c r="AA281" s="314" t="str">
        <f t="shared" si="125"/>
        <v>0 - 0 - 0 - 0</v>
      </c>
      <c r="AB281" s="313">
        <f t="shared" si="126"/>
        <v>0</v>
      </c>
      <c r="AC281" s="313">
        <f t="shared" si="127"/>
        <v>0</v>
      </c>
      <c r="AD281" s="313">
        <f t="shared" si="128"/>
        <v>0</v>
      </c>
      <c r="AE281" s="313">
        <f t="shared" si="129"/>
        <v>0</v>
      </c>
    </row>
    <row r="282" spans="1:31" x14ac:dyDescent="0.25">
      <c r="A282" s="275" t="s">
        <v>369</v>
      </c>
      <c r="B282" s="398" t="s">
        <v>463</v>
      </c>
      <c r="C282" s="327"/>
      <c r="D282" s="327"/>
      <c r="E282" s="322"/>
      <c r="F282" s="286"/>
      <c r="G282" s="286"/>
      <c r="H282" s="322"/>
      <c r="I282" s="286"/>
      <c r="J282" s="286"/>
      <c r="K282" s="322"/>
      <c r="L282" s="286"/>
      <c r="M282" s="286"/>
      <c r="N282" s="322"/>
      <c r="O282" s="286"/>
      <c r="P282" s="286"/>
      <c r="Q282" s="322"/>
      <c r="R282" s="323"/>
      <c r="S282" s="323"/>
      <c r="T282" s="287"/>
      <c r="U282" s="288"/>
      <c r="V282" s="274" t="s">
        <v>32</v>
      </c>
      <c r="W282" s="274" t="s">
        <v>32</v>
      </c>
      <c r="X282" s="274" t="s">
        <v>32</v>
      </c>
      <c r="Y282" s="274" t="s">
        <v>32</v>
      </c>
      <c r="Z282" s="274" t="s">
        <v>32</v>
      </c>
      <c r="AA282" s="314" t="str">
        <f t="shared" si="125"/>
        <v>0 - 0 - 0 - 0</v>
      </c>
      <c r="AB282" s="313">
        <f t="shared" si="126"/>
        <v>0</v>
      </c>
      <c r="AC282" s="313">
        <f t="shared" si="127"/>
        <v>0</v>
      </c>
      <c r="AD282" s="313">
        <f t="shared" si="128"/>
        <v>0</v>
      </c>
      <c r="AE282" s="313">
        <f t="shared" si="129"/>
        <v>0</v>
      </c>
    </row>
    <row r="283" spans="1:31" x14ac:dyDescent="0.25">
      <c r="A283" s="275" t="s">
        <v>369</v>
      </c>
      <c r="B283" s="398" t="s">
        <v>463</v>
      </c>
      <c r="C283" s="327" t="s">
        <v>280</v>
      </c>
      <c r="D283" s="327"/>
      <c r="E283" s="322" t="s">
        <v>280</v>
      </c>
      <c r="F283" s="286"/>
      <c r="G283" s="286"/>
      <c r="H283" s="322" t="s">
        <v>280</v>
      </c>
      <c r="I283" s="286"/>
      <c r="J283" s="286"/>
      <c r="K283" s="322" t="s">
        <v>280</v>
      </c>
      <c r="L283" s="286"/>
      <c r="M283" s="286"/>
      <c r="N283" s="322" t="s">
        <v>280</v>
      </c>
      <c r="O283" s="286"/>
      <c r="P283" s="286"/>
      <c r="Q283" s="322" t="s">
        <v>280</v>
      </c>
      <c r="R283" s="323"/>
      <c r="S283" s="323"/>
      <c r="T283" s="287" t="s">
        <v>280</v>
      </c>
      <c r="U283" s="288"/>
      <c r="V283" s="274" t="s">
        <v>32</v>
      </c>
      <c r="W283" s="274" t="s">
        <v>32</v>
      </c>
      <c r="X283" s="274" t="s">
        <v>32</v>
      </c>
      <c r="Y283" s="274" t="s">
        <v>32</v>
      </c>
      <c r="Z283" s="274" t="s">
        <v>32</v>
      </c>
      <c r="AA283" s="314" t="str">
        <f t="shared" si="125"/>
        <v xml:space="preserve">  -   -   -  </v>
      </c>
      <c r="AB283" s="313" t="str">
        <f t="shared" si="126"/>
        <v xml:space="preserve"> </v>
      </c>
      <c r="AC283" s="313" t="str">
        <f t="shared" si="127"/>
        <v xml:space="preserve"> </v>
      </c>
      <c r="AD283" s="313" t="str">
        <f t="shared" si="128"/>
        <v xml:space="preserve"> </v>
      </c>
      <c r="AE283" s="313" t="str">
        <f t="shared" si="129"/>
        <v xml:space="preserve"> </v>
      </c>
    </row>
    <row r="284" spans="1:31" x14ac:dyDescent="0.25">
      <c r="A284" s="275" t="s">
        <v>369</v>
      </c>
      <c r="B284" s="398" t="s">
        <v>463</v>
      </c>
      <c r="C284" s="327" t="s">
        <v>280</v>
      </c>
      <c r="D284" s="327"/>
      <c r="E284" s="322" t="s">
        <v>280</v>
      </c>
      <c r="F284" s="286"/>
      <c r="G284" s="286"/>
      <c r="H284" s="322" t="s">
        <v>280</v>
      </c>
      <c r="I284" s="286"/>
      <c r="J284" s="286"/>
      <c r="K284" s="322" t="s">
        <v>280</v>
      </c>
      <c r="L284" s="286"/>
      <c r="M284" s="286"/>
      <c r="N284" s="322" t="s">
        <v>280</v>
      </c>
      <c r="O284" s="286"/>
      <c r="P284" s="286"/>
      <c r="Q284" s="322" t="s">
        <v>280</v>
      </c>
      <c r="R284" s="323"/>
      <c r="S284" s="323"/>
      <c r="T284" s="287" t="s">
        <v>280</v>
      </c>
      <c r="U284" s="288"/>
      <c r="V284" s="274" t="s">
        <v>32</v>
      </c>
      <c r="W284" s="274" t="s">
        <v>32</v>
      </c>
      <c r="X284" s="274" t="s">
        <v>32</v>
      </c>
      <c r="Y284" s="274" t="s">
        <v>32</v>
      </c>
      <c r="Z284" s="274" t="s">
        <v>32</v>
      </c>
      <c r="AA284" s="314" t="str">
        <f t="shared" si="125"/>
        <v xml:space="preserve">  -   -   -  </v>
      </c>
      <c r="AB284" s="313" t="str">
        <f t="shared" si="126"/>
        <v xml:space="preserve"> </v>
      </c>
      <c r="AC284" s="313" t="str">
        <f t="shared" si="127"/>
        <v xml:space="preserve"> </v>
      </c>
      <c r="AD284" s="313" t="str">
        <f t="shared" si="128"/>
        <v xml:space="preserve"> </v>
      </c>
      <c r="AE284" s="313" t="str">
        <f t="shared" si="129"/>
        <v xml:space="preserve"> </v>
      </c>
    </row>
    <row r="285" spans="1:31" ht="15.75" thickBot="1" x14ac:dyDescent="0.3">
      <c r="A285" s="304" t="s">
        <v>369</v>
      </c>
      <c r="B285" s="399" t="s">
        <v>463</v>
      </c>
      <c r="C285" s="327" t="s">
        <v>280</v>
      </c>
      <c r="D285" s="327"/>
      <c r="E285" s="322" t="s">
        <v>280</v>
      </c>
      <c r="F285" s="286"/>
      <c r="G285" s="286"/>
      <c r="H285" s="328" t="s">
        <v>280</v>
      </c>
      <c r="I285" s="292"/>
      <c r="J285" s="292"/>
      <c r="K285" s="328" t="s">
        <v>280</v>
      </c>
      <c r="L285" s="292"/>
      <c r="M285" s="292"/>
      <c r="N285" s="328" t="s">
        <v>280</v>
      </c>
      <c r="O285" s="292"/>
      <c r="P285" s="292"/>
      <c r="Q285" s="328" t="s">
        <v>280</v>
      </c>
      <c r="R285" s="329"/>
      <c r="S285" s="329"/>
      <c r="T285" s="294" t="s">
        <v>280</v>
      </c>
      <c r="U285" s="295"/>
      <c r="V285" s="274" t="s">
        <v>32</v>
      </c>
      <c r="W285" s="274" t="s">
        <v>32</v>
      </c>
      <c r="X285" s="274" t="s">
        <v>32</v>
      </c>
      <c r="Y285" s="274" t="s">
        <v>32</v>
      </c>
      <c r="Z285" s="274" t="s">
        <v>32</v>
      </c>
      <c r="AA285" s="314" t="str">
        <f t="shared" si="125"/>
        <v xml:space="preserve">  -   -   -  </v>
      </c>
      <c r="AB285" s="313" t="str">
        <f t="shared" si="126"/>
        <v xml:space="preserve"> </v>
      </c>
      <c r="AC285" s="313" t="str">
        <f t="shared" si="127"/>
        <v xml:space="preserve"> </v>
      </c>
      <c r="AD285" s="313" t="str">
        <f t="shared" si="128"/>
        <v xml:space="preserve"> </v>
      </c>
      <c r="AE285" s="313" t="str">
        <f t="shared" si="129"/>
        <v xml:space="preserve"> </v>
      </c>
    </row>
    <row r="286" spans="1:31" x14ac:dyDescent="0.25">
      <c r="A286" s="275" t="s">
        <v>370</v>
      </c>
      <c r="B286" s="398" t="s">
        <v>463</v>
      </c>
      <c r="C286" s="347">
        <v>43646</v>
      </c>
      <c r="D286" s="348"/>
      <c r="E286" s="349">
        <v>43647</v>
      </c>
      <c r="F286" s="362" t="s">
        <v>487</v>
      </c>
      <c r="G286" s="363" t="s">
        <v>492</v>
      </c>
      <c r="H286" s="337">
        <v>43648</v>
      </c>
      <c r="I286" s="360" t="s">
        <v>487</v>
      </c>
      <c r="J286" s="361" t="s">
        <v>492</v>
      </c>
      <c r="K286" s="337">
        <v>43649</v>
      </c>
      <c r="L286" s="360" t="s">
        <v>487</v>
      </c>
      <c r="M286" s="361" t="s">
        <v>492</v>
      </c>
      <c r="N286" s="337">
        <v>43650</v>
      </c>
      <c r="O286" s="360" t="s">
        <v>487</v>
      </c>
      <c r="P286" s="361" t="s">
        <v>492</v>
      </c>
      <c r="Q286" s="337">
        <v>43651</v>
      </c>
      <c r="R286" s="331"/>
      <c r="S286" s="343"/>
      <c r="T286" s="296">
        <v>43652</v>
      </c>
      <c r="U286" s="297"/>
      <c r="V286" s="313" t="str">
        <f>F286</f>
        <v>Run Name</v>
      </c>
      <c r="W286" s="274" t="str">
        <f>I286</f>
        <v>Run Name</v>
      </c>
      <c r="X286" s="314" t="str">
        <f>L286</f>
        <v>Run Name</v>
      </c>
      <c r="Y286" s="314" t="str">
        <f>O286</f>
        <v>Run Name</v>
      </c>
      <c r="Z286" s="314" t="str">
        <f>V286&amp;"  -"&amp;W286&amp;" - "&amp;X286&amp;" - "&amp;Y286</f>
        <v>Run Name  -Run Name - Run Name - Run Name</v>
      </c>
      <c r="AA286" s="314"/>
    </row>
    <row r="287" spans="1:31" x14ac:dyDescent="0.25">
      <c r="A287" s="275" t="s">
        <v>370</v>
      </c>
      <c r="B287" s="398" t="s">
        <v>463</v>
      </c>
      <c r="C287" s="327" t="s">
        <v>280</v>
      </c>
      <c r="D287" s="327"/>
      <c r="E287" s="322" t="s">
        <v>280</v>
      </c>
      <c r="F287" s="286"/>
      <c r="G287" s="286"/>
      <c r="H287" s="322" t="s">
        <v>280</v>
      </c>
      <c r="I287" s="286"/>
      <c r="J287" s="286"/>
      <c r="K287" s="322" t="s">
        <v>280</v>
      </c>
      <c r="L287" s="286"/>
      <c r="M287" s="286"/>
      <c r="N287" s="322" t="s">
        <v>280</v>
      </c>
      <c r="O287" s="286"/>
      <c r="P287" s="286"/>
      <c r="Q287" s="322" t="s">
        <v>280</v>
      </c>
      <c r="R287" s="323"/>
      <c r="S287" s="323"/>
      <c r="T287" s="287" t="s">
        <v>280</v>
      </c>
      <c r="U287" s="288"/>
      <c r="V287" s="274" t="s">
        <v>32</v>
      </c>
      <c r="W287" s="274" t="s">
        <v>32</v>
      </c>
      <c r="X287" s="274" t="s">
        <v>32</v>
      </c>
      <c r="Y287" s="274" t="s">
        <v>32</v>
      </c>
      <c r="Z287" s="274" t="s">
        <v>32</v>
      </c>
      <c r="AA287" s="314" t="str">
        <f t="shared" ref="AA287:AA295" si="130">AB287&amp;" - "&amp;AC287&amp;" - "&amp;AD287&amp;" - "&amp;AE287</f>
        <v xml:space="preserve">  -   -   -  </v>
      </c>
      <c r="AB287" s="313" t="str">
        <f t="shared" ref="AB287:AB295" si="131">E287</f>
        <v xml:space="preserve"> </v>
      </c>
      <c r="AC287" s="313" t="str">
        <f t="shared" ref="AC287:AC295" si="132">H287</f>
        <v xml:space="preserve"> </v>
      </c>
      <c r="AD287" s="313" t="str">
        <f t="shared" ref="AD287:AD295" si="133">K287</f>
        <v xml:space="preserve"> </v>
      </c>
      <c r="AE287" s="313" t="str">
        <f t="shared" ref="AE287:AE295" si="134">N287</f>
        <v xml:space="preserve"> </v>
      </c>
    </row>
    <row r="288" spans="1:31" x14ac:dyDescent="0.25">
      <c r="A288" s="275" t="s">
        <v>370</v>
      </c>
      <c r="B288" s="398" t="s">
        <v>463</v>
      </c>
      <c r="C288" s="327"/>
      <c r="D288" s="327"/>
      <c r="E288" s="322"/>
      <c r="F288" s="286"/>
      <c r="G288" s="286"/>
      <c r="H288" s="322"/>
      <c r="I288" s="286"/>
      <c r="J288" s="286"/>
      <c r="K288" s="322"/>
      <c r="L288" s="286"/>
      <c r="M288" s="286"/>
      <c r="N288" s="322"/>
      <c r="O288" s="286"/>
      <c r="P288" s="286"/>
      <c r="Q288" s="322"/>
      <c r="R288" s="323"/>
      <c r="S288" s="323"/>
      <c r="T288" s="287"/>
      <c r="U288" s="288"/>
      <c r="V288" s="274" t="s">
        <v>32</v>
      </c>
      <c r="W288" s="274" t="s">
        <v>32</v>
      </c>
      <c r="X288" s="274" t="s">
        <v>32</v>
      </c>
      <c r="Y288" s="274" t="s">
        <v>32</v>
      </c>
      <c r="Z288" s="274" t="s">
        <v>32</v>
      </c>
      <c r="AA288" s="314" t="str">
        <f t="shared" si="130"/>
        <v>0 - 0 - 0 - 0</v>
      </c>
      <c r="AB288" s="313">
        <f t="shared" si="131"/>
        <v>0</v>
      </c>
      <c r="AC288" s="313">
        <f t="shared" si="132"/>
        <v>0</v>
      </c>
      <c r="AD288" s="313">
        <f t="shared" si="133"/>
        <v>0</v>
      </c>
      <c r="AE288" s="313">
        <f t="shared" si="134"/>
        <v>0</v>
      </c>
    </row>
    <row r="289" spans="1:31" x14ac:dyDescent="0.25">
      <c r="A289" s="275" t="s">
        <v>370</v>
      </c>
      <c r="B289" s="398" t="s">
        <v>463</v>
      </c>
      <c r="C289" s="327"/>
      <c r="D289" s="327"/>
      <c r="E289" s="322"/>
      <c r="F289" s="286"/>
      <c r="G289" s="286"/>
      <c r="H289" s="322"/>
      <c r="I289" s="286"/>
      <c r="J289" s="286"/>
      <c r="K289" s="322"/>
      <c r="L289" s="286"/>
      <c r="M289" s="286"/>
      <c r="N289" s="322"/>
      <c r="O289" s="286"/>
      <c r="P289" s="286"/>
      <c r="Q289" s="322"/>
      <c r="R289" s="323"/>
      <c r="S289" s="323"/>
      <c r="T289" s="287"/>
      <c r="U289" s="288"/>
      <c r="V289" s="274" t="s">
        <v>32</v>
      </c>
      <c r="W289" s="274" t="s">
        <v>32</v>
      </c>
      <c r="X289" s="274" t="s">
        <v>32</v>
      </c>
      <c r="Y289" s="274" t="s">
        <v>32</v>
      </c>
      <c r="Z289" s="274" t="s">
        <v>32</v>
      </c>
      <c r="AA289" s="314" t="str">
        <f t="shared" si="130"/>
        <v>0 - 0 - 0 - 0</v>
      </c>
      <c r="AB289" s="313">
        <f t="shared" si="131"/>
        <v>0</v>
      </c>
      <c r="AC289" s="313">
        <f t="shared" si="132"/>
        <v>0</v>
      </c>
      <c r="AD289" s="313">
        <f t="shared" si="133"/>
        <v>0</v>
      </c>
      <c r="AE289" s="313">
        <f t="shared" si="134"/>
        <v>0</v>
      </c>
    </row>
    <row r="290" spans="1:31" x14ac:dyDescent="0.25">
      <c r="A290" s="275" t="s">
        <v>370</v>
      </c>
      <c r="B290" s="398" t="s">
        <v>463</v>
      </c>
      <c r="C290" s="327"/>
      <c r="D290" s="327"/>
      <c r="E290" s="322"/>
      <c r="F290" s="286"/>
      <c r="G290" s="286"/>
      <c r="H290" s="322"/>
      <c r="I290" s="286"/>
      <c r="J290" s="286"/>
      <c r="K290" s="322"/>
      <c r="L290" s="286"/>
      <c r="M290" s="286"/>
      <c r="N290" s="322"/>
      <c r="O290" s="286"/>
      <c r="P290" s="286"/>
      <c r="Q290" s="322"/>
      <c r="R290" s="323"/>
      <c r="S290" s="323"/>
      <c r="T290" s="287"/>
      <c r="U290" s="288"/>
      <c r="V290" s="274" t="s">
        <v>32</v>
      </c>
      <c r="W290" s="274" t="s">
        <v>32</v>
      </c>
      <c r="X290" s="274" t="s">
        <v>32</v>
      </c>
      <c r="Y290" s="274" t="s">
        <v>32</v>
      </c>
      <c r="Z290" s="274" t="s">
        <v>32</v>
      </c>
      <c r="AA290" s="314" t="str">
        <f t="shared" si="130"/>
        <v>0 - 0 - 0 - 0</v>
      </c>
      <c r="AB290" s="313">
        <f t="shared" si="131"/>
        <v>0</v>
      </c>
      <c r="AC290" s="313">
        <f t="shared" si="132"/>
        <v>0</v>
      </c>
      <c r="AD290" s="313">
        <f t="shared" si="133"/>
        <v>0</v>
      </c>
      <c r="AE290" s="313">
        <f t="shared" si="134"/>
        <v>0</v>
      </c>
    </row>
    <row r="291" spans="1:31" x14ac:dyDescent="0.25">
      <c r="A291" s="275" t="s">
        <v>370</v>
      </c>
      <c r="B291" s="398" t="s">
        <v>463</v>
      </c>
      <c r="C291" s="327"/>
      <c r="D291" s="327"/>
      <c r="E291" s="322"/>
      <c r="F291" s="286"/>
      <c r="G291" s="286"/>
      <c r="H291" s="322"/>
      <c r="I291" s="286"/>
      <c r="J291" s="286"/>
      <c r="K291" s="322"/>
      <c r="L291" s="286"/>
      <c r="M291" s="286"/>
      <c r="N291" s="322"/>
      <c r="O291" s="286"/>
      <c r="P291" s="286"/>
      <c r="Q291" s="322"/>
      <c r="R291" s="323"/>
      <c r="S291" s="323"/>
      <c r="T291" s="287"/>
      <c r="U291" s="288"/>
      <c r="V291" s="274" t="s">
        <v>32</v>
      </c>
      <c r="W291" s="274" t="s">
        <v>32</v>
      </c>
      <c r="X291" s="274" t="s">
        <v>32</v>
      </c>
      <c r="Y291" s="274" t="s">
        <v>32</v>
      </c>
      <c r="Z291" s="274" t="s">
        <v>32</v>
      </c>
      <c r="AA291" s="314" t="str">
        <f t="shared" si="130"/>
        <v>0 - 0 - 0 - 0</v>
      </c>
      <c r="AB291" s="313">
        <f t="shared" si="131"/>
        <v>0</v>
      </c>
      <c r="AC291" s="313">
        <f t="shared" si="132"/>
        <v>0</v>
      </c>
      <c r="AD291" s="313">
        <f t="shared" si="133"/>
        <v>0</v>
      </c>
      <c r="AE291" s="313">
        <f t="shared" si="134"/>
        <v>0</v>
      </c>
    </row>
    <row r="292" spans="1:31" x14ac:dyDescent="0.25">
      <c r="A292" s="275" t="s">
        <v>370</v>
      </c>
      <c r="B292" s="398" t="s">
        <v>463</v>
      </c>
      <c r="C292" s="327"/>
      <c r="D292" s="327"/>
      <c r="E292" s="322"/>
      <c r="F292" s="286"/>
      <c r="G292" s="286"/>
      <c r="H292" s="322"/>
      <c r="I292" s="286"/>
      <c r="J292" s="286"/>
      <c r="K292" s="322"/>
      <c r="L292" s="286"/>
      <c r="M292" s="286"/>
      <c r="N292" s="322"/>
      <c r="O292" s="286"/>
      <c r="P292" s="286"/>
      <c r="Q292" s="322"/>
      <c r="R292" s="323"/>
      <c r="S292" s="323"/>
      <c r="T292" s="287"/>
      <c r="U292" s="288"/>
      <c r="V292" s="274" t="s">
        <v>32</v>
      </c>
      <c r="W292" s="274" t="s">
        <v>32</v>
      </c>
      <c r="X292" s="274" t="s">
        <v>32</v>
      </c>
      <c r="Y292" s="274" t="s">
        <v>32</v>
      </c>
      <c r="Z292" s="274" t="s">
        <v>32</v>
      </c>
      <c r="AA292" s="314" t="str">
        <f t="shared" si="130"/>
        <v>0 - 0 - 0 - 0</v>
      </c>
      <c r="AB292" s="313">
        <f t="shared" si="131"/>
        <v>0</v>
      </c>
      <c r="AC292" s="313">
        <f t="shared" si="132"/>
        <v>0</v>
      </c>
      <c r="AD292" s="313">
        <f t="shared" si="133"/>
        <v>0</v>
      </c>
      <c r="AE292" s="313">
        <f t="shared" si="134"/>
        <v>0</v>
      </c>
    </row>
    <row r="293" spans="1:31" x14ac:dyDescent="0.25">
      <c r="A293" s="275" t="s">
        <v>370</v>
      </c>
      <c r="B293" s="398" t="s">
        <v>463</v>
      </c>
      <c r="C293" s="327" t="s">
        <v>280</v>
      </c>
      <c r="D293" s="327"/>
      <c r="E293" s="322" t="s">
        <v>280</v>
      </c>
      <c r="F293" s="286"/>
      <c r="G293" s="286"/>
      <c r="H293" s="322" t="s">
        <v>280</v>
      </c>
      <c r="I293" s="286"/>
      <c r="J293" s="286"/>
      <c r="K293" s="322" t="s">
        <v>280</v>
      </c>
      <c r="L293" s="286"/>
      <c r="M293" s="286"/>
      <c r="N293" s="322" t="s">
        <v>280</v>
      </c>
      <c r="O293" s="286"/>
      <c r="P293" s="286"/>
      <c r="Q293" s="322" t="s">
        <v>280</v>
      </c>
      <c r="R293" s="323"/>
      <c r="S293" s="323"/>
      <c r="T293" s="287" t="s">
        <v>280</v>
      </c>
      <c r="U293" s="288"/>
      <c r="V293" s="274" t="s">
        <v>32</v>
      </c>
      <c r="W293" s="274" t="s">
        <v>32</v>
      </c>
      <c r="X293" s="274" t="s">
        <v>32</v>
      </c>
      <c r="Y293" s="274" t="s">
        <v>32</v>
      </c>
      <c r="Z293" s="274" t="s">
        <v>32</v>
      </c>
      <c r="AA293" s="314" t="str">
        <f t="shared" si="130"/>
        <v xml:space="preserve">  -   -   -  </v>
      </c>
      <c r="AB293" s="313" t="str">
        <f t="shared" si="131"/>
        <v xml:space="preserve"> </v>
      </c>
      <c r="AC293" s="313" t="str">
        <f t="shared" si="132"/>
        <v xml:space="preserve"> </v>
      </c>
      <c r="AD293" s="313" t="str">
        <f t="shared" si="133"/>
        <v xml:space="preserve"> </v>
      </c>
      <c r="AE293" s="313" t="str">
        <f t="shared" si="134"/>
        <v xml:space="preserve"> </v>
      </c>
    </row>
    <row r="294" spans="1:31" x14ac:dyDescent="0.25">
      <c r="A294" s="275" t="s">
        <v>370</v>
      </c>
      <c r="B294" s="398" t="s">
        <v>463</v>
      </c>
      <c r="C294" s="327" t="s">
        <v>280</v>
      </c>
      <c r="D294" s="327"/>
      <c r="E294" s="322" t="s">
        <v>280</v>
      </c>
      <c r="F294" s="286"/>
      <c r="G294" s="305"/>
      <c r="H294" s="322" t="s">
        <v>280</v>
      </c>
      <c r="I294" s="286"/>
      <c r="J294" s="286"/>
      <c r="K294" s="322" t="s">
        <v>280</v>
      </c>
      <c r="L294" s="286"/>
      <c r="M294" s="286"/>
      <c r="N294" s="322" t="s">
        <v>280</v>
      </c>
      <c r="O294" s="286"/>
      <c r="P294" s="286"/>
      <c r="Q294" s="322" t="s">
        <v>280</v>
      </c>
      <c r="R294" s="323"/>
      <c r="S294" s="323"/>
      <c r="T294" s="287" t="s">
        <v>280</v>
      </c>
      <c r="U294" s="288"/>
      <c r="V294" s="274" t="s">
        <v>32</v>
      </c>
      <c r="W294" s="274" t="s">
        <v>32</v>
      </c>
      <c r="X294" s="274" t="s">
        <v>32</v>
      </c>
      <c r="Y294" s="274" t="s">
        <v>32</v>
      </c>
      <c r="Z294" s="274" t="s">
        <v>32</v>
      </c>
      <c r="AA294" s="314" t="str">
        <f t="shared" si="130"/>
        <v xml:space="preserve">  -   -   -  </v>
      </c>
      <c r="AB294" s="313" t="str">
        <f t="shared" si="131"/>
        <v xml:space="preserve"> </v>
      </c>
      <c r="AC294" s="313" t="str">
        <f t="shared" si="132"/>
        <v xml:space="preserve"> </v>
      </c>
      <c r="AD294" s="313" t="str">
        <f t="shared" si="133"/>
        <v xml:space="preserve"> </v>
      </c>
      <c r="AE294" s="313" t="str">
        <f t="shared" si="134"/>
        <v xml:space="preserve"> </v>
      </c>
    </row>
    <row r="295" spans="1:31" x14ac:dyDescent="0.25">
      <c r="A295" s="275" t="s">
        <v>370</v>
      </c>
      <c r="B295" s="398" t="s">
        <v>463</v>
      </c>
      <c r="C295" s="327" t="s">
        <v>280</v>
      </c>
      <c r="D295" s="327"/>
      <c r="E295" s="322" t="s">
        <v>280</v>
      </c>
      <c r="F295" s="306"/>
      <c r="G295" s="307"/>
      <c r="H295" s="322" t="s">
        <v>280</v>
      </c>
      <c r="I295" s="286"/>
      <c r="J295" s="286"/>
      <c r="K295" s="322" t="s">
        <v>280</v>
      </c>
      <c r="L295" s="286"/>
      <c r="M295" s="286"/>
      <c r="N295" s="322" t="s">
        <v>280</v>
      </c>
      <c r="O295" s="286"/>
      <c r="P295" s="286"/>
      <c r="Q295" s="322" t="s">
        <v>280</v>
      </c>
      <c r="R295" s="323"/>
      <c r="S295" s="323"/>
      <c r="T295" s="287" t="s">
        <v>280</v>
      </c>
      <c r="U295" s="288"/>
      <c r="V295" s="274" t="s">
        <v>32</v>
      </c>
      <c r="W295" s="274" t="s">
        <v>32</v>
      </c>
      <c r="X295" s="274" t="s">
        <v>32</v>
      </c>
      <c r="Y295" s="274" t="s">
        <v>32</v>
      </c>
      <c r="Z295" s="274" t="s">
        <v>32</v>
      </c>
      <c r="AA295" s="314" t="str">
        <f t="shared" si="130"/>
        <v xml:space="preserve">  -   -   -  </v>
      </c>
      <c r="AB295" s="313" t="str">
        <f t="shared" si="131"/>
        <v xml:space="preserve"> </v>
      </c>
      <c r="AC295" s="313" t="str">
        <f t="shared" si="132"/>
        <v xml:space="preserve"> </v>
      </c>
      <c r="AD295" s="313" t="str">
        <f t="shared" si="133"/>
        <v xml:space="preserve"> </v>
      </c>
      <c r="AE295" s="313" t="str">
        <f t="shared" si="134"/>
        <v xml:space="preserve"> </v>
      </c>
    </row>
    <row r="296" spans="1:31" x14ac:dyDescent="0.25">
      <c r="A296" s="275" t="s">
        <v>370</v>
      </c>
      <c r="B296" s="398" t="s">
        <v>463</v>
      </c>
      <c r="C296" s="341">
        <v>43653</v>
      </c>
      <c r="D296" s="342"/>
      <c r="E296" s="338">
        <v>43654</v>
      </c>
      <c r="F296" s="360" t="s">
        <v>487</v>
      </c>
      <c r="G296" s="361" t="s">
        <v>492</v>
      </c>
      <c r="H296" s="338">
        <v>43655</v>
      </c>
      <c r="I296" s="360" t="s">
        <v>487</v>
      </c>
      <c r="J296" s="361" t="s">
        <v>492</v>
      </c>
      <c r="K296" s="338">
        <v>43656</v>
      </c>
      <c r="L296" s="360" t="s">
        <v>487</v>
      </c>
      <c r="M296" s="361" t="s">
        <v>492</v>
      </c>
      <c r="N296" s="338">
        <v>43657</v>
      </c>
      <c r="O296" s="360" t="s">
        <v>487</v>
      </c>
      <c r="P296" s="361" t="s">
        <v>492</v>
      </c>
      <c r="Q296" s="338">
        <v>43658</v>
      </c>
      <c r="R296" s="339"/>
      <c r="S296" s="340"/>
      <c r="T296" s="302">
        <v>43659</v>
      </c>
      <c r="U296" s="303"/>
      <c r="V296" s="313" t="str">
        <f>F296</f>
        <v>Run Name</v>
      </c>
      <c r="W296" s="274" t="str">
        <f>I296</f>
        <v>Run Name</v>
      </c>
      <c r="X296" s="314" t="str">
        <f>L296</f>
        <v>Run Name</v>
      </c>
      <c r="Y296" s="314" t="str">
        <f>O296</f>
        <v>Run Name</v>
      </c>
      <c r="Z296" s="314" t="str">
        <f>V296&amp;"  -"&amp;W296&amp;" - "&amp;X296&amp;" - "&amp;Y296</f>
        <v>Run Name  -Run Name - Run Name - Run Name</v>
      </c>
      <c r="AA296" s="314"/>
    </row>
    <row r="297" spans="1:31" x14ac:dyDescent="0.25">
      <c r="A297" s="275" t="s">
        <v>370</v>
      </c>
      <c r="B297" s="398" t="s">
        <v>463</v>
      </c>
      <c r="C297" s="327" t="s">
        <v>280</v>
      </c>
      <c r="D297" s="327"/>
      <c r="E297" s="322" t="s">
        <v>280</v>
      </c>
      <c r="F297" s="286"/>
      <c r="G297" s="286"/>
      <c r="H297" s="322" t="s">
        <v>280</v>
      </c>
      <c r="I297" s="286"/>
      <c r="J297" s="286"/>
      <c r="K297" s="322" t="s">
        <v>280</v>
      </c>
      <c r="L297" s="286"/>
      <c r="M297" s="286"/>
      <c r="N297" s="322" t="s">
        <v>280</v>
      </c>
      <c r="O297" s="286"/>
      <c r="P297" s="286"/>
      <c r="Q297" s="322" t="s">
        <v>280</v>
      </c>
      <c r="R297" s="323"/>
      <c r="S297" s="323"/>
      <c r="T297" s="287" t="s">
        <v>280</v>
      </c>
      <c r="U297" s="288"/>
      <c r="V297" s="274" t="s">
        <v>32</v>
      </c>
      <c r="W297" s="274" t="s">
        <v>32</v>
      </c>
      <c r="X297" s="274" t="s">
        <v>32</v>
      </c>
      <c r="Y297" s="274" t="s">
        <v>32</v>
      </c>
      <c r="Z297" s="274" t="s">
        <v>32</v>
      </c>
      <c r="AA297" s="314" t="str">
        <f t="shared" ref="AA297:AA306" si="135">AB297&amp;" - "&amp;AC297&amp;" - "&amp;AD297&amp;" - "&amp;AE297</f>
        <v xml:space="preserve">  -   -   -  </v>
      </c>
      <c r="AB297" s="313" t="str">
        <f t="shared" ref="AB297:AB306" si="136">E297</f>
        <v xml:space="preserve"> </v>
      </c>
      <c r="AC297" s="313" t="str">
        <f t="shared" ref="AC297:AC306" si="137">H297</f>
        <v xml:space="preserve"> </v>
      </c>
      <c r="AD297" s="313" t="str">
        <f t="shared" ref="AD297:AD306" si="138">K297</f>
        <v xml:space="preserve"> </v>
      </c>
      <c r="AE297" s="313" t="str">
        <f t="shared" ref="AE297:AE306" si="139">N297</f>
        <v xml:space="preserve"> </v>
      </c>
    </row>
    <row r="298" spans="1:31" x14ac:dyDescent="0.25">
      <c r="A298" s="275" t="s">
        <v>370</v>
      </c>
      <c r="B298" s="398" t="s">
        <v>463</v>
      </c>
      <c r="C298" s="327" t="s">
        <v>280</v>
      </c>
      <c r="D298" s="327"/>
      <c r="E298" s="322" t="s">
        <v>280</v>
      </c>
      <c r="F298" s="286"/>
      <c r="G298" s="286"/>
      <c r="H298" s="322" t="s">
        <v>280</v>
      </c>
      <c r="I298" s="286"/>
      <c r="J298" s="286"/>
      <c r="K298" s="322" t="s">
        <v>280</v>
      </c>
      <c r="L298" s="286"/>
      <c r="M298" s="286"/>
      <c r="N298" s="322" t="s">
        <v>280</v>
      </c>
      <c r="O298" s="286"/>
      <c r="P298" s="286"/>
      <c r="Q298" s="322" t="s">
        <v>280</v>
      </c>
      <c r="R298" s="323"/>
      <c r="S298" s="323"/>
      <c r="T298" s="287" t="s">
        <v>280</v>
      </c>
      <c r="U298" s="288"/>
      <c r="V298" s="274" t="s">
        <v>32</v>
      </c>
      <c r="W298" s="274" t="s">
        <v>32</v>
      </c>
      <c r="X298" s="274" t="s">
        <v>32</v>
      </c>
      <c r="Y298" s="274" t="s">
        <v>32</v>
      </c>
      <c r="Z298" s="274" t="s">
        <v>32</v>
      </c>
      <c r="AA298" s="314" t="str">
        <f t="shared" si="135"/>
        <v xml:space="preserve">  -   -   -  </v>
      </c>
      <c r="AB298" s="313" t="str">
        <f t="shared" si="136"/>
        <v xml:space="preserve"> </v>
      </c>
      <c r="AC298" s="313" t="str">
        <f t="shared" si="137"/>
        <v xml:space="preserve"> </v>
      </c>
      <c r="AD298" s="313" t="str">
        <f t="shared" si="138"/>
        <v xml:space="preserve"> </v>
      </c>
      <c r="AE298" s="313" t="str">
        <f t="shared" si="139"/>
        <v xml:space="preserve"> </v>
      </c>
    </row>
    <row r="299" spans="1:31" x14ac:dyDescent="0.25">
      <c r="A299" s="275" t="s">
        <v>370</v>
      </c>
      <c r="B299" s="398" t="s">
        <v>463</v>
      </c>
      <c r="C299" s="327" t="s">
        <v>280</v>
      </c>
      <c r="D299" s="327"/>
      <c r="E299" s="322" t="s">
        <v>280</v>
      </c>
      <c r="F299" s="286"/>
      <c r="G299" s="286"/>
      <c r="H299" s="322" t="s">
        <v>280</v>
      </c>
      <c r="I299" s="286"/>
      <c r="J299" s="286"/>
      <c r="K299" s="322" t="s">
        <v>280</v>
      </c>
      <c r="L299" s="286"/>
      <c r="M299" s="286"/>
      <c r="N299" s="322" t="s">
        <v>280</v>
      </c>
      <c r="O299" s="286"/>
      <c r="P299" s="286"/>
      <c r="Q299" s="322" t="s">
        <v>280</v>
      </c>
      <c r="R299" s="323"/>
      <c r="S299" s="323"/>
      <c r="T299" s="287" t="s">
        <v>280</v>
      </c>
      <c r="U299" s="288"/>
      <c r="V299" s="274" t="s">
        <v>32</v>
      </c>
      <c r="W299" s="274" t="s">
        <v>32</v>
      </c>
      <c r="X299" s="274" t="s">
        <v>32</v>
      </c>
      <c r="Y299" s="274" t="s">
        <v>32</v>
      </c>
      <c r="Z299" s="274" t="s">
        <v>32</v>
      </c>
      <c r="AA299" s="314" t="str">
        <f t="shared" si="135"/>
        <v xml:space="preserve">  -   -   -  </v>
      </c>
      <c r="AB299" s="313" t="str">
        <f t="shared" si="136"/>
        <v xml:space="preserve"> </v>
      </c>
      <c r="AC299" s="313" t="str">
        <f t="shared" si="137"/>
        <v xml:space="preserve"> </v>
      </c>
      <c r="AD299" s="313" t="str">
        <f t="shared" si="138"/>
        <v xml:space="preserve"> </v>
      </c>
      <c r="AE299" s="313" t="str">
        <f t="shared" si="139"/>
        <v xml:space="preserve"> </v>
      </c>
    </row>
    <row r="300" spans="1:31" x14ac:dyDescent="0.25">
      <c r="A300" s="275" t="s">
        <v>370</v>
      </c>
      <c r="B300" s="398" t="s">
        <v>463</v>
      </c>
      <c r="C300" s="327"/>
      <c r="D300" s="327"/>
      <c r="E300" s="322"/>
      <c r="F300" s="286"/>
      <c r="G300" s="286"/>
      <c r="H300" s="322"/>
      <c r="I300" s="286"/>
      <c r="J300" s="286"/>
      <c r="K300" s="322"/>
      <c r="L300" s="286"/>
      <c r="M300" s="286"/>
      <c r="N300" s="322"/>
      <c r="O300" s="286"/>
      <c r="P300" s="286"/>
      <c r="Q300" s="322"/>
      <c r="R300" s="323"/>
      <c r="S300" s="323"/>
      <c r="T300" s="287"/>
      <c r="U300" s="288"/>
      <c r="V300" s="274" t="s">
        <v>32</v>
      </c>
      <c r="W300" s="274" t="s">
        <v>32</v>
      </c>
      <c r="X300" s="274" t="s">
        <v>32</v>
      </c>
      <c r="Y300" s="274" t="s">
        <v>32</v>
      </c>
      <c r="Z300" s="274" t="s">
        <v>32</v>
      </c>
      <c r="AA300" s="314" t="str">
        <f t="shared" si="135"/>
        <v>0 - 0 - 0 - 0</v>
      </c>
      <c r="AB300" s="313">
        <f t="shared" si="136"/>
        <v>0</v>
      </c>
      <c r="AC300" s="313">
        <f t="shared" si="137"/>
        <v>0</v>
      </c>
      <c r="AD300" s="313">
        <f t="shared" si="138"/>
        <v>0</v>
      </c>
      <c r="AE300" s="313">
        <f t="shared" si="139"/>
        <v>0</v>
      </c>
    </row>
    <row r="301" spans="1:31" x14ac:dyDescent="0.25">
      <c r="A301" s="275" t="s">
        <v>370</v>
      </c>
      <c r="B301" s="398" t="s">
        <v>463</v>
      </c>
      <c r="C301" s="327"/>
      <c r="D301" s="327"/>
      <c r="E301" s="322"/>
      <c r="F301" s="286"/>
      <c r="G301" s="286"/>
      <c r="H301" s="322"/>
      <c r="I301" s="286"/>
      <c r="J301" s="286"/>
      <c r="K301" s="322"/>
      <c r="L301" s="286"/>
      <c r="M301" s="286"/>
      <c r="N301" s="322"/>
      <c r="O301" s="286"/>
      <c r="P301" s="286"/>
      <c r="Q301" s="322"/>
      <c r="R301" s="323"/>
      <c r="S301" s="323"/>
      <c r="T301" s="287"/>
      <c r="U301" s="288"/>
      <c r="V301" s="274" t="s">
        <v>32</v>
      </c>
      <c r="W301" s="274" t="s">
        <v>32</v>
      </c>
      <c r="X301" s="274" t="s">
        <v>32</v>
      </c>
      <c r="Y301" s="274" t="s">
        <v>32</v>
      </c>
      <c r="Z301" s="274" t="s">
        <v>32</v>
      </c>
      <c r="AA301" s="314" t="str">
        <f t="shared" si="135"/>
        <v>0 - 0 - 0 - 0</v>
      </c>
      <c r="AB301" s="313">
        <f t="shared" si="136"/>
        <v>0</v>
      </c>
      <c r="AC301" s="313">
        <f t="shared" si="137"/>
        <v>0</v>
      </c>
      <c r="AD301" s="313">
        <f t="shared" si="138"/>
        <v>0</v>
      </c>
      <c r="AE301" s="313">
        <f t="shared" si="139"/>
        <v>0</v>
      </c>
    </row>
    <row r="302" spans="1:31" x14ac:dyDescent="0.25">
      <c r="A302" s="275" t="s">
        <v>370</v>
      </c>
      <c r="B302" s="398" t="s">
        <v>463</v>
      </c>
      <c r="C302" s="327"/>
      <c r="D302" s="327"/>
      <c r="E302" s="322"/>
      <c r="F302" s="286"/>
      <c r="G302" s="286"/>
      <c r="H302" s="322"/>
      <c r="I302" s="286"/>
      <c r="J302" s="286"/>
      <c r="K302" s="322"/>
      <c r="L302" s="286"/>
      <c r="M302" s="286"/>
      <c r="N302" s="322"/>
      <c r="O302" s="286"/>
      <c r="P302" s="286"/>
      <c r="Q302" s="322"/>
      <c r="R302" s="323"/>
      <c r="S302" s="323"/>
      <c r="T302" s="287"/>
      <c r="U302" s="288"/>
      <c r="V302" s="274" t="s">
        <v>32</v>
      </c>
      <c r="W302" s="274" t="s">
        <v>32</v>
      </c>
      <c r="X302" s="274" t="s">
        <v>32</v>
      </c>
      <c r="Y302" s="274" t="s">
        <v>32</v>
      </c>
      <c r="Z302" s="274" t="s">
        <v>32</v>
      </c>
      <c r="AA302" s="314" t="str">
        <f t="shared" si="135"/>
        <v>0 - 0 - 0 - 0</v>
      </c>
      <c r="AB302" s="313">
        <f t="shared" si="136"/>
        <v>0</v>
      </c>
      <c r="AC302" s="313">
        <f t="shared" si="137"/>
        <v>0</v>
      </c>
      <c r="AD302" s="313">
        <f t="shared" si="138"/>
        <v>0</v>
      </c>
      <c r="AE302" s="313">
        <f t="shared" si="139"/>
        <v>0</v>
      </c>
    </row>
    <row r="303" spans="1:31" x14ac:dyDescent="0.25">
      <c r="A303" s="275" t="s">
        <v>370</v>
      </c>
      <c r="B303" s="398" t="s">
        <v>463</v>
      </c>
      <c r="C303" s="327"/>
      <c r="D303" s="327"/>
      <c r="E303" s="322"/>
      <c r="F303" s="286"/>
      <c r="G303" s="286"/>
      <c r="H303" s="322"/>
      <c r="I303" s="286"/>
      <c r="J303" s="286"/>
      <c r="K303" s="322"/>
      <c r="L303" s="286"/>
      <c r="M303" s="286"/>
      <c r="N303" s="322"/>
      <c r="O303" s="286"/>
      <c r="P303" s="286"/>
      <c r="Q303" s="322"/>
      <c r="R303" s="323"/>
      <c r="S303" s="323"/>
      <c r="T303" s="287"/>
      <c r="U303" s="288"/>
      <c r="V303" s="274" t="s">
        <v>32</v>
      </c>
      <c r="W303" s="274" t="s">
        <v>32</v>
      </c>
      <c r="X303" s="274" t="s">
        <v>32</v>
      </c>
      <c r="Y303" s="274" t="s">
        <v>32</v>
      </c>
      <c r="Z303" s="274" t="s">
        <v>32</v>
      </c>
      <c r="AA303" s="314" t="str">
        <f t="shared" si="135"/>
        <v>0 - 0 - 0 - 0</v>
      </c>
      <c r="AB303" s="313">
        <f t="shared" si="136"/>
        <v>0</v>
      </c>
      <c r="AC303" s="313">
        <f t="shared" si="137"/>
        <v>0</v>
      </c>
      <c r="AD303" s="313">
        <f t="shared" si="138"/>
        <v>0</v>
      </c>
      <c r="AE303" s="313">
        <f t="shared" si="139"/>
        <v>0</v>
      </c>
    </row>
    <row r="304" spans="1:31" x14ac:dyDescent="0.25">
      <c r="A304" s="275" t="s">
        <v>370</v>
      </c>
      <c r="B304" s="398" t="s">
        <v>463</v>
      </c>
      <c r="C304" s="327"/>
      <c r="D304" s="327"/>
      <c r="E304" s="322"/>
      <c r="F304" s="286"/>
      <c r="G304" s="286"/>
      <c r="H304" s="322"/>
      <c r="I304" s="286"/>
      <c r="J304" s="286"/>
      <c r="K304" s="322"/>
      <c r="L304" s="286"/>
      <c r="M304" s="286"/>
      <c r="N304" s="322"/>
      <c r="O304" s="286"/>
      <c r="P304" s="286"/>
      <c r="Q304" s="322"/>
      <c r="R304" s="323"/>
      <c r="S304" s="323"/>
      <c r="T304" s="287"/>
      <c r="U304" s="288"/>
      <c r="V304" s="274" t="s">
        <v>32</v>
      </c>
      <c r="W304" s="274" t="s">
        <v>32</v>
      </c>
      <c r="X304" s="274" t="s">
        <v>32</v>
      </c>
      <c r="Y304" s="274" t="s">
        <v>32</v>
      </c>
      <c r="Z304" s="274" t="s">
        <v>32</v>
      </c>
      <c r="AA304" s="314" t="str">
        <f t="shared" si="135"/>
        <v>0 - 0 - 0 - 0</v>
      </c>
      <c r="AB304" s="313">
        <f t="shared" si="136"/>
        <v>0</v>
      </c>
      <c r="AC304" s="313">
        <f t="shared" si="137"/>
        <v>0</v>
      </c>
      <c r="AD304" s="313">
        <f t="shared" si="138"/>
        <v>0</v>
      </c>
      <c r="AE304" s="313">
        <f t="shared" si="139"/>
        <v>0</v>
      </c>
    </row>
    <row r="305" spans="1:31" x14ac:dyDescent="0.25">
      <c r="A305" s="275" t="s">
        <v>370</v>
      </c>
      <c r="B305" s="398" t="s">
        <v>463</v>
      </c>
      <c r="C305" s="327" t="s">
        <v>280</v>
      </c>
      <c r="D305" s="327"/>
      <c r="E305" s="322" t="s">
        <v>280</v>
      </c>
      <c r="F305" s="286"/>
      <c r="G305" s="286"/>
      <c r="H305" s="322" t="s">
        <v>280</v>
      </c>
      <c r="I305" s="286"/>
      <c r="J305" s="286"/>
      <c r="K305" s="322" t="s">
        <v>280</v>
      </c>
      <c r="L305" s="286"/>
      <c r="M305" s="286"/>
      <c r="N305" s="322" t="s">
        <v>280</v>
      </c>
      <c r="O305" s="286"/>
      <c r="P305" s="286"/>
      <c r="Q305" s="322" t="s">
        <v>280</v>
      </c>
      <c r="R305" s="323"/>
      <c r="S305" s="323"/>
      <c r="T305" s="287" t="s">
        <v>280</v>
      </c>
      <c r="U305" s="288"/>
      <c r="V305" s="274" t="s">
        <v>32</v>
      </c>
      <c r="W305" s="274" t="s">
        <v>32</v>
      </c>
      <c r="X305" s="274" t="s">
        <v>32</v>
      </c>
      <c r="Y305" s="274" t="s">
        <v>32</v>
      </c>
      <c r="Z305" s="274" t="s">
        <v>32</v>
      </c>
      <c r="AA305" s="314" t="str">
        <f t="shared" si="135"/>
        <v xml:space="preserve">  -   -   -  </v>
      </c>
      <c r="AB305" s="313" t="str">
        <f t="shared" si="136"/>
        <v xml:space="preserve"> </v>
      </c>
      <c r="AC305" s="313" t="str">
        <f t="shared" si="137"/>
        <v xml:space="preserve"> </v>
      </c>
      <c r="AD305" s="313" t="str">
        <f t="shared" si="138"/>
        <v xml:space="preserve"> </v>
      </c>
      <c r="AE305" s="313" t="str">
        <f t="shared" si="139"/>
        <v xml:space="preserve"> </v>
      </c>
    </row>
    <row r="306" spans="1:31" x14ac:dyDescent="0.25">
      <c r="A306" s="275" t="s">
        <v>370</v>
      </c>
      <c r="B306" s="398" t="s">
        <v>463</v>
      </c>
      <c r="C306" s="327" t="s">
        <v>280</v>
      </c>
      <c r="D306" s="327"/>
      <c r="E306" s="322" t="s">
        <v>280</v>
      </c>
      <c r="F306" s="286"/>
      <c r="G306" s="286"/>
      <c r="H306" s="322" t="s">
        <v>280</v>
      </c>
      <c r="I306" s="286"/>
      <c r="J306" s="286"/>
      <c r="K306" s="322" t="s">
        <v>280</v>
      </c>
      <c r="L306" s="286"/>
      <c r="M306" s="286"/>
      <c r="N306" s="322" t="s">
        <v>280</v>
      </c>
      <c r="O306" s="286"/>
      <c r="P306" s="286"/>
      <c r="Q306" s="322" t="s">
        <v>280</v>
      </c>
      <c r="R306" s="323"/>
      <c r="S306" s="323"/>
      <c r="T306" s="287" t="s">
        <v>280</v>
      </c>
      <c r="U306" s="288"/>
      <c r="V306" s="274" t="s">
        <v>32</v>
      </c>
      <c r="W306" s="274" t="s">
        <v>32</v>
      </c>
      <c r="X306" s="274" t="s">
        <v>32</v>
      </c>
      <c r="Y306" s="274" t="s">
        <v>32</v>
      </c>
      <c r="Z306" s="274" t="s">
        <v>32</v>
      </c>
      <c r="AA306" s="314" t="str">
        <f t="shared" si="135"/>
        <v xml:space="preserve">  -   -   -  </v>
      </c>
      <c r="AB306" s="313" t="str">
        <f t="shared" si="136"/>
        <v xml:space="preserve"> </v>
      </c>
      <c r="AC306" s="313" t="str">
        <f t="shared" si="137"/>
        <v xml:space="preserve"> </v>
      </c>
      <c r="AD306" s="313" t="str">
        <f t="shared" si="138"/>
        <v xml:space="preserve"> </v>
      </c>
      <c r="AE306" s="313" t="str">
        <f t="shared" si="139"/>
        <v xml:space="preserve"> </v>
      </c>
    </row>
    <row r="307" spans="1:31" x14ac:dyDescent="0.25">
      <c r="A307" s="275" t="s">
        <v>370</v>
      </c>
      <c r="B307" s="398" t="s">
        <v>463</v>
      </c>
      <c r="C307" s="341">
        <v>43660</v>
      </c>
      <c r="D307" s="342"/>
      <c r="E307" s="338">
        <v>43661</v>
      </c>
      <c r="F307" s="360" t="s">
        <v>487</v>
      </c>
      <c r="G307" s="361" t="s">
        <v>492</v>
      </c>
      <c r="H307" s="338">
        <v>43662</v>
      </c>
      <c r="I307" s="360" t="s">
        <v>487</v>
      </c>
      <c r="J307" s="361" t="s">
        <v>492</v>
      </c>
      <c r="K307" s="338">
        <v>43663</v>
      </c>
      <c r="L307" s="360" t="s">
        <v>487</v>
      </c>
      <c r="M307" s="361" t="s">
        <v>492</v>
      </c>
      <c r="N307" s="338">
        <v>43664</v>
      </c>
      <c r="O307" s="360" t="s">
        <v>487</v>
      </c>
      <c r="P307" s="361" t="s">
        <v>492</v>
      </c>
      <c r="Q307" s="338">
        <v>43665</v>
      </c>
      <c r="R307" s="339"/>
      <c r="S307" s="340"/>
      <c r="T307" s="302">
        <v>43666</v>
      </c>
      <c r="U307" s="303"/>
      <c r="V307" s="313" t="str">
        <f>F307</f>
        <v>Run Name</v>
      </c>
      <c r="W307" s="274" t="str">
        <f>I307</f>
        <v>Run Name</v>
      </c>
      <c r="X307" s="314" t="str">
        <f>L307</f>
        <v>Run Name</v>
      </c>
      <c r="Y307" s="314" t="str">
        <f>O307</f>
        <v>Run Name</v>
      </c>
      <c r="Z307" s="314" t="str">
        <f>V307&amp;"  -"&amp;W307&amp;" - "&amp;X307&amp;" - "&amp;Y307</f>
        <v>Run Name  -Run Name - Run Name - Run Name</v>
      </c>
      <c r="AA307" s="314"/>
    </row>
    <row r="308" spans="1:31" x14ac:dyDescent="0.25">
      <c r="A308" s="275" t="s">
        <v>370</v>
      </c>
      <c r="B308" s="398" t="s">
        <v>463</v>
      </c>
      <c r="C308" s="327" t="s">
        <v>280</v>
      </c>
      <c r="D308" s="327"/>
      <c r="E308" s="322" t="s">
        <v>280</v>
      </c>
      <c r="F308" s="286"/>
      <c r="G308" s="286"/>
      <c r="H308" s="322" t="s">
        <v>280</v>
      </c>
      <c r="I308" s="286"/>
      <c r="J308" s="286"/>
      <c r="K308" s="322" t="s">
        <v>280</v>
      </c>
      <c r="L308" s="286"/>
      <c r="M308" s="286"/>
      <c r="N308" s="322" t="s">
        <v>280</v>
      </c>
      <c r="O308" s="286"/>
      <c r="P308" s="286"/>
      <c r="Q308" s="322" t="s">
        <v>280</v>
      </c>
      <c r="R308" s="323"/>
      <c r="S308" s="323"/>
      <c r="T308" s="287" t="s">
        <v>280</v>
      </c>
      <c r="U308" s="288"/>
      <c r="V308" s="274" t="s">
        <v>32</v>
      </c>
      <c r="W308" s="274" t="s">
        <v>32</v>
      </c>
      <c r="X308" s="274" t="s">
        <v>32</v>
      </c>
      <c r="Y308" s="274" t="s">
        <v>32</v>
      </c>
      <c r="Z308" s="274" t="s">
        <v>32</v>
      </c>
      <c r="AA308" s="314" t="str">
        <f t="shared" ref="AA308:AA317" si="140">AB308&amp;" - "&amp;AC308&amp;" - "&amp;AD308&amp;" - "&amp;AE308</f>
        <v xml:space="preserve">  -   -   -  </v>
      </c>
      <c r="AB308" s="313" t="str">
        <f t="shared" ref="AB308:AB317" si="141">E308</f>
        <v xml:space="preserve"> </v>
      </c>
      <c r="AC308" s="313" t="str">
        <f t="shared" ref="AC308:AC317" si="142">H308</f>
        <v xml:space="preserve"> </v>
      </c>
      <c r="AD308" s="313" t="str">
        <f t="shared" ref="AD308:AD317" si="143">K308</f>
        <v xml:space="preserve"> </v>
      </c>
      <c r="AE308" s="313" t="str">
        <f t="shared" ref="AE308:AE317" si="144">N308</f>
        <v xml:space="preserve"> </v>
      </c>
    </row>
    <row r="309" spans="1:31" x14ac:dyDescent="0.25">
      <c r="A309" s="275" t="s">
        <v>370</v>
      </c>
      <c r="B309" s="398" t="s">
        <v>463</v>
      </c>
      <c r="C309" s="327" t="s">
        <v>280</v>
      </c>
      <c r="D309" s="327"/>
      <c r="E309" s="322" t="s">
        <v>280</v>
      </c>
      <c r="F309" s="286"/>
      <c r="G309" s="286"/>
      <c r="H309" s="322" t="s">
        <v>280</v>
      </c>
      <c r="I309" s="286"/>
      <c r="J309" s="286"/>
      <c r="K309" s="322" t="s">
        <v>280</v>
      </c>
      <c r="L309" s="286"/>
      <c r="M309" s="286"/>
      <c r="N309" s="322" t="s">
        <v>280</v>
      </c>
      <c r="O309" s="286"/>
      <c r="P309" s="286"/>
      <c r="Q309" s="322" t="s">
        <v>280</v>
      </c>
      <c r="R309" s="323"/>
      <c r="S309" s="323"/>
      <c r="T309" s="287" t="s">
        <v>280</v>
      </c>
      <c r="U309" s="288"/>
      <c r="V309" s="274" t="s">
        <v>32</v>
      </c>
      <c r="W309" s="274" t="s">
        <v>32</v>
      </c>
      <c r="X309" s="274" t="s">
        <v>32</v>
      </c>
      <c r="Y309" s="274" t="s">
        <v>32</v>
      </c>
      <c r="Z309" s="274" t="s">
        <v>32</v>
      </c>
      <c r="AA309" s="314" t="str">
        <f t="shared" si="140"/>
        <v xml:space="preserve">  -   -   -  </v>
      </c>
      <c r="AB309" s="313" t="str">
        <f t="shared" si="141"/>
        <v xml:space="preserve"> </v>
      </c>
      <c r="AC309" s="313" t="str">
        <f t="shared" si="142"/>
        <v xml:space="preserve"> </v>
      </c>
      <c r="AD309" s="313" t="str">
        <f t="shared" si="143"/>
        <v xml:space="preserve"> </v>
      </c>
      <c r="AE309" s="313" t="str">
        <f t="shared" si="144"/>
        <v xml:space="preserve"> </v>
      </c>
    </row>
    <row r="310" spans="1:31" x14ac:dyDescent="0.25">
      <c r="A310" s="275" t="s">
        <v>370</v>
      </c>
      <c r="B310" s="398" t="s">
        <v>463</v>
      </c>
      <c r="C310" s="327"/>
      <c r="D310" s="327"/>
      <c r="E310" s="322"/>
      <c r="F310" s="286"/>
      <c r="G310" s="286"/>
      <c r="H310" s="322"/>
      <c r="I310" s="286"/>
      <c r="J310" s="286"/>
      <c r="K310" s="322"/>
      <c r="L310" s="286"/>
      <c r="M310" s="286"/>
      <c r="N310" s="322"/>
      <c r="O310" s="286"/>
      <c r="P310" s="286"/>
      <c r="Q310" s="322"/>
      <c r="R310" s="323"/>
      <c r="S310" s="323"/>
      <c r="T310" s="287"/>
      <c r="U310" s="288"/>
      <c r="V310" s="274" t="s">
        <v>32</v>
      </c>
      <c r="W310" s="274" t="s">
        <v>32</v>
      </c>
      <c r="X310" s="274" t="s">
        <v>32</v>
      </c>
      <c r="Y310" s="274" t="s">
        <v>32</v>
      </c>
      <c r="Z310" s="274" t="s">
        <v>32</v>
      </c>
      <c r="AA310" s="314" t="str">
        <f t="shared" si="140"/>
        <v>0 - 0 - 0 - 0</v>
      </c>
      <c r="AB310" s="313">
        <f t="shared" si="141"/>
        <v>0</v>
      </c>
      <c r="AC310" s="313">
        <f t="shared" si="142"/>
        <v>0</v>
      </c>
      <c r="AD310" s="313">
        <f t="shared" si="143"/>
        <v>0</v>
      </c>
      <c r="AE310" s="313">
        <f t="shared" si="144"/>
        <v>0</v>
      </c>
    </row>
    <row r="311" spans="1:31" x14ac:dyDescent="0.25">
      <c r="A311" s="275" t="s">
        <v>370</v>
      </c>
      <c r="B311" s="398" t="s">
        <v>463</v>
      </c>
      <c r="C311" s="327"/>
      <c r="D311" s="327"/>
      <c r="E311" s="322"/>
      <c r="F311" s="286"/>
      <c r="G311" s="286"/>
      <c r="H311" s="322"/>
      <c r="I311" s="286"/>
      <c r="J311" s="286"/>
      <c r="K311" s="322"/>
      <c r="L311" s="286"/>
      <c r="M311" s="286"/>
      <c r="N311" s="322"/>
      <c r="O311" s="286"/>
      <c r="P311" s="286"/>
      <c r="Q311" s="322"/>
      <c r="R311" s="323"/>
      <c r="S311" s="323"/>
      <c r="T311" s="287"/>
      <c r="U311" s="288"/>
      <c r="V311" s="274" t="s">
        <v>32</v>
      </c>
      <c r="W311" s="274" t="s">
        <v>32</v>
      </c>
      <c r="X311" s="274" t="s">
        <v>32</v>
      </c>
      <c r="Y311" s="274" t="s">
        <v>32</v>
      </c>
      <c r="Z311" s="274" t="s">
        <v>32</v>
      </c>
      <c r="AA311" s="314" t="str">
        <f t="shared" si="140"/>
        <v>0 - 0 - 0 - 0</v>
      </c>
      <c r="AB311" s="313">
        <f t="shared" si="141"/>
        <v>0</v>
      </c>
      <c r="AC311" s="313">
        <f t="shared" si="142"/>
        <v>0</v>
      </c>
      <c r="AD311" s="313">
        <f t="shared" si="143"/>
        <v>0</v>
      </c>
      <c r="AE311" s="313">
        <f t="shared" si="144"/>
        <v>0</v>
      </c>
    </row>
    <row r="312" spans="1:31" x14ac:dyDescent="0.25">
      <c r="A312" s="275" t="s">
        <v>370</v>
      </c>
      <c r="B312" s="398" t="s">
        <v>463</v>
      </c>
      <c r="C312" s="327"/>
      <c r="D312" s="327"/>
      <c r="E312" s="322"/>
      <c r="F312" s="286"/>
      <c r="G312" s="286"/>
      <c r="H312" s="322"/>
      <c r="I312" s="286"/>
      <c r="J312" s="286"/>
      <c r="K312" s="322"/>
      <c r="L312" s="286"/>
      <c r="M312" s="286"/>
      <c r="N312" s="322"/>
      <c r="O312" s="286"/>
      <c r="P312" s="286"/>
      <c r="Q312" s="322"/>
      <c r="R312" s="323"/>
      <c r="S312" s="323"/>
      <c r="T312" s="287"/>
      <c r="U312" s="288"/>
      <c r="V312" s="274" t="s">
        <v>32</v>
      </c>
      <c r="W312" s="274" t="s">
        <v>32</v>
      </c>
      <c r="X312" s="274" t="s">
        <v>32</v>
      </c>
      <c r="Y312" s="274" t="s">
        <v>32</v>
      </c>
      <c r="Z312" s="274" t="s">
        <v>32</v>
      </c>
      <c r="AA312" s="314" t="str">
        <f t="shared" si="140"/>
        <v>0 - 0 - 0 - 0</v>
      </c>
      <c r="AB312" s="313">
        <f t="shared" si="141"/>
        <v>0</v>
      </c>
      <c r="AC312" s="313">
        <f t="shared" si="142"/>
        <v>0</v>
      </c>
      <c r="AD312" s="313">
        <f t="shared" si="143"/>
        <v>0</v>
      </c>
      <c r="AE312" s="313">
        <f t="shared" si="144"/>
        <v>0</v>
      </c>
    </row>
    <row r="313" spans="1:31" x14ac:dyDescent="0.25">
      <c r="A313" s="275" t="s">
        <v>370</v>
      </c>
      <c r="B313" s="398" t="s">
        <v>463</v>
      </c>
      <c r="C313" s="327"/>
      <c r="D313" s="327"/>
      <c r="E313" s="322"/>
      <c r="F313" s="286"/>
      <c r="G313" s="286"/>
      <c r="H313" s="322"/>
      <c r="I313" s="286"/>
      <c r="J313" s="286"/>
      <c r="K313" s="322"/>
      <c r="L313" s="286"/>
      <c r="M313" s="286"/>
      <c r="N313" s="322"/>
      <c r="O313" s="286"/>
      <c r="P313" s="286"/>
      <c r="Q313" s="322"/>
      <c r="R313" s="323"/>
      <c r="S313" s="323"/>
      <c r="T313" s="287"/>
      <c r="U313" s="288"/>
      <c r="V313" s="274" t="s">
        <v>32</v>
      </c>
      <c r="W313" s="274" t="s">
        <v>32</v>
      </c>
      <c r="X313" s="274" t="s">
        <v>32</v>
      </c>
      <c r="Y313" s="274" t="s">
        <v>32</v>
      </c>
      <c r="Z313" s="274" t="s">
        <v>32</v>
      </c>
      <c r="AA313" s="314" t="str">
        <f t="shared" si="140"/>
        <v>0 - 0 - 0 - 0</v>
      </c>
      <c r="AB313" s="313">
        <f t="shared" si="141"/>
        <v>0</v>
      </c>
      <c r="AC313" s="313">
        <f t="shared" si="142"/>
        <v>0</v>
      </c>
      <c r="AD313" s="313">
        <f t="shared" si="143"/>
        <v>0</v>
      </c>
      <c r="AE313" s="313">
        <f t="shared" si="144"/>
        <v>0</v>
      </c>
    </row>
    <row r="314" spans="1:31" x14ac:dyDescent="0.25">
      <c r="A314" s="275" t="s">
        <v>370</v>
      </c>
      <c r="B314" s="398" t="s">
        <v>463</v>
      </c>
      <c r="C314" s="327"/>
      <c r="D314" s="327"/>
      <c r="E314" s="322"/>
      <c r="F314" s="286"/>
      <c r="G314" s="286"/>
      <c r="H314" s="322"/>
      <c r="I314" s="286"/>
      <c r="J314" s="286"/>
      <c r="K314" s="322"/>
      <c r="L314" s="286"/>
      <c r="M314" s="286"/>
      <c r="N314" s="322"/>
      <c r="O314" s="286"/>
      <c r="P314" s="286"/>
      <c r="Q314" s="322"/>
      <c r="R314" s="323"/>
      <c r="S314" s="323"/>
      <c r="T314" s="287"/>
      <c r="U314" s="288"/>
      <c r="V314" s="274" t="s">
        <v>32</v>
      </c>
      <c r="W314" s="274" t="s">
        <v>32</v>
      </c>
      <c r="X314" s="274" t="s">
        <v>32</v>
      </c>
      <c r="Y314" s="274" t="s">
        <v>32</v>
      </c>
      <c r="Z314" s="274" t="s">
        <v>32</v>
      </c>
      <c r="AA314" s="314" t="str">
        <f t="shared" si="140"/>
        <v>0 - 0 - 0 - 0</v>
      </c>
      <c r="AB314" s="313">
        <f t="shared" si="141"/>
        <v>0</v>
      </c>
      <c r="AC314" s="313">
        <f t="shared" si="142"/>
        <v>0</v>
      </c>
      <c r="AD314" s="313">
        <f t="shared" si="143"/>
        <v>0</v>
      </c>
      <c r="AE314" s="313">
        <f t="shared" si="144"/>
        <v>0</v>
      </c>
    </row>
    <row r="315" spans="1:31" x14ac:dyDescent="0.25">
      <c r="A315" s="275" t="s">
        <v>370</v>
      </c>
      <c r="B315" s="398" t="s">
        <v>463</v>
      </c>
      <c r="C315" s="327" t="s">
        <v>280</v>
      </c>
      <c r="D315" s="327"/>
      <c r="E315" s="322" t="s">
        <v>280</v>
      </c>
      <c r="F315" s="286"/>
      <c r="G315" s="286"/>
      <c r="H315" s="322" t="s">
        <v>280</v>
      </c>
      <c r="I315" s="286"/>
      <c r="J315" s="286"/>
      <c r="K315" s="322" t="s">
        <v>280</v>
      </c>
      <c r="L315" s="286"/>
      <c r="M315" s="286"/>
      <c r="N315" s="322" t="s">
        <v>280</v>
      </c>
      <c r="O315" s="286"/>
      <c r="P315" s="286"/>
      <c r="Q315" s="322" t="s">
        <v>280</v>
      </c>
      <c r="R315" s="323"/>
      <c r="S315" s="323"/>
      <c r="T315" s="287" t="s">
        <v>280</v>
      </c>
      <c r="U315" s="288"/>
      <c r="V315" s="274" t="s">
        <v>32</v>
      </c>
      <c r="W315" s="274" t="s">
        <v>32</v>
      </c>
      <c r="X315" s="274" t="s">
        <v>32</v>
      </c>
      <c r="Y315" s="274" t="s">
        <v>32</v>
      </c>
      <c r="Z315" s="274" t="s">
        <v>32</v>
      </c>
      <c r="AA315" s="314" t="str">
        <f t="shared" si="140"/>
        <v xml:space="preserve">  -   -   -  </v>
      </c>
      <c r="AB315" s="313" t="str">
        <f t="shared" si="141"/>
        <v xml:space="preserve"> </v>
      </c>
      <c r="AC315" s="313" t="str">
        <f t="shared" si="142"/>
        <v xml:space="preserve"> </v>
      </c>
      <c r="AD315" s="313" t="str">
        <f t="shared" si="143"/>
        <v xml:space="preserve"> </v>
      </c>
      <c r="AE315" s="313" t="str">
        <f t="shared" si="144"/>
        <v xml:space="preserve"> </v>
      </c>
    </row>
    <row r="316" spans="1:31" x14ac:dyDescent="0.25">
      <c r="A316" s="275" t="s">
        <v>370</v>
      </c>
      <c r="B316" s="398" t="s">
        <v>463</v>
      </c>
      <c r="C316" s="327" t="s">
        <v>280</v>
      </c>
      <c r="D316" s="327"/>
      <c r="E316" s="322" t="s">
        <v>280</v>
      </c>
      <c r="F316" s="286"/>
      <c r="G316" s="286"/>
      <c r="H316" s="322" t="s">
        <v>280</v>
      </c>
      <c r="I316" s="286"/>
      <c r="J316" s="286"/>
      <c r="K316" s="322" t="s">
        <v>280</v>
      </c>
      <c r="L316" s="286"/>
      <c r="M316" s="286"/>
      <c r="N316" s="322" t="s">
        <v>280</v>
      </c>
      <c r="O316" s="286"/>
      <c r="P316" s="286"/>
      <c r="Q316" s="322" t="s">
        <v>280</v>
      </c>
      <c r="R316" s="323"/>
      <c r="S316" s="323"/>
      <c r="T316" s="287" t="s">
        <v>280</v>
      </c>
      <c r="U316" s="288"/>
      <c r="V316" s="274" t="s">
        <v>32</v>
      </c>
      <c r="W316" s="274" t="s">
        <v>32</v>
      </c>
      <c r="X316" s="274" t="s">
        <v>32</v>
      </c>
      <c r="Y316" s="274" t="s">
        <v>32</v>
      </c>
      <c r="Z316" s="274" t="s">
        <v>32</v>
      </c>
      <c r="AA316" s="314" t="str">
        <f t="shared" si="140"/>
        <v xml:space="preserve">  -   -   -  </v>
      </c>
      <c r="AB316" s="313" t="str">
        <f t="shared" si="141"/>
        <v xml:space="preserve"> </v>
      </c>
      <c r="AC316" s="313" t="str">
        <f t="shared" si="142"/>
        <v xml:space="preserve"> </v>
      </c>
      <c r="AD316" s="313" t="str">
        <f t="shared" si="143"/>
        <v xml:space="preserve"> </v>
      </c>
      <c r="AE316" s="313" t="str">
        <f t="shared" si="144"/>
        <v xml:space="preserve"> </v>
      </c>
    </row>
    <row r="317" spans="1:31" x14ac:dyDescent="0.25">
      <c r="A317" s="275" t="s">
        <v>370</v>
      </c>
      <c r="B317" s="398" t="s">
        <v>463</v>
      </c>
      <c r="C317" s="327" t="s">
        <v>280</v>
      </c>
      <c r="D317" s="327"/>
      <c r="E317" s="322" t="s">
        <v>280</v>
      </c>
      <c r="F317" s="286"/>
      <c r="G317" s="286"/>
      <c r="H317" s="322" t="s">
        <v>280</v>
      </c>
      <c r="I317" s="286"/>
      <c r="J317" s="286"/>
      <c r="K317" s="322" t="s">
        <v>280</v>
      </c>
      <c r="L317" s="286"/>
      <c r="M317" s="286"/>
      <c r="N317" s="322" t="s">
        <v>280</v>
      </c>
      <c r="O317" s="286"/>
      <c r="P317" s="286"/>
      <c r="Q317" s="322" t="s">
        <v>280</v>
      </c>
      <c r="R317" s="323"/>
      <c r="S317" s="323"/>
      <c r="T317" s="287" t="s">
        <v>280</v>
      </c>
      <c r="U317" s="288"/>
      <c r="V317" s="274" t="s">
        <v>32</v>
      </c>
      <c r="W317" s="274" t="s">
        <v>32</v>
      </c>
      <c r="X317" s="274" t="s">
        <v>32</v>
      </c>
      <c r="Y317" s="274" t="s">
        <v>32</v>
      </c>
      <c r="Z317" s="274" t="s">
        <v>32</v>
      </c>
      <c r="AA317" s="314" t="str">
        <f t="shared" si="140"/>
        <v xml:space="preserve">  -   -   -  </v>
      </c>
      <c r="AB317" s="313" t="str">
        <f t="shared" si="141"/>
        <v xml:space="preserve"> </v>
      </c>
      <c r="AC317" s="313" t="str">
        <f t="shared" si="142"/>
        <v xml:space="preserve"> </v>
      </c>
      <c r="AD317" s="313" t="str">
        <f t="shared" si="143"/>
        <v xml:space="preserve"> </v>
      </c>
      <c r="AE317" s="313" t="str">
        <f t="shared" si="144"/>
        <v xml:space="preserve"> </v>
      </c>
    </row>
    <row r="318" spans="1:31" x14ac:dyDescent="0.25">
      <c r="A318" s="275" t="s">
        <v>370</v>
      </c>
      <c r="B318" s="398" t="s">
        <v>463</v>
      </c>
      <c r="C318" s="341">
        <v>43667</v>
      </c>
      <c r="D318" s="342"/>
      <c r="E318" s="338">
        <v>43668</v>
      </c>
      <c r="F318" s="360" t="s">
        <v>487</v>
      </c>
      <c r="G318" s="361" t="s">
        <v>492</v>
      </c>
      <c r="H318" s="338">
        <v>43669</v>
      </c>
      <c r="I318" s="360" t="s">
        <v>487</v>
      </c>
      <c r="J318" s="361" t="s">
        <v>492</v>
      </c>
      <c r="K318" s="338">
        <v>43670</v>
      </c>
      <c r="L318" s="360" t="s">
        <v>487</v>
      </c>
      <c r="M318" s="361" t="s">
        <v>492</v>
      </c>
      <c r="N318" s="338">
        <v>43671</v>
      </c>
      <c r="O318" s="360" t="s">
        <v>487</v>
      </c>
      <c r="P318" s="361" t="s">
        <v>492</v>
      </c>
      <c r="Q318" s="338">
        <v>43672</v>
      </c>
      <c r="R318" s="339"/>
      <c r="S318" s="340"/>
      <c r="T318" s="302">
        <v>43673</v>
      </c>
      <c r="U318" s="303"/>
      <c r="V318" s="313" t="str">
        <f>F318</f>
        <v>Run Name</v>
      </c>
      <c r="W318" s="274" t="str">
        <f>I318</f>
        <v>Run Name</v>
      </c>
      <c r="X318" s="314" t="str">
        <f>L318</f>
        <v>Run Name</v>
      </c>
      <c r="Y318" s="314" t="str">
        <f>O318</f>
        <v>Run Name</v>
      </c>
      <c r="Z318" s="314" t="str">
        <f>V318&amp;"  -"&amp;W318&amp;" - "&amp;X318&amp;" - "&amp;Y318</f>
        <v>Run Name  -Run Name - Run Name - Run Name</v>
      </c>
      <c r="AA318" s="314"/>
    </row>
    <row r="319" spans="1:31" x14ac:dyDescent="0.25">
      <c r="A319" s="275" t="s">
        <v>370</v>
      </c>
      <c r="B319" s="398" t="s">
        <v>463</v>
      </c>
      <c r="C319" s="327" t="s">
        <v>280</v>
      </c>
      <c r="D319" s="327"/>
      <c r="E319" s="322" t="s">
        <v>280</v>
      </c>
      <c r="F319" s="286"/>
      <c r="G319" s="286"/>
      <c r="H319" s="322" t="s">
        <v>280</v>
      </c>
      <c r="I319" s="286"/>
      <c r="J319" s="286"/>
      <c r="K319" s="322" t="s">
        <v>280</v>
      </c>
      <c r="L319" s="286"/>
      <c r="M319" s="286"/>
      <c r="N319" s="322" t="s">
        <v>280</v>
      </c>
      <c r="O319" s="286"/>
      <c r="P319" s="286"/>
      <c r="Q319" s="322" t="s">
        <v>280</v>
      </c>
      <c r="R319" s="323"/>
      <c r="S319" s="323"/>
      <c r="T319" s="287" t="s">
        <v>280</v>
      </c>
      <c r="U319" s="288"/>
      <c r="V319" s="274" t="s">
        <v>32</v>
      </c>
      <c r="W319" s="274" t="s">
        <v>32</v>
      </c>
      <c r="X319" s="274" t="s">
        <v>32</v>
      </c>
      <c r="Y319" s="274" t="s">
        <v>32</v>
      </c>
      <c r="Z319" s="274" t="s">
        <v>32</v>
      </c>
      <c r="AA319" s="314" t="str">
        <f t="shared" ref="AA319:AA328" si="145">AB319&amp;" - "&amp;AC319&amp;" - "&amp;AD319&amp;" - "&amp;AE319</f>
        <v xml:space="preserve">  -   -   -  </v>
      </c>
      <c r="AB319" s="313" t="str">
        <f t="shared" ref="AB319:AB328" si="146">E319</f>
        <v xml:space="preserve"> </v>
      </c>
      <c r="AC319" s="313" t="str">
        <f t="shared" ref="AC319:AC328" si="147">H319</f>
        <v xml:space="preserve"> </v>
      </c>
      <c r="AD319" s="313" t="str">
        <f t="shared" ref="AD319:AD328" si="148">K319</f>
        <v xml:space="preserve"> </v>
      </c>
      <c r="AE319" s="313" t="str">
        <f t="shared" ref="AE319:AE328" si="149">N319</f>
        <v xml:space="preserve"> </v>
      </c>
    </row>
    <row r="320" spans="1:31" x14ac:dyDescent="0.25">
      <c r="A320" s="275" t="s">
        <v>370</v>
      </c>
      <c r="B320" s="398" t="s">
        <v>463</v>
      </c>
      <c r="C320" s="327"/>
      <c r="D320" s="327"/>
      <c r="E320" s="322"/>
      <c r="F320" s="286"/>
      <c r="G320" s="286"/>
      <c r="H320" s="322"/>
      <c r="I320" s="286"/>
      <c r="J320" s="286"/>
      <c r="K320" s="322"/>
      <c r="L320" s="286"/>
      <c r="M320" s="286"/>
      <c r="N320" s="322"/>
      <c r="O320" s="286"/>
      <c r="P320" s="286"/>
      <c r="Q320" s="322"/>
      <c r="R320" s="323"/>
      <c r="S320" s="323"/>
      <c r="T320" s="287"/>
      <c r="U320" s="288"/>
      <c r="V320" s="274" t="s">
        <v>32</v>
      </c>
      <c r="W320" s="274" t="s">
        <v>32</v>
      </c>
      <c r="X320" s="274" t="s">
        <v>32</v>
      </c>
      <c r="Y320" s="274" t="s">
        <v>32</v>
      </c>
      <c r="Z320" s="274" t="s">
        <v>32</v>
      </c>
      <c r="AA320" s="314" t="str">
        <f t="shared" si="145"/>
        <v>0 - 0 - 0 - 0</v>
      </c>
      <c r="AB320" s="313">
        <f t="shared" si="146"/>
        <v>0</v>
      </c>
      <c r="AC320" s="313">
        <f t="shared" si="147"/>
        <v>0</v>
      </c>
      <c r="AD320" s="313">
        <f t="shared" si="148"/>
        <v>0</v>
      </c>
      <c r="AE320" s="313">
        <f t="shared" si="149"/>
        <v>0</v>
      </c>
    </row>
    <row r="321" spans="1:31" x14ac:dyDescent="0.25">
      <c r="A321" s="275" t="s">
        <v>370</v>
      </c>
      <c r="B321" s="398" t="s">
        <v>463</v>
      </c>
      <c r="C321" s="327"/>
      <c r="D321" s="327"/>
      <c r="E321" s="322"/>
      <c r="F321" s="286"/>
      <c r="G321" s="286"/>
      <c r="H321" s="322"/>
      <c r="I321" s="286"/>
      <c r="J321" s="286"/>
      <c r="K321" s="322"/>
      <c r="L321" s="286"/>
      <c r="M321" s="286"/>
      <c r="N321" s="322"/>
      <c r="O321" s="286"/>
      <c r="P321" s="286"/>
      <c r="Q321" s="322"/>
      <c r="R321" s="323"/>
      <c r="S321" s="323"/>
      <c r="T321" s="287"/>
      <c r="U321" s="288"/>
      <c r="V321" s="274" t="s">
        <v>32</v>
      </c>
      <c r="W321" s="274" t="s">
        <v>32</v>
      </c>
      <c r="X321" s="274" t="s">
        <v>32</v>
      </c>
      <c r="Y321" s="274" t="s">
        <v>32</v>
      </c>
      <c r="Z321" s="274" t="s">
        <v>32</v>
      </c>
      <c r="AA321" s="314" t="str">
        <f t="shared" si="145"/>
        <v>0 - 0 - 0 - 0</v>
      </c>
      <c r="AB321" s="313">
        <f t="shared" si="146"/>
        <v>0</v>
      </c>
      <c r="AC321" s="313">
        <f t="shared" si="147"/>
        <v>0</v>
      </c>
      <c r="AD321" s="313">
        <f t="shared" si="148"/>
        <v>0</v>
      </c>
      <c r="AE321" s="313">
        <f t="shared" si="149"/>
        <v>0</v>
      </c>
    </row>
    <row r="322" spans="1:31" x14ac:dyDescent="0.25">
      <c r="A322" s="275" t="s">
        <v>370</v>
      </c>
      <c r="B322" s="398" t="s">
        <v>463</v>
      </c>
      <c r="C322" s="327"/>
      <c r="D322" s="327"/>
      <c r="E322" s="322"/>
      <c r="F322" s="286"/>
      <c r="G322" s="286"/>
      <c r="H322" s="322"/>
      <c r="I322" s="286"/>
      <c r="J322" s="286"/>
      <c r="K322" s="322"/>
      <c r="L322" s="286"/>
      <c r="M322" s="286"/>
      <c r="N322" s="322"/>
      <c r="O322" s="286"/>
      <c r="P322" s="286"/>
      <c r="Q322" s="322"/>
      <c r="R322" s="323"/>
      <c r="S322" s="323"/>
      <c r="T322" s="287"/>
      <c r="U322" s="288"/>
      <c r="V322" s="274" t="s">
        <v>32</v>
      </c>
      <c r="W322" s="274" t="s">
        <v>32</v>
      </c>
      <c r="X322" s="274" t="s">
        <v>32</v>
      </c>
      <c r="Y322" s="274" t="s">
        <v>32</v>
      </c>
      <c r="Z322" s="274" t="s">
        <v>32</v>
      </c>
      <c r="AA322" s="314" t="str">
        <f t="shared" si="145"/>
        <v>0 - 0 - 0 - 0</v>
      </c>
      <c r="AB322" s="313">
        <f t="shared" si="146"/>
        <v>0</v>
      </c>
      <c r="AC322" s="313">
        <f t="shared" si="147"/>
        <v>0</v>
      </c>
      <c r="AD322" s="313">
        <f t="shared" si="148"/>
        <v>0</v>
      </c>
      <c r="AE322" s="313">
        <f t="shared" si="149"/>
        <v>0</v>
      </c>
    </row>
    <row r="323" spans="1:31" x14ac:dyDescent="0.25">
      <c r="A323" s="275" t="s">
        <v>370</v>
      </c>
      <c r="B323" s="398" t="s">
        <v>463</v>
      </c>
      <c r="C323" s="327"/>
      <c r="D323" s="327"/>
      <c r="E323" s="322"/>
      <c r="F323" s="286"/>
      <c r="G323" s="286"/>
      <c r="H323" s="322"/>
      <c r="I323" s="286"/>
      <c r="J323" s="286"/>
      <c r="K323" s="322"/>
      <c r="L323" s="286"/>
      <c r="M323" s="286"/>
      <c r="N323" s="322"/>
      <c r="O323" s="286"/>
      <c r="P323" s="286"/>
      <c r="Q323" s="322"/>
      <c r="R323" s="323"/>
      <c r="S323" s="323"/>
      <c r="T323" s="287"/>
      <c r="U323" s="288"/>
      <c r="V323" s="274" t="s">
        <v>32</v>
      </c>
      <c r="W323" s="274" t="s">
        <v>32</v>
      </c>
      <c r="X323" s="274" t="s">
        <v>32</v>
      </c>
      <c r="Y323" s="274" t="s">
        <v>32</v>
      </c>
      <c r="Z323" s="274" t="s">
        <v>32</v>
      </c>
      <c r="AA323" s="314" t="str">
        <f t="shared" si="145"/>
        <v>0 - 0 - 0 - 0</v>
      </c>
      <c r="AB323" s="313">
        <f t="shared" si="146"/>
        <v>0</v>
      </c>
      <c r="AC323" s="313">
        <f t="shared" si="147"/>
        <v>0</v>
      </c>
      <c r="AD323" s="313">
        <f t="shared" si="148"/>
        <v>0</v>
      </c>
      <c r="AE323" s="313">
        <f t="shared" si="149"/>
        <v>0</v>
      </c>
    </row>
    <row r="324" spans="1:31" x14ac:dyDescent="0.25">
      <c r="A324" s="275" t="s">
        <v>370</v>
      </c>
      <c r="B324" s="398" t="s">
        <v>463</v>
      </c>
      <c r="C324" s="327"/>
      <c r="D324" s="327"/>
      <c r="E324" s="322"/>
      <c r="F324" s="286"/>
      <c r="G324" s="286"/>
      <c r="H324" s="322"/>
      <c r="I324" s="286"/>
      <c r="J324" s="286"/>
      <c r="K324" s="322"/>
      <c r="L324" s="286"/>
      <c r="M324" s="286"/>
      <c r="N324" s="322"/>
      <c r="O324" s="286"/>
      <c r="P324" s="286"/>
      <c r="Q324" s="322"/>
      <c r="R324" s="323"/>
      <c r="S324" s="323"/>
      <c r="T324" s="287"/>
      <c r="U324" s="288"/>
      <c r="V324" s="274" t="s">
        <v>32</v>
      </c>
      <c r="W324" s="274" t="s">
        <v>32</v>
      </c>
      <c r="X324" s="274" t="s">
        <v>32</v>
      </c>
      <c r="Y324" s="274" t="s">
        <v>32</v>
      </c>
      <c r="Z324" s="274" t="s">
        <v>32</v>
      </c>
      <c r="AA324" s="314" t="str">
        <f t="shared" si="145"/>
        <v>0 - 0 - 0 - 0</v>
      </c>
      <c r="AB324" s="313">
        <f t="shared" si="146"/>
        <v>0</v>
      </c>
      <c r="AC324" s="313">
        <f t="shared" si="147"/>
        <v>0</v>
      </c>
      <c r="AD324" s="313">
        <f t="shared" si="148"/>
        <v>0</v>
      </c>
      <c r="AE324" s="313">
        <f t="shared" si="149"/>
        <v>0</v>
      </c>
    </row>
    <row r="325" spans="1:31" x14ac:dyDescent="0.25">
      <c r="A325" s="275" t="s">
        <v>370</v>
      </c>
      <c r="B325" s="398" t="s">
        <v>463</v>
      </c>
      <c r="C325" s="327" t="s">
        <v>280</v>
      </c>
      <c r="D325" s="327"/>
      <c r="E325" s="322" t="s">
        <v>280</v>
      </c>
      <c r="F325" s="286"/>
      <c r="G325" s="286"/>
      <c r="H325" s="322" t="s">
        <v>280</v>
      </c>
      <c r="I325" s="286"/>
      <c r="J325" s="286"/>
      <c r="K325" s="322" t="s">
        <v>280</v>
      </c>
      <c r="L325" s="286"/>
      <c r="M325" s="286"/>
      <c r="N325" s="322" t="s">
        <v>280</v>
      </c>
      <c r="O325" s="286"/>
      <c r="P325" s="286"/>
      <c r="Q325" s="322" t="s">
        <v>280</v>
      </c>
      <c r="R325" s="323"/>
      <c r="S325" s="323"/>
      <c r="T325" s="287" t="s">
        <v>280</v>
      </c>
      <c r="U325" s="288"/>
      <c r="V325" s="274" t="s">
        <v>32</v>
      </c>
      <c r="W325" s="274" t="s">
        <v>32</v>
      </c>
      <c r="X325" s="274" t="s">
        <v>32</v>
      </c>
      <c r="Y325" s="274" t="s">
        <v>32</v>
      </c>
      <c r="Z325" s="274" t="s">
        <v>32</v>
      </c>
      <c r="AA325" s="314" t="str">
        <f t="shared" si="145"/>
        <v xml:space="preserve">  -   -   -  </v>
      </c>
      <c r="AB325" s="313" t="str">
        <f t="shared" si="146"/>
        <v xml:space="preserve"> </v>
      </c>
      <c r="AC325" s="313" t="str">
        <f t="shared" si="147"/>
        <v xml:space="preserve"> </v>
      </c>
      <c r="AD325" s="313" t="str">
        <f t="shared" si="148"/>
        <v xml:space="preserve"> </v>
      </c>
      <c r="AE325" s="313" t="str">
        <f t="shared" si="149"/>
        <v xml:space="preserve"> </v>
      </c>
    </row>
    <row r="326" spans="1:31" x14ac:dyDescent="0.25">
      <c r="A326" s="275" t="s">
        <v>370</v>
      </c>
      <c r="B326" s="398" t="s">
        <v>463</v>
      </c>
      <c r="C326" s="327" t="s">
        <v>280</v>
      </c>
      <c r="D326" s="327"/>
      <c r="E326" s="322" t="s">
        <v>280</v>
      </c>
      <c r="F326" s="286"/>
      <c r="G326" s="286"/>
      <c r="H326" s="322" t="s">
        <v>280</v>
      </c>
      <c r="I326" s="286"/>
      <c r="J326" s="286"/>
      <c r="K326" s="322" t="s">
        <v>280</v>
      </c>
      <c r="L326" s="286"/>
      <c r="M326" s="286"/>
      <c r="N326" s="322" t="s">
        <v>280</v>
      </c>
      <c r="O326" s="286"/>
      <c r="P326" s="286"/>
      <c r="Q326" s="322" t="s">
        <v>280</v>
      </c>
      <c r="R326" s="323"/>
      <c r="S326" s="323"/>
      <c r="T326" s="287" t="s">
        <v>280</v>
      </c>
      <c r="U326" s="288"/>
      <c r="V326" s="274" t="s">
        <v>32</v>
      </c>
      <c r="W326" s="274" t="s">
        <v>32</v>
      </c>
      <c r="X326" s="274" t="s">
        <v>32</v>
      </c>
      <c r="Y326" s="274" t="s">
        <v>32</v>
      </c>
      <c r="Z326" s="274" t="s">
        <v>32</v>
      </c>
      <c r="AA326" s="314" t="str">
        <f t="shared" si="145"/>
        <v xml:space="preserve">  -   -   -  </v>
      </c>
      <c r="AB326" s="313" t="str">
        <f t="shared" si="146"/>
        <v xml:space="preserve"> </v>
      </c>
      <c r="AC326" s="313" t="str">
        <f t="shared" si="147"/>
        <v xml:space="preserve"> </v>
      </c>
      <c r="AD326" s="313" t="str">
        <f t="shared" si="148"/>
        <v xml:space="preserve"> </v>
      </c>
      <c r="AE326" s="313" t="str">
        <f t="shared" si="149"/>
        <v xml:space="preserve"> </v>
      </c>
    </row>
    <row r="327" spans="1:31" x14ac:dyDescent="0.25">
      <c r="A327" s="275" t="s">
        <v>370</v>
      </c>
      <c r="B327" s="398" t="s">
        <v>463</v>
      </c>
      <c r="C327" s="327" t="s">
        <v>280</v>
      </c>
      <c r="D327" s="327"/>
      <c r="E327" s="322" t="s">
        <v>280</v>
      </c>
      <c r="F327" s="286"/>
      <c r="G327" s="286"/>
      <c r="H327" s="322" t="s">
        <v>280</v>
      </c>
      <c r="I327" s="286"/>
      <c r="J327" s="286"/>
      <c r="K327" s="322" t="s">
        <v>280</v>
      </c>
      <c r="L327" s="286"/>
      <c r="M327" s="286"/>
      <c r="N327" s="322" t="s">
        <v>280</v>
      </c>
      <c r="O327" s="286"/>
      <c r="P327" s="286"/>
      <c r="Q327" s="322" t="s">
        <v>280</v>
      </c>
      <c r="R327" s="323"/>
      <c r="S327" s="323"/>
      <c r="T327" s="287" t="s">
        <v>280</v>
      </c>
      <c r="U327" s="288"/>
      <c r="V327" s="274" t="s">
        <v>32</v>
      </c>
      <c r="W327" s="274" t="s">
        <v>32</v>
      </c>
      <c r="X327" s="274" t="s">
        <v>32</v>
      </c>
      <c r="Y327" s="274" t="s">
        <v>32</v>
      </c>
      <c r="Z327" s="274" t="s">
        <v>32</v>
      </c>
      <c r="AA327" s="314" t="str">
        <f t="shared" si="145"/>
        <v xml:space="preserve">  -   -   -  </v>
      </c>
      <c r="AB327" s="313" t="str">
        <f t="shared" si="146"/>
        <v xml:space="preserve"> </v>
      </c>
      <c r="AC327" s="313" t="str">
        <f t="shared" si="147"/>
        <v xml:space="preserve"> </v>
      </c>
      <c r="AD327" s="313" t="str">
        <f t="shared" si="148"/>
        <v xml:space="preserve"> </v>
      </c>
      <c r="AE327" s="313" t="str">
        <f t="shared" si="149"/>
        <v xml:space="preserve"> </v>
      </c>
    </row>
    <row r="328" spans="1:31" ht="15.75" thickBot="1" x14ac:dyDescent="0.3">
      <c r="A328" s="275" t="s">
        <v>370</v>
      </c>
      <c r="B328" s="398" t="s">
        <v>463</v>
      </c>
      <c r="C328" s="327" t="s">
        <v>280</v>
      </c>
      <c r="D328" s="327"/>
      <c r="E328" s="322" t="s">
        <v>280</v>
      </c>
      <c r="F328" s="286"/>
      <c r="G328" s="286"/>
      <c r="H328" s="322" t="s">
        <v>280</v>
      </c>
      <c r="I328" s="286"/>
      <c r="J328" s="286"/>
      <c r="K328" s="322" t="s">
        <v>280</v>
      </c>
      <c r="L328" s="286"/>
      <c r="M328" s="286"/>
      <c r="N328" s="328" t="s">
        <v>280</v>
      </c>
      <c r="O328" s="292"/>
      <c r="P328" s="292"/>
      <c r="Q328" s="328" t="s">
        <v>280</v>
      </c>
      <c r="R328" s="329"/>
      <c r="S328" s="329"/>
      <c r="T328" s="294" t="s">
        <v>280</v>
      </c>
      <c r="U328" s="295"/>
      <c r="V328" s="274" t="s">
        <v>32</v>
      </c>
      <c r="W328" s="274" t="s">
        <v>32</v>
      </c>
      <c r="X328" s="274" t="s">
        <v>32</v>
      </c>
      <c r="Y328" s="274" t="s">
        <v>32</v>
      </c>
      <c r="Z328" s="274" t="s">
        <v>32</v>
      </c>
      <c r="AA328" s="314" t="str">
        <f t="shared" si="145"/>
        <v xml:space="preserve">  -   -   -  </v>
      </c>
      <c r="AB328" s="313" t="str">
        <f t="shared" si="146"/>
        <v xml:space="preserve"> </v>
      </c>
      <c r="AC328" s="313" t="str">
        <f t="shared" si="147"/>
        <v xml:space="preserve"> </v>
      </c>
      <c r="AD328" s="313" t="str">
        <f t="shared" si="148"/>
        <v xml:space="preserve"> </v>
      </c>
      <c r="AE328" s="313" t="str">
        <f t="shared" si="149"/>
        <v xml:space="preserve"> </v>
      </c>
    </row>
    <row r="329" spans="1:31" x14ac:dyDescent="0.25">
      <c r="A329" s="275" t="s">
        <v>484</v>
      </c>
      <c r="B329" s="398" t="s">
        <v>463</v>
      </c>
      <c r="C329" s="341">
        <v>43674</v>
      </c>
      <c r="D329" s="342"/>
      <c r="E329" s="338">
        <v>43675</v>
      </c>
      <c r="F329" s="360" t="s">
        <v>487</v>
      </c>
      <c r="G329" s="361" t="s">
        <v>492</v>
      </c>
      <c r="H329" s="338">
        <v>43676</v>
      </c>
      <c r="I329" s="360" t="s">
        <v>487</v>
      </c>
      <c r="J329" s="361" t="s">
        <v>492</v>
      </c>
      <c r="K329" s="338">
        <v>43677</v>
      </c>
      <c r="L329" s="360" t="s">
        <v>487</v>
      </c>
      <c r="M329" s="361" t="s">
        <v>492</v>
      </c>
      <c r="N329" s="396">
        <v>43678</v>
      </c>
      <c r="O329" s="360" t="s">
        <v>487</v>
      </c>
      <c r="P329" s="361" t="s">
        <v>492</v>
      </c>
      <c r="Q329" s="337">
        <v>43679</v>
      </c>
      <c r="R329" s="331"/>
      <c r="S329" s="343"/>
      <c r="T329" s="296">
        <v>43680</v>
      </c>
      <c r="U329" s="297"/>
      <c r="V329" s="313" t="str">
        <f>F329</f>
        <v>Run Name</v>
      </c>
      <c r="W329" s="274" t="str">
        <f>I329</f>
        <v>Run Name</v>
      </c>
      <c r="X329" s="314" t="str">
        <f>L329</f>
        <v>Run Name</v>
      </c>
      <c r="Y329" s="314" t="str">
        <f>O329</f>
        <v>Run Name</v>
      </c>
      <c r="Z329" s="314" t="str">
        <f>V329&amp;"  -"&amp;W329&amp;" - "&amp;X329&amp;" - "&amp;Y329</f>
        <v>Run Name  -Run Name - Run Name - Run Name</v>
      </c>
      <c r="AA329" s="314"/>
    </row>
    <row r="330" spans="1:31" x14ac:dyDescent="0.25">
      <c r="A330" s="275" t="s">
        <v>484</v>
      </c>
      <c r="B330" s="398" t="s">
        <v>463</v>
      </c>
      <c r="C330" s="327" t="s">
        <v>280</v>
      </c>
      <c r="D330" s="327"/>
      <c r="E330" s="322" t="s">
        <v>280</v>
      </c>
      <c r="F330" s="286"/>
      <c r="G330" s="286"/>
      <c r="H330" s="322" t="s">
        <v>280</v>
      </c>
      <c r="I330" s="286"/>
      <c r="J330" s="286"/>
      <c r="K330" s="322" t="s">
        <v>280</v>
      </c>
      <c r="L330" s="286"/>
      <c r="M330" s="298"/>
      <c r="N330" s="323" t="s">
        <v>280</v>
      </c>
      <c r="O330" s="286"/>
      <c r="P330" s="286"/>
      <c r="Q330" s="322" t="s">
        <v>280</v>
      </c>
      <c r="R330" s="323"/>
      <c r="S330" s="323"/>
      <c r="T330" s="287" t="s">
        <v>280</v>
      </c>
      <c r="U330" s="288"/>
      <c r="V330" s="274" t="s">
        <v>32</v>
      </c>
      <c r="W330" s="274" t="s">
        <v>32</v>
      </c>
      <c r="X330" s="274" t="s">
        <v>32</v>
      </c>
      <c r="Y330" s="274" t="s">
        <v>32</v>
      </c>
      <c r="Z330" s="274" t="s">
        <v>32</v>
      </c>
      <c r="AA330" s="314" t="str">
        <f t="shared" ref="AA330:AA339" si="150">AB330&amp;" - "&amp;AC330&amp;" - "&amp;AD330&amp;" - "&amp;AE330</f>
        <v xml:space="preserve">  -   -   -  </v>
      </c>
      <c r="AB330" s="313" t="str">
        <f t="shared" ref="AB330:AB339" si="151">E330</f>
        <v xml:space="preserve"> </v>
      </c>
      <c r="AC330" s="313" t="str">
        <f t="shared" ref="AC330:AC339" si="152">H330</f>
        <v xml:space="preserve"> </v>
      </c>
      <c r="AD330" s="313" t="str">
        <f t="shared" ref="AD330:AD339" si="153">K330</f>
        <v xml:space="preserve"> </v>
      </c>
      <c r="AE330" s="313" t="str">
        <f t="shared" ref="AE330:AE339" si="154">N330</f>
        <v xml:space="preserve"> </v>
      </c>
    </row>
    <row r="331" spans="1:31" x14ac:dyDescent="0.25">
      <c r="A331" s="275" t="s">
        <v>484</v>
      </c>
      <c r="B331" s="398" t="s">
        <v>463</v>
      </c>
      <c r="C331" s="327" t="s">
        <v>280</v>
      </c>
      <c r="D331" s="327"/>
      <c r="E331" s="322" t="s">
        <v>280</v>
      </c>
      <c r="F331" s="286"/>
      <c r="G331" s="286"/>
      <c r="H331" s="322" t="s">
        <v>280</v>
      </c>
      <c r="I331" s="286"/>
      <c r="J331" s="286"/>
      <c r="K331" s="322" t="s">
        <v>280</v>
      </c>
      <c r="L331" s="286"/>
      <c r="M331" s="298"/>
      <c r="N331" s="323" t="s">
        <v>280</v>
      </c>
      <c r="O331" s="286"/>
      <c r="P331" s="286"/>
      <c r="Q331" s="322" t="s">
        <v>280</v>
      </c>
      <c r="R331" s="323"/>
      <c r="S331" s="323"/>
      <c r="T331" s="287" t="s">
        <v>280</v>
      </c>
      <c r="U331" s="288"/>
      <c r="V331" s="274" t="s">
        <v>32</v>
      </c>
      <c r="W331" s="274" t="s">
        <v>32</v>
      </c>
      <c r="X331" s="274" t="s">
        <v>32</v>
      </c>
      <c r="Y331" s="274" t="s">
        <v>32</v>
      </c>
      <c r="Z331" s="274" t="s">
        <v>32</v>
      </c>
      <c r="AA331" s="314" t="str">
        <f t="shared" si="150"/>
        <v xml:space="preserve">  -   -   -  </v>
      </c>
      <c r="AB331" s="313" t="str">
        <f t="shared" si="151"/>
        <v xml:space="preserve"> </v>
      </c>
      <c r="AC331" s="313" t="str">
        <f t="shared" si="152"/>
        <v xml:space="preserve"> </v>
      </c>
      <c r="AD331" s="313" t="str">
        <f t="shared" si="153"/>
        <v xml:space="preserve"> </v>
      </c>
      <c r="AE331" s="313" t="str">
        <f t="shared" si="154"/>
        <v xml:space="preserve"> </v>
      </c>
    </row>
    <row r="332" spans="1:31" x14ac:dyDescent="0.25">
      <c r="A332" s="275" t="s">
        <v>484</v>
      </c>
      <c r="B332" s="398" t="s">
        <v>463</v>
      </c>
      <c r="C332" s="327"/>
      <c r="D332" s="327"/>
      <c r="E332" s="322"/>
      <c r="F332" s="286"/>
      <c r="G332" s="286"/>
      <c r="H332" s="322"/>
      <c r="I332" s="286"/>
      <c r="J332" s="286"/>
      <c r="K332" s="322"/>
      <c r="L332" s="286"/>
      <c r="M332" s="298"/>
      <c r="N332" s="323"/>
      <c r="O332" s="286"/>
      <c r="P332" s="286"/>
      <c r="Q332" s="322"/>
      <c r="R332" s="323"/>
      <c r="S332" s="323"/>
      <c r="T332" s="287"/>
      <c r="U332" s="288"/>
      <c r="V332" s="274" t="s">
        <v>32</v>
      </c>
      <c r="W332" s="274" t="s">
        <v>32</v>
      </c>
      <c r="X332" s="274" t="s">
        <v>32</v>
      </c>
      <c r="Y332" s="274" t="s">
        <v>32</v>
      </c>
      <c r="Z332" s="274" t="s">
        <v>32</v>
      </c>
      <c r="AA332" s="314" t="str">
        <f t="shared" si="150"/>
        <v>0 - 0 - 0 - 0</v>
      </c>
      <c r="AB332" s="313">
        <f t="shared" si="151"/>
        <v>0</v>
      </c>
      <c r="AC332" s="313">
        <f t="shared" si="152"/>
        <v>0</v>
      </c>
      <c r="AD332" s="313">
        <f t="shared" si="153"/>
        <v>0</v>
      </c>
      <c r="AE332" s="313">
        <f t="shared" si="154"/>
        <v>0</v>
      </c>
    </row>
    <row r="333" spans="1:31" x14ac:dyDescent="0.25">
      <c r="A333" s="275" t="s">
        <v>484</v>
      </c>
      <c r="B333" s="398" t="s">
        <v>463</v>
      </c>
      <c r="C333" s="327"/>
      <c r="D333" s="327"/>
      <c r="E333" s="322"/>
      <c r="F333" s="286"/>
      <c r="G333" s="286"/>
      <c r="H333" s="322"/>
      <c r="I333" s="286"/>
      <c r="J333" s="286"/>
      <c r="K333" s="322"/>
      <c r="L333" s="286"/>
      <c r="M333" s="298"/>
      <c r="N333" s="323"/>
      <c r="O333" s="286"/>
      <c r="P333" s="286"/>
      <c r="Q333" s="322"/>
      <c r="R333" s="323"/>
      <c r="S333" s="323"/>
      <c r="T333" s="287"/>
      <c r="U333" s="288"/>
      <c r="V333" s="274" t="s">
        <v>32</v>
      </c>
      <c r="W333" s="274" t="s">
        <v>32</v>
      </c>
      <c r="X333" s="274" t="s">
        <v>32</v>
      </c>
      <c r="Y333" s="274" t="s">
        <v>32</v>
      </c>
      <c r="Z333" s="274" t="s">
        <v>32</v>
      </c>
      <c r="AA333" s="314" t="str">
        <f t="shared" si="150"/>
        <v>0 - 0 - 0 - 0</v>
      </c>
      <c r="AB333" s="313">
        <f t="shared" si="151"/>
        <v>0</v>
      </c>
      <c r="AC333" s="313">
        <f t="shared" si="152"/>
        <v>0</v>
      </c>
      <c r="AD333" s="313">
        <f t="shared" si="153"/>
        <v>0</v>
      </c>
      <c r="AE333" s="313">
        <f t="shared" si="154"/>
        <v>0</v>
      </c>
    </row>
    <row r="334" spans="1:31" x14ac:dyDescent="0.25">
      <c r="A334" s="275" t="s">
        <v>484</v>
      </c>
      <c r="B334" s="398" t="s">
        <v>463</v>
      </c>
      <c r="C334" s="327"/>
      <c r="D334" s="327"/>
      <c r="E334" s="322"/>
      <c r="F334" s="286"/>
      <c r="G334" s="286"/>
      <c r="H334" s="322"/>
      <c r="I334" s="286"/>
      <c r="J334" s="286"/>
      <c r="K334" s="322"/>
      <c r="L334" s="286"/>
      <c r="M334" s="298"/>
      <c r="N334" s="323"/>
      <c r="O334" s="286"/>
      <c r="P334" s="286"/>
      <c r="Q334" s="322"/>
      <c r="R334" s="323"/>
      <c r="S334" s="323"/>
      <c r="T334" s="287"/>
      <c r="U334" s="288"/>
      <c r="V334" s="274" t="s">
        <v>32</v>
      </c>
      <c r="W334" s="274" t="s">
        <v>32</v>
      </c>
      <c r="X334" s="274" t="s">
        <v>32</v>
      </c>
      <c r="Y334" s="274" t="s">
        <v>32</v>
      </c>
      <c r="Z334" s="274" t="s">
        <v>32</v>
      </c>
      <c r="AA334" s="314" t="str">
        <f t="shared" si="150"/>
        <v>0 - 0 - 0 - 0</v>
      </c>
      <c r="AB334" s="313">
        <f t="shared" si="151"/>
        <v>0</v>
      </c>
      <c r="AC334" s="313">
        <f t="shared" si="152"/>
        <v>0</v>
      </c>
      <c r="AD334" s="313">
        <f t="shared" si="153"/>
        <v>0</v>
      </c>
      <c r="AE334" s="313">
        <f t="shared" si="154"/>
        <v>0</v>
      </c>
    </row>
    <row r="335" spans="1:31" x14ac:dyDescent="0.25">
      <c r="A335" s="275" t="s">
        <v>484</v>
      </c>
      <c r="B335" s="398" t="s">
        <v>463</v>
      </c>
      <c r="C335" s="327"/>
      <c r="D335" s="327"/>
      <c r="E335" s="322"/>
      <c r="F335" s="286"/>
      <c r="G335" s="286"/>
      <c r="H335" s="322"/>
      <c r="I335" s="286"/>
      <c r="J335" s="286"/>
      <c r="K335" s="322"/>
      <c r="L335" s="286"/>
      <c r="M335" s="298"/>
      <c r="N335" s="323"/>
      <c r="O335" s="286"/>
      <c r="P335" s="286"/>
      <c r="Q335" s="322"/>
      <c r="R335" s="323"/>
      <c r="S335" s="323"/>
      <c r="T335" s="287"/>
      <c r="U335" s="288"/>
      <c r="V335" s="274" t="s">
        <v>32</v>
      </c>
      <c r="W335" s="274" t="s">
        <v>32</v>
      </c>
      <c r="X335" s="274" t="s">
        <v>32</v>
      </c>
      <c r="Y335" s="274" t="s">
        <v>32</v>
      </c>
      <c r="Z335" s="274" t="s">
        <v>32</v>
      </c>
      <c r="AA335" s="314" t="str">
        <f t="shared" si="150"/>
        <v>0 - 0 - 0 - 0</v>
      </c>
      <c r="AB335" s="313">
        <f t="shared" si="151"/>
        <v>0</v>
      </c>
      <c r="AC335" s="313">
        <f t="shared" si="152"/>
        <v>0</v>
      </c>
      <c r="AD335" s="313">
        <f t="shared" si="153"/>
        <v>0</v>
      </c>
      <c r="AE335" s="313">
        <f t="shared" si="154"/>
        <v>0</v>
      </c>
    </row>
    <row r="336" spans="1:31" x14ac:dyDescent="0.25">
      <c r="A336" s="275" t="s">
        <v>484</v>
      </c>
      <c r="B336" s="398" t="s">
        <v>463</v>
      </c>
      <c r="C336" s="327"/>
      <c r="D336" s="327"/>
      <c r="E336" s="322"/>
      <c r="F336" s="286"/>
      <c r="G336" s="286"/>
      <c r="H336" s="322"/>
      <c r="I336" s="286"/>
      <c r="J336" s="286"/>
      <c r="K336" s="322"/>
      <c r="L336" s="286"/>
      <c r="M336" s="298"/>
      <c r="N336" s="323"/>
      <c r="O336" s="286"/>
      <c r="P336" s="286"/>
      <c r="Q336" s="322"/>
      <c r="R336" s="323"/>
      <c r="S336" s="323"/>
      <c r="T336" s="287"/>
      <c r="U336" s="288"/>
      <c r="V336" s="274" t="s">
        <v>32</v>
      </c>
      <c r="W336" s="274" t="s">
        <v>32</v>
      </c>
      <c r="X336" s="274" t="s">
        <v>32</v>
      </c>
      <c r="Y336" s="274" t="s">
        <v>32</v>
      </c>
      <c r="Z336" s="274" t="s">
        <v>32</v>
      </c>
      <c r="AA336" s="314" t="str">
        <f t="shared" si="150"/>
        <v>0 - 0 - 0 - 0</v>
      </c>
      <c r="AB336" s="313">
        <f t="shared" si="151"/>
        <v>0</v>
      </c>
      <c r="AC336" s="313">
        <f t="shared" si="152"/>
        <v>0</v>
      </c>
      <c r="AD336" s="313">
        <f t="shared" si="153"/>
        <v>0</v>
      </c>
      <c r="AE336" s="313">
        <f t="shared" si="154"/>
        <v>0</v>
      </c>
    </row>
    <row r="337" spans="1:31" x14ac:dyDescent="0.25">
      <c r="A337" s="275" t="s">
        <v>484</v>
      </c>
      <c r="B337" s="398" t="s">
        <v>463</v>
      </c>
      <c r="C337" s="327" t="s">
        <v>280</v>
      </c>
      <c r="D337" s="327"/>
      <c r="E337" s="322" t="s">
        <v>280</v>
      </c>
      <c r="F337" s="286"/>
      <c r="G337" s="286"/>
      <c r="H337" s="322" t="s">
        <v>280</v>
      </c>
      <c r="I337" s="286"/>
      <c r="J337" s="286"/>
      <c r="K337" s="322" t="s">
        <v>280</v>
      </c>
      <c r="L337" s="286"/>
      <c r="M337" s="298"/>
      <c r="N337" s="323" t="s">
        <v>280</v>
      </c>
      <c r="O337" s="286"/>
      <c r="P337" s="286"/>
      <c r="Q337" s="322" t="s">
        <v>280</v>
      </c>
      <c r="R337" s="323"/>
      <c r="S337" s="323"/>
      <c r="T337" s="287" t="s">
        <v>280</v>
      </c>
      <c r="U337" s="288"/>
      <c r="V337" s="274" t="s">
        <v>32</v>
      </c>
      <c r="W337" s="274" t="s">
        <v>32</v>
      </c>
      <c r="X337" s="274" t="s">
        <v>32</v>
      </c>
      <c r="Y337" s="274" t="s">
        <v>32</v>
      </c>
      <c r="Z337" s="274" t="s">
        <v>32</v>
      </c>
      <c r="AA337" s="314" t="str">
        <f t="shared" si="150"/>
        <v xml:space="preserve">  -   -   -  </v>
      </c>
      <c r="AB337" s="313" t="str">
        <f t="shared" si="151"/>
        <v xml:space="preserve"> </v>
      </c>
      <c r="AC337" s="313" t="str">
        <f t="shared" si="152"/>
        <v xml:space="preserve"> </v>
      </c>
      <c r="AD337" s="313" t="str">
        <f t="shared" si="153"/>
        <v xml:space="preserve"> </v>
      </c>
      <c r="AE337" s="313" t="str">
        <f t="shared" si="154"/>
        <v xml:space="preserve"> </v>
      </c>
    </row>
    <row r="338" spans="1:31" x14ac:dyDescent="0.25">
      <c r="A338" s="275" t="s">
        <v>484</v>
      </c>
      <c r="B338" s="398" t="s">
        <v>463</v>
      </c>
      <c r="C338" s="327" t="s">
        <v>280</v>
      </c>
      <c r="D338" s="327"/>
      <c r="E338" s="322" t="s">
        <v>280</v>
      </c>
      <c r="F338" s="286"/>
      <c r="G338" s="286"/>
      <c r="H338" s="322" t="s">
        <v>280</v>
      </c>
      <c r="I338" s="286"/>
      <c r="J338" s="286"/>
      <c r="K338" s="322" t="s">
        <v>280</v>
      </c>
      <c r="L338" s="286"/>
      <c r="M338" s="298"/>
      <c r="N338" s="323" t="s">
        <v>280</v>
      </c>
      <c r="O338" s="286"/>
      <c r="P338" s="286"/>
      <c r="Q338" s="322" t="s">
        <v>280</v>
      </c>
      <c r="R338" s="323"/>
      <c r="S338" s="323"/>
      <c r="T338" s="287" t="s">
        <v>280</v>
      </c>
      <c r="U338" s="288"/>
      <c r="V338" s="274" t="s">
        <v>32</v>
      </c>
      <c r="W338" s="274" t="s">
        <v>32</v>
      </c>
      <c r="X338" s="274" t="s">
        <v>32</v>
      </c>
      <c r="Y338" s="274" t="s">
        <v>32</v>
      </c>
      <c r="Z338" s="274" t="s">
        <v>32</v>
      </c>
      <c r="AA338" s="314" t="str">
        <f t="shared" si="150"/>
        <v xml:space="preserve">  -   -   -  </v>
      </c>
      <c r="AB338" s="313" t="str">
        <f t="shared" si="151"/>
        <v xml:space="preserve"> </v>
      </c>
      <c r="AC338" s="313" t="str">
        <f t="shared" si="152"/>
        <v xml:space="preserve"> </v>
      </c>
      <c r="AD338" s="313" t="str">
        <f t="shared" si="153"/>
        <v xml:space="preserve"> </v>
      </c>
      <c r="AE338" s="313" t="str">
        <f t="shared" si="154"/>
        <v xml:space="preserve"> </v>
      </c>
    </row>
    <row r="339" spans="1:31" ht="15.75" thickBot="1" x14ac:dyDescent="0.3">
      <c r="A339" s="275" t="s">
        <v>484</v>
      </c>
      <c r="B339" s="398" t="s">
        <v>463</v>
      </c>
      <c r="C339" s="334" t="s">
        <v>280</v>
      </c>
      <c r="D339" s="334"/>
      <c r="E339" s="328" t="s">
        <v>280</v>
      </c>
      <c r="F339" s="292"/>
      <c r="G339" s="292"/>
      <c r="H339" s="328" t="s">
        <v>280</v>
      </c>
      <c r="I339" s="292"/>
      <c r="J339" s="292"/>
      <c r="K339" s="328" t="s">
        <v>280</v>
      </c>
      <c r="L339" s="292"/>
      <c r="M339" s="299"/>
      <c r="N339" s="352" t="s">
        <v>280</v>
      </c>
      <c r="O339" s="308"/>
      <c r="P339" s="308"/>
      <c r="Q339" s="353" t="s">
        <v>280</v>
      </c>
      <c r="R339" s="352"/>
      <c r="S339" s="352"/>
      <c r="T339" s="287" t="s">
        <v>280</v>
      </c>
      <c r="U339" s="288"/>
      <c r="V339" s="274" t="s">
        <v>32</v>
      </c>
      <c r="W339" s="274" t="s">
        <v>32</v>
      </c>
      <c r="X339" s="274" t="s">
        <v>32</v>
      </c>
      <c r="Y339" s="274" t="s">
        <v>32</v>
      </c>
      <c r="Z339" s="274" t="s">
        <v>32</v>
      </c>
      <c r="AA339" s="314" t="str">
        <f t="shared" si="150"/>
        <v xml:space="preserve">  -   -   -  </v>
      </c>
      <c r="AB339" s="313" t="str">
        <f t="shared" si="151"/>
        <v xml:space="preserve"> </v>
      </c>
      <c r="AC339" s="313" t="str">
        <f t="shared" si="152"/>
        <v xml:space="preserve"> </v>
      </c>
      <c r="AD339" s="313" t="str">
        <f t="shared" si="153"/>
        <v xml:space="preserve"> </v>
      </c>
      <c r="AE339" s="313" t="str">
        <f t="shared" si="154"/>
        <v xml:space="preserve"> </v>
      </c>
    </row>
    <row r="340" spans="1:31" x14ac:dyDescent="0.25">
      <c r="A340" s="275" t="s">
        <v>371</v>
      </c>
      <c r="B340" s="398" t="s">
        <v>463</v>
      </c>
      <c r="C340" s="335">
        <v>43681</v>
      </c>
      <c r="D340" s="336"/>
      <c r="E340" s="337">
        <v>43682</v>
      </c>
      <c r="F340" s="360" t="s">
        <v>487</v>
      </c>
      <c r="G340" s="361" t="s">
        <v>492</v>
      </c>
      <c r="H340" s="337">
        <v>43683</v>
      </c>
      <c r="I340" s="360" t="s">
        <v>487</v>
      </c>
      <c r="J340" s="361" t="s">
        <v>492</v>
      </c>
      <c r="K340" s="337">
        <v>43684</v>
      </c>
      <c r="L340" s="360" t="s">
        <v>487</v>
      </c>
      <c r="M340" s="361" t="s">
        <v>492</v>
      </c>
      <c r="N340" s="338">
        <v>43685</v>
      </c>
      <c r="O340" s="360" t="s">
        <v>487</v>
      </c>
      <c r="P340" s="361" t="s">
        <v>492</v>
      </c>
      <c r="Q340" s="338">
        <v>43686</v>
      </c>
      <c r="R340" s="339"/>
      <c r="S340" s="340"/>
      <c r="T340" s="302">
        <v>43687</v>
      </c>
      <c r="U340" s="303"/>
      <c r="V340" s="313" t="str">
        <f>F340</f>
        <v>Run Name</v>
      </c>
      <c r="W340" s="274" t="str">
        <f>I340</f>
        <v>Run Name</v>
      </c>
      <c r="X340" s="314" t="str">
        <f>L340</f>
        <v>Run Name</v>
      </c>
      <c r="Y340" s="314" t="str">
        <f>O340</f>
        <v>Run Name</v>
      </c>
      <c r="Z340" s="314" t="str">
        <f>V340&amp;"  -"&amp;W340&amp;" - "&amp;X340&amp;" - "&amp;Y340</f>
        <v>Run Name  -Run Name - Run Name - Run Name</v>
      </c>
      <c r="AA340" s="314"/>
    </row>
    <row r="341" spans="1:31" x14ac:dyDescent="0.25">
      <c r="A341" s="275" t="s">
        <v>371</v>
      </c>
      <c r="B341" s="398" t="s">
        <v>463</v>
      </c>
      <c r="C341" s="327" t="s">
        <v>280</v>
      </c>
      <c r="D341" s="327"/>
      <c r="E341" s="322" t="s">
        <v>280</v>
      </c>
      <c r="F341" s="286"/>
      <c r="G341" s="286"/>
      <c r="H341" s="322" t="s">
        <v>280</v>
      </c>
      <c r="I341" s="286"/>
      <c r="J341" s="286"/>
      <c r="K341" s="322" t="s">
        <v>280</v>
      </c>
      <c r="L341" s="286"/>
      <c r="M341" s="286"/>
      <c r="N341" s="322" t="s">
        <v>280</v>
      </c>
      <c r="O341" s="286"/>
      <c r="P341" s="286"/>
      <c r="Q341" s="322" t="s">
        <v>280</v>
      </c>
      <c r="R341" s="323"/>
      <c r="S341" s="323"/>
      <c r="T341" s="287" t="s">
        <v>280</v>
      </c>
      <c r="U341" s="288"/>
      <c r="V341" s="274" t="s">
        <v>32</v>
      </c>
      <c r="W341" s="274" t="s">
        <v>32</v>
      </c>
      <c r="X341" s="274" t="s">
        <v>32</v>
      </c>
      <c r="Y341" s="274" t="s">
        <v>32</v>
      </c>
      <c r="Z341" s="274" t="s">
        <v>32</v>
      </c>
      <c r="AA341" s="314" t="str">
        <f t="shared" ref="AA341:AA350" si="155">AB341&amp;" - "&amp;AC341&amp;" - "&amp;AD341&amp;" - "&amp;AE341</f>
        <v xml:space="preserve">  -   -   -  </v>
      </c>
      <c r="AB341" s="313" t="str">
        <f t="shared" ref="AB341:AB350" si="156">E341</f>
        <v xml:space="preserve"> </v>
      </c>
      <c r="AC341" s="313" t="str">
        <f t="shared" ref="AC341:AC350" si="157">H341</f>
        <v xml:space="preserve"> </v>
      </c>
      <c r="AD341" s="313" t="str">
        <f t="shared" ref="AD341:AD350" si="158">K341</f>
        <v xml:space="preserve"> </v>
      </c>
      <c r="AE341" s="313" t="str">
        <f t="shared" ref="AE341:AE350" si="159">N341</f>
        <v xml:space="preserve"> </v>
      </c>
    </row>
    <row r="342" spans="1:31" x14ac:dyDescent="0.25">
      <c r="A342" s="275" t="s">
        <v>371</v>
      </c>
      <c r="B342" s="398" t="s">
        <v>463</v>
      </c>
      <c r="C342" s="327"/>
      <c r="D342" s="327"/>
      <c r="E342" s="322"/>
      <c r="F342" s="286"/>
      <c r="G342" s="286"/>
      <c r="H342" s="322"/>
      <c r="I342" s="286"/>
      <c r="J342" s="286"/>
      <c r="K342" s="322"/>
      <c r="L342" s="286"/>
      <c r="M342" s="286"/>
      <c r="N342" s="322"/>
      <c r="O342" s="286"/>
      <c r="P342" s="286"/>
      <c r="Q342" s="322"/>
      <c r="R342" s="323"/>
      <c r="S342" s="323"/>
      <c r="T342" s="287"/>
      <c r="U342" s="288"/>
      <c r="V342" s="274" t="s">
        <v>32</v>
      </c>
      <c r="W342" s="274" t="s">
        <v>32</v>
      </c>
      <c r="X342" s="274" t="s">
        <v>32</v>
      </c>
      <c r="Y342" s="274" t="s">
        <v>32</v>
      </c>
      <c r="Z342" s="274" t="s">
        <v>32</v>
      </c>
      <c r="AA342" s="314" t="str">
        <f t="shared" si="155"/>
        <v>0 - 0 - 0 - 0</v>
      </c>
      <c r="AB342" s="313">
        <f t="shared" si="156"/>
        <v>0</v>
      </c>
      <c r="AC342" s="313">
        <f t="shared" si="157"/>
        <v>0</v>
      </c>
      <c r="AD342" s="313">
        <f t="shared" si="158"/>
        <v>0</v>
      </c>
      <c r="AE342" s="313">
        <f t="shared" si="159"/>
        <v>0</v>
      </c>
    </row>
    <row r="343" spans="1:31" x14ac:dyDescent="0.25">
      <c r="A343" s="275" t="s">
        <v>371</v>
      </c>
      <c r="B343" s="398" t="s">
        <v>463</v>
      </c>
      <c r="C343" s="327"/>
      <c r="D343" s="327"/>
      <c r="E343" s="322"/>
      <c r="F343" s="286"/>
      <c r="G343" s="286"/>
      <c r="H343" s="322"/>
      <c r="I343" s="286"/>
      <c r="J343" s="286"/>
      <c r="K343" s="322"/>
      <c r="L343" s="286"/>
      <c r="M343" s="286"/>
      <c r="N343" s="322"/>
      <c r="O343" s="286"/>
      <c r="P343" s="286"/>
      <c r="Q343" s="322"/>
      <c r="R343" s="323"/>
      <c r="S343" s="323"/>
      <c r="T343" s="287"/>
      <c r="U343" s="288"/>
      <c r="V343" s="274" t="s">
        <v>32</v>
      </c>
      <c r="W343" s="274" t="s">
        <v>32</v>
      </c>
      <c r="X343" s="274" t="s">
        <v>32</v>
      </c>
      <c r="Y343" s="274" t="s">
        <v>32</v>
      </c>
      <c r="Z343" s="274" t="s">
        <v>32</v>
      </c>
      <c r="AA343" s="314" t="str">
        <f t="shared" si="155"/>
        <v>0 - 0 - 0 - 0</v>
      </c>
      <c r="AB343" s="313">
        <f t="shared" si="156"/>
        <v>0</v>
      </c>
      <c r="AC343" s="313">
        <f t="shared" si="157"/>
        <v>0</v>
      </c>
      <c r="AD343" s="313">
        <f t="shared" si="158"/>
        <v>0</v>
      </c>
      <c r="AE343" s="313">
        <f t="shared" si="159"/>
        <v>0</v>
      </c>
    </row>
    <row r="344" spans="1:31" x14ac:dyDescent="0.25">
      <c r="A344" s="275" t="s">
        <v>371</v>
      </c>
      <c r="B344" s="398" t="s">
        <v>463</v>
      </c>
      <c r="C344" s="327"/>
      <c r="D344" s="327"/>
      <c r="E344" s="322"/>
      <c r="F344" s="286"/>
      <c r="G344" s="286"/>
      <c r="H344" s="322"/>
      <c r="I344" s="286"/>
      <c r="J344" s="286"/>
      <c r="K344" s="322"/>
      <c r="L344" s="286"/>
      <c r="M344" s="286"/>
      <c r="N344" s="322"/>
      <c r="O344" s="286"/>
      <c r="P344" s="286"/>
      <c r="Q344" s="322"/>
      <c r="R344" s="323"/>
      <c r="S344" s="323"/>
      <c r="T344" s="287"/>
      <c r="U344" s="288"/>
      <c r="V344" s="274" t="s">
        <v>32</v>
      </c>
      <c r="W344" s="274" t="s">
        <v>32</v>
      </c>
      <c r="X344" s="274" t="s">
        <v>32</v>
      </c>
      <c r="Y344" s="274" t="s">
        <v>32</v>
      </c>
      <c r="Z344" s="274" t="s">
        <v>32</v>
      </c>
      <c r="AA344" s="314" t="str">
        <f t="shared" si="155"/>
        <v>0 - 0 - 0 - 0</v>
      </c>
      <c r="AB344" s="313">
        <f t="shared" si="156"/>
        <v>0</v>
      </c>
      <c r="AC344" s="313">
        <f t="shared" si="157"/>
        <v>0</v>
      </c>
      <c r="AD344" s="313">
        <f t="shared" si="158"/>
        <v>0</v>
      </c>
      <c r="AE344" s="313">
        <f t="shared" si="159"/>
        <v>0</v>
      </c>
    </row>
    <row r="345" spans="1:31" x14ac:dyDescent="0.25">
      <c r="A345" s="275" t="s">
        <v>371</v>
      </c>
      <c r="B345" s="398" t="s">
        <v>463</v>
      </c>
      <c r="C345" s="327"/>
      <c r="D345" s="327"/>
      <c r="E345" s="322"/>
      <c r="F345" s="286"/>
      <c r="G345" s="286"/>
      <c r="H345" s="322"/>
      <c r="I345" s="286"/>
      <c r="J345" s="286"/>
      <c r="K345" s="322"/>
      <c r="L345" s="286"/>
      <c r="M345" s="286"/>
      <c r="N345" s="322"/>
      <c r="O345" s="286"/>
      <c r="P345" s="286"/>
      <c r="Q345" s="322"/>
      <c r="R345" s="323"/>
      <c r="S345" s="323"/>
      <c r="T345" s="287"/>
      <c r="U345" s="288"/>
      <c r="V345" s="274" t="s">
        <v>32</v>
      </c>
      <c r="W345" s="274" t="s">
        <v>32</v>
      </c>
      <c r="X345" s="274" t="s">
        <v>32</v>
      </c>
      <c r="Y345" s="274" t="s">
        <v>32</v>
      </c>
      <c r="Z345" s="274" t="s">
        <v>32</v>
      </c>
      <c r="AA345" s="314" t="str">
        <f t="shared" si="155"/>
        <v>0 - 0 - 0 - 0</v>
      </c>
      <c r="AB345" s="313">
        <f t="shared" si="156"/>
        <v>0</v>
      </c>
      <c r="AC345" s="313">
        <f t="shared" si="157"/>
        <v>0</v>
      </c>
      <c r="AD345" s="313">
        <f t="shared" si="158"/>
        <v>0</v>
      </c>
      <c r="AE345" s="313">
        <f t="shared" si="159"/>
        <v>0</v>
      </c>
    </row>
    <row r="346" spans="1:31" x14ac:dyDescent="0.25">
      <c r="A346" s="275" t="s">
        <v>371</v>
      </c>
      <c r="B346" s="398" t="s">
        <v>463</v>
      </c>
      <c r="C346" s="327"/>
      <c r="D346" s="327"/>
      <c r="E346" s="322"/>
      <c r="F346" s="286"/>
      <c r="G346" s="286"/>
      <c r="H346" s="322"/>
      <c r="I346" s="286"/>
      <c r="J346" s="286"/>
      <c r="K346" s="322"/>
      <c r="L346" s="286"/>
      <c r="M346" s="286"/>
      <c r="N346" s="322"/>
      <c r="O346" s="286"/>
      <c r="P346" s="286"/>
      <c r="Q346" s="322"/>
      <c r="R346" s="323"/>
      <c r="S346" s="323"/>
      <c r="T346" s="287"/>
      <c r="U346" s="288"/>
      <c r="V346" s="274" t="s">
        <v>32</v>
      </c>
      <c r="W346" s="274" t="s">
        <v>32</v>
      </c>
      <c r="X346" s="274" t="s">
        <v>32</v>
      </c>
      <c r="Y346" s="274" t="s">
        <v>32</v>
      </c>
      <c r="Z346" s="274" t="s">
        <v>32</v>
      </c>
      <c r="AA346" s="314" t="str">
        <f t="shared" si="155"/>
        <v>0 - 0 - 0 - 0</v>
      </c>
      <c r="AB346" s="313">
        <f t="shared" si="156"/>
        <v>0</v>
      </c>
      <c r="AC346" s="313">
        <f t="shared" si="157"/>
        <v>0</v>
      </c>
      <c r="AD346" s="313">
        <f t="shared" si="158"/>
        <v>0</v>
      </c>
      <c r="AE346" s="313">
        <f t="shared" si="159"/>
        <v>0</v>
      </c>
    </row>
    <row r="347" spans="1:31" x14ac:dyDescent="0.25">
      <c r="A347" s="275" t="s">
        <v>371</v>
      </c>
      <c r="B347" s="398" t="s">
        <v>463</v>
      </c>
      <c r="C347" s="327" t="s">
        <v>280</v>
      </c>
      <c r="D347" s="327"/>
      <c r="E347" s="322" t="s">
        <v>280</v>
      </c>
      <c r="F347" s="286"/>
      <c r="G347" s="286"/>
      <c r="H347" s="322" t="s">
        <v>280</v>
      </c>
      <c r="I347" s="286"/>
      <c r="J347" s="286"/>
      <c r="K347" s="322" t="s">
        <v>280</v>
      </c>
      <c r="L347" s="286"/>
      <c r="M347" s="286"/>
      <c r="N347" s="322" t="s">
        <v>280</v>
      </c>
      <c r="O347" s="286"/>
      <c r="P347" s="286"/>
      <c r="Q347" s="322" t="s">
        <v>280</v>
      </c>
      <c r="R347" s="323"/>
      <c r="S347" s="323"/>
      <c r="T347" s="287" t="s">
        <v>280</v>
      </c>
      <c r="U347" s="288"/>
      <c r="V347" s="274" t="s">
        <v>32</v>
      </c>
      <c r="W347" s="274" t="s">
        <v>32</v>
      </c>
      <c r="X347" s="274" t="s">
        <v>32</v>
      </c>
      <c r="Y347" s="274" t="s">
        <v>32</v>
      </c>
      <c r="Z347" s="274" t="s">
        <v>32</v>
      </c>
      <c r="AA347" s="314" t="str">
        <f t="shared" si="155"/>
        <v xml:space="preserve">  -   -   -  </v>
      </c>
      <c r="AB347" s="313" t="str">
        <f t="shared" si="156"/>
        <v xml:space="preserve"> </v>
      </c>
      <c r="AC347" s="313" t="str">
        <f t="shared" si="157"/>
        <v xml:space="preserve"> </v>
      </c>
      <c r="AD347" s="313" t="str">
        <f t="shared" si="158"/>
        <v xml:space="preserve"> </v>
      </c>
      <c r="AE347" s="313" t="str">
        <f t="shared" si="159"/>
        <v xml:space="preserve"> </v>
      </c>
    </row>
    <row r="348" spans="1:31" x14ac:dyDescent="0.25">
      <c r="A348" s="275" t="s">
        <v>371</v>
      </c>
      <c r="B348" s="398" t="s">
        <v>463</v>
      </c>
      <c r="C348" s="327" t="s">
        <v>280</v>
      </c>
      <c r="D348" s="327"/>
      <c r="E348" s="322" t="s">
        <v>280</v>
      </c>
      <c r="F348" s="286"/>
      <c r="G348" s="286"/>
      <c r="H348" s="322" t="s">
        <v>280</v>
      </c>
      <c r="I348" s="286"/>
      <c r="J348" s="286"/>
      <c r="K348" s="322" t="s">
        <v>280</v>
      </c>
      <c r="L348" s="286"/>
      <c r="M348" s="286"/>
      <c r="N348" s="322" t="s">
        <v>280</v>
      </c>
      <c r="O348" s="286"/>
      <c r="P348" s="286"/>
      <c r="Q348" s="322" t="s">
        <v>280</v>
      </c>
      <c r="R348" s="323"/>
      <c r="S348" s="323"/>
      <c r="T348" s="287" t="s">
        <v>280</v>
      </c>
      <c r="U348" s="288"/>
      <c r="V348" s="274" t="s">
        <v>32</v>
      </c>
      <c r="W348" s="274" t="s">
        <v>32</v>
      </c>
      <c r="X348" s="274" t="s">
        <v>32</v>
      </c>
      <c r="Y348" s="274" t="s">
        <v>32</v>
      </c>
      <c r="Z348" s="274" t="s">
        <v>32</v>
      </c>
      <c r="AA348" s="314" t="str">
        <f t="shared" si="155"/>
        <v xml:space="preserve">  -   -   -  </v>
      </c>
      <c r="AB348" s="313" t="str">
        <f t="shared" si="156"/>
        <v xml:space="preserve"> </v>
      </c>
      <c r="AC348" s="313" t="str">
        <f t="shared" si="157"/>
        <v xml:space="preserve"> </v>
      </c>
      <c r="AD348" s="313" t="str">
        <f t="shared" si="158"/>
        <v xml:space="preserve"> </v>
      </c>
      <c r="AE348" s="313" t="str">
        <f t="shared" si="159"/>
        <v xml:space="preserve"> </v>
      </c>
    </row>
    <row r="349" spans="1:31" x14ac:dyDescent="0.25">
      <c r="A349" s="275" t="s">
        <v>371</v>
      </c>
      <c r="B349" s="398" t="s">
        <v>463</v>
      </c>
      <c r="C349" s="327" t="s">
        <v>280</v>
      </c>
      <c r="D349" s="327"/>
      <c r="E349" s="322" t="s">
        <v>280</v>
      </c>
      <c r="F349" s="286"/>
      <c r="G349" s="286"/>
      <c r="H349" s="322" t="s">
        <v>280</v>
      </c>
      <c r="I349" s="286"/>
      <c r="J349" s="286"/>
      <c r="K349" s="322" t="s">
        <v>280</v>
      </c>
      <c r="L349" s="286"/>
      <c r="M349" s="286"/>
      <c r="N349" s="322" t="s">
        <v>280</v>
      </c>
      <c r="O349" s="286"/>
      <c r="P349" s="286"/>
      <c r="Q349" s="322" t="s">
        <v>280</v>
      </c>
      <c r="R349" s="323"/>
      <c r="S349" s="323"/>
      <c r="T349" s="287" t="s">
        <v>280</v>
      </c>
      <c r="U349" s="288"/>
      <c r="V349" s="274" t="s">
        <v>32</v>
      </c>
      <c r="W349" s="274" t="s">
        <v>32</v>
      </c>
      <c r="X349" s="274" t="s">
        <v>32</v>
      </c>
      <c r="Y349" s="274" t="s">
        <v>32</v>
      </c>
      <c r="Z349" s="274" t="s">
        <v>32</v>
      </c>
      <c r="AA349" s="314" t="str">
        <f t="shared" si="155"/>
        <v xml:space="preserve">  -   -   -  </v>
      </c>
      <c r="AB349" s="313" t="str">
        <f t="shared" si="156"/>
        <v xml:space="preserve"> </v>
      </c>
      <c r="AC349" s="313" t="str">
        <f t="shared" si="157"/>
        <v xml:space="preserve"> </v>
      </c>
      <c r="AD349" s="313" t="str">
        <f t="shared" si="158"/>
        <v xml:space="preserve"> </v>
      </c>
      <c r="AE349" s="313" t="str">
        <f t="shared" si="159"/>
        <v xml:space="preserve"> </v>
      </c>
    </row>
    <row r="350" spans="1:31" x14ac:dyDescent="0.25">
      <c r="A350" s="275" t="s">
        <v>371</v>
      </c>
      <c r="B350" s="398" t="s">
        <v>463</v>
      </c>
      <c r="C350" s="327" t="s">
        <v>280</v>
      </c>
      <c r="D350" s="327"/>
      <c r="E350" s="322" t="s">
        <v>280</v>
      </c>
      <c r="F350" s="286"/>
      <c r="G350" s="286"/>
      <c r="H350" s="322" t="s">
        <v>280</v>
      </c>
      <c r="I350" s="286"/>
      <c r="J350" s="286"/>
      <c r="K350" s="322" t="s">
        <v>280</v>
      </c>
      <c r="L350" s="286"/>
      <c r="M350" s="286"/>
      <c r="N350" s="322" t="s">
        <v>280</v>
      </c>
      <c r="O350" s="286"/>
      <c r="P350" s="286"/>
      <c r="Q350" s="322" t="s">
        <v>280</v>
      </c>
      <c r="R350" s="323"/>
      <c r="S350" s="323"/>
      <c r="T350" s="287" t="s">
        <v>280</v>
      </c>
      <c r="U350" s="288"/>
      <c r="V350" s="274" t="s">
        <v>32</v>
      </c>
      <c r="W350" s="274" t="s">
        <v>32</v>
      </c>
      <c r="X350" s="274" t="s">
        <v>32</v>
      </c>
      <c r="Y350" s="274" t="s">
        <v>32</v>
      </c>
      <c r="Z350" s="274" t="s">
        <v>32</v>
      </c>
      <c r="AA350" s="314" t="str">
        <f t="shared" si="155"/>
        <v xml:space="preserve">  -   -   -  </v>
      </c>
      <c r="AB350" s="313" t="str">
        <f t="shared" si="156"/>
        <v xml:space="preserve"> </v>
      </c>
      <c r="AC350" s="313" t="str">
        <f t="shared" si="157"/>
        <v xml:space="preserve"> </v>
      </c>
      <c r="AD350" s="313" t="str">
        <f t="shared" si="158"/>
        <v xml:space="preserve"> </v>
      </c>
      <c r="AE350" s="313" t="str">
        <f t="shared" si="159"/>
        <v xml:space="preserve"> </v>
      </c>
    </row>
    <row r="351" spans="1:31" x14ac:dyDescent="0.25">
      <c r="A351" s="275" t="s">
        <v>371</v>
      </c>
      <c r="B351" s="398" t="s">
        <v>463</v>
      </c>
      <c r="C351" s="341">
        <v>43688</v>
      </c>
      <c r="D351" s="342"/>
      <c r="E351" s="338">
        <v>43689</v>
      </c>
      <c r="F351" s="360" t="s">
        <v>487</v>
      </c>
      <c r="G351" s="361" t="s">
        <v>492</v>
      </c>
      <c r="H351" s="338">
        <v>43690</v>
      </c>
      <c r="I351" s="360" t="s">
        <v>487</v>
      </c>
      <c r="J351" s="361" t="s">
        <v>492</v>
      </c>
      <c r="K351" s="338">
        <v>43691</v>
      </c>
      <c r="L351" s="360" t="s">
        <v>487</v>
      </c>
      <c r="M351" s="361" t="s">
        <v>492</v>
      </c>
      <c r="N351" s="338">
        <v>43692</v>
      </c>
      <c r="O351" s="360" t="s">
        <v>487</v>
      </c>
      <c r="P351" s="361" t="s">
        <v>492</v>
      </c>
      <c r="Q351" s="338">
        <v>43693</v>
      </c>
      <c r="R351" s="339"/>
      <c r="S351" s="340"/>
      <c r="T351" s="302">
        <v>43694</v>
      </c>
      <c r="U351" s="303"/>
      <c r="V351" s="313" t="str">
        <f>F351</f>
        <v>Run Name</v>
      </c>
      <c r="W351" s="274" t="str">
        <f>I351</f>
        <v>Run Name</v>
      </c>
      <c r="X351" s="314" t="str">
        <f>L351</f>
        <v>Run Name</v>
      </c>
      <c r="Y351" s="314" t="str">
        <f>O351</f>
        <v>Run Name</v>
      </c>
      <c r="Z351" s="314" t="str">
        <f>V351&amp;"  -"&amp;W351&amp;" - "&amp;X351&amp;" - "&amp;Y351</f>
        <v>Run Name  -Run Name - Run Name - Run Name</v>
      </c>
      <c r="AA351" s="314"/>
    </row>
    <row r="352" spans="1:31" x14ac:dyDescent="0.25">
      <c r="A352" s="275" t="s">
        <v>371</v>
      </c>
      <c r="B352" s="398" t="s">
        <v>463</v>
      </c>
      <c r="C352" s="327" t="s">
        <v>280</v>
      </c>
      <c r="D352" s="327"/>
      <c r="E352" s="322" t="s">
        <v>280</v>
      </c>
      <c r="F352" s="286"/>
      <c r="G352" s="286"/>
      <c r="H352" s="322" t="s">
        <v>280</v>
      </c>
      <c r="I352" s="286"/>
      <c r="J352" s="286"/>
      <c r="K352" s="322" t="s">
        <v>280</v>
      </c>
      <c r="L352" s="286"/>
      <c r="M352" s="286"/>
      <c r="N352" s="322" t="s">
        <v>280</v>
      </c>
      <c r="O352" s="286"/>
      <c r="P352" s="286"/>
      <c r="Q352" s="322" t="s">
        <v>280</v>
      </c>
      <c r="R352" s="323"/>
      <c r="S352" s="323"/>
      <c r="T352" s="287" t="s">
        <v>280</v>
      </c>
      <c r="U352" s="288"/>
      <c r="V352" s="274" t="s">
        <v>32</v>
      </c>
      <c r="W352" s="274" t="s">
        <v>32</v>
      </c>
      <c r="X352" s="274" t="s">
        <v>32</v>
      </c>
      <c r="Y352" s="274" t="s">
        <v>32</v>
      </c>
      <c r="Z352" s="274" t="s">
        <v>32</v>
      </c>
      <c r="AA352" s="314" t="str">
        <f t="shared" ref="AA352:AA361" si="160">AB352&amp;" - "&amp;AC352&amp;" - "&amp;AD352&amp;" - "&amp;AE352</f>
        <v xml:space="preserve">  -   -   -  </v>
      </c>
      <c r="AB352" s="313" t="str">
        <f t="shared" ref="AB352:AB361" si="161">E352</f>
        <v xml:space="preserve"> </v>
      </c>
      <c r="AC352" s="313" t="str">
        <f t="shared" ref="AC352:AC361" si="162">H352</f>
        <v xml:space="preserve"> </v>
      </c>
      <c r="AD352" s="313" t="str">
        <f t="shared" ref="AD352:AD361" si="163">K352</f>
        <v xml:space="preserve"> </v>
      </c>
      <c r="AE352" s="313" t="str">
        <f t="shared" ref="AE352:AE361" si="164">N352</f>
        <v xml:space="preserve"> </v>
      </c>
    </row>
    <row r="353" spans="1:31" x14ac:dyDescent="0.25">
      <c r="A353" s="275" t="s">
        <v>371</v>
      </c>
      <c r="B353" s="398" t="s">
        <v>463</v>
      </c>
      <c r="C353" s="327"/>
      <c r="D353" s="327"/>
      <c r="E353" s="322"/>
      <c r="F353" s="286"/>
      <c r="G353" s="286"/>
      <c r="H353" s="322"/>
      <c r="I353" s="286"/>
      <c r="J353" s="286"/>
      <c r="K353" s="322"/>
      <c r="L353" s="286"/>
      <c r="M353" s="286"/>
      <c r="N353" s="322"/>
      <c r="O353" s="286"/>
      <c r="P353" s="286"/>
      <c r="Q353" s="322"/>
      <c r="R353" s="323"/>
      <c r="S353" s="323"/>
      <c r="T353" s="287"/>
      <c r="U353" s="288"/>
      <c r="V353" s="274" t="s">
        <v>32</v>
      </c>
      <c r="W353" s="274" t="s">
        <v>32</v>
      </c>
      <c r="X353" s="274" t="s">
        <v>32</v>
      </c>
      <c r="Y353" s="274" t="s">
        <v>32</v>
      </c>
      <c r="Z353" s="274" t="s">
        <v>32</v>
      </c>
      <c r="AA353" s="314" t="str">
        <f t="shared" si="160"/>
        <v>0 - 0 - 0 - 0</v>
      </c>
      <c r="AB353" s="313">
        <f t="shared" si="161"/>
        <v>0</v>
      </c>
      <c r="AC353" s="313">
        <f t="shared" si="162"/>
        <v>0</v>
      </c>
      <c r="AD353" s="313">
        <f t="shared" si="163"/>
        <v>0</v>
      </c>
      <c r="AE353" s="313">
        <f t="shared" si="164"/>
        <v>0</v>
      </c>
    </row>
    <row r="354" spans="1:31" x14ac:dyDescent="0.25">
      <c r="A354" s="275" t="s">
        <v>371</v>
      </c>
      <c r="B354" s="398" t="s">
        <v>463</v>
      </c>
      <c r="C354" s="327"/>
      <c r="D354" s="327"/>
      <c r="E354" s="322"/>
      <c r="F354" s="286"/>
      <c r="G354" s="286"/>
      <c r="H354" s="322"/>
      <c r="I354" s="286"/>
      <c r="J354" s="286"/>
      <c r="K354" s="322"/>
      <c r="L354" s="286"/>
      <c r="M354" s="286"/>
      <c r="N354" s="322"/>
      <c r="O354" s="286"/>
      <c r="P354" s="286"/>
      <c r="Q354" s="322"/>
      <c r="R354" s="323"/>
      <c r="S354" s="323"/>
      <c r="T354" s="287"/>
      <c r="U354" s="288"/>
      <c r="V354" s="274" t="s">
        <v>32</v>
      </c>
      <c r="W354" s="274" t="s">
        <v>32</v>
      </c>
      <c r="X354" s="274" t="s">
        <v>32</v>
      </c>
      <c r="Y354" s="274" t="s">
        <v>32</v>
      </c>
      <c r="Z354" s="274" t="s">
        <v>32</v>
      </c>
      <c r="AA354" s="314" t="str">
        <f t="shared" si="160"/>
        <v>0 - 0 - 0 - 0</v>
      </c>
      <c r="AB354" s="313">
        <f t="shared" si="161"/>
        <v>0</v>
      </c>
      <c r="AC354" s="313">
        <f t="shared" si="162"/>
        <v>0</v>
      </c>
      <c r="AD354" s="313">
        <f t="shared" si="163"/>
        <v>0</v>
      </c>
      <c r="AE354" s="313">
        <f t="shared" si="164"/>
        <v>0</v>
      </c>
    </row>
    <row r="355" spans="1:31" x14ac:dyDescent="0.25">
      <c r="A355" s="275" t="s">
        <v>371</v>
      </c>
      <c r="B355" s="398" t="s">
        <v>463</v>
      </c>
      <c r="C355" s="327"/>
      <c r="D355" s="327"/>
      <c r="E355" s="322"/>
      <c r="F355" s="286"/>
      <c r="G355" s="286"/>
      <c r="H355" s="322"/>
      <c r="I355" s="286"/>
      <c r="J355" s="286"/>
      <c r="K355" s="322"/>
      <c r="L355" s="286"/>
      <c r="M355" s="286"/>
      <c r="N355" s="322"/>
      <c r="O355" s="286"/>
      <c r="P355" s="286"/>
      <c r="Q355" s="322"/>
      <c r="R355" s="323"/>
      <c r="S355" s="323"/>
      <c r="T355" s="287"/>
      <c r="U355" s="288"/>
      <c r="V355" s="274" t="s">
        <v>32</v>
      </c>
      <c r="W355" s="274" t="s">
        <v>32</v>
      </c>
      <c r="X355" s="274" t="s">
        <v>32</v>
      </c>
      <c r="Y355" s="274" t="s">
        <v>32</v>
      </c>
      <c r="Z355" s="274" t="s">
        <v>32</v>
      </c>
      <c r="AA355" s="314" t="str">
        <f t="shared" si="160"/>
        <v>0 - 0 - 0 - 0</v>
      </c>
      <c r="AB355" s="313">
        <f t="shared" si="161"/>
        <v>0</v>
      </c>
      <c r="AC355" s="313">
        <f t="shared" si="162"/>
        <v>0</v>
      </c>
      <c r="AD355" s="313">
        <f t="shared" si="163"/>
        <v>0</v>
      </c>
      <c r="AE355" s="313">
        <f t="shared" si="164"/>
        <v>0</v>
      </c>
    </row>
    <row r="356" spans="1:31" x14ac:dyDescent="0.25">
      <c r="A356" s="275" t="s">
        <v>371</v>
      </c>
      <c r="B356" s="398" t="s">
        <v>463</v>
      </c>
      <c r="C356" s="327"/>
      <c r="D356" s="327"/>
      <c r="E356" s="322"/>
      <c r="F356" s="286"/>
      <c r="G356" s="286"/>
      <c r="H356" s="322"/>
      <c r="I356" s="286"/>
      <c r="J356" s="286"/>
      <c r="K356" s="322"/>
      <c r="L356" s="286"/>
      <c r="M356" s="286"/>
      <c r="N356" s="322"/>
      <c r="O356" s="286"/>
      <c r="P356" s="286"/>
      <c r="Q356" s="322"/>
      <c r="R356" s="323"/>
      <c r="S356" s="323"/>
      <c r="T356" s="287"/>
      <c r="U356" s="288"/>
      <c r="V356" s="274" t="s">
        <v>32</v>
      </c>
      <c r="W356" s="274" t="s">
        <v>32</v>
      </c>
      <c r="X356" s="274" t="s">
        <v>32</v>
      </c>
      <c r="Y356" s="274" t="s">
        <v>32</v>
      </c>
      <c r="Z356" s="274" t="s">
        <v>32</v>
      </c>
      <c r="AA356" s="314" t="str">
        <f t="shared" si="160"/>
        <v>0 - 0 - 0 - 0</v>
      </c>
      <c r="AB356" s="313">
        <f t="shared" si="161"/>
        <v>0</v>
      </c>
      <c r="AC356" s="313">
        <f t="shared" si="162"/>
        <v>0</v>
      </c>
      <c r="AD356" s="313">
        <f t="shared" si="163"/>
        <v>0</v>
      </c>
      <c r="AE356" s="313">
        <f t="shared" si="164"/>
        <v>0</v>
      </c>
    </row>
    <row r="357" spans="1:31" x14ac:dyDescent="0.25">
      <c r="A357" s="275" t="s">
        <v>371</v>
      </c>
      <c r="B357" s="398" t="s">
        <v>463</v>
      </c>
      <c r="C357" s="327"/>
      <c r="D357" s="327"/>
      <c r="E357" s="322"/>
      <c r="F357" s="286"/>
      <c r="G357" s="286"/>
      <c r="H357" s="322"/>
      <c r="I357" s="286"/>
      <c r="J357" s="286"/>
      <c r="K357" s="322"/>
      <c r="L357" s="286"/>
      <c r="M357" s="286"/>
      <c r="N357" s="322"/>
      <c r="O357" s="286"/>
      <c r="P357" s="286"/>
      <c r="Q357" s="322"/>
      <c r="R357" s="323"/>
      <c r="S357" s="323"/>
      <c r="T357" s="287"/>
      <c r="U357" s="288"/>
      <c r="V357" s="274" t="s">
        <v>32</v>
      </c>
      <c r="W357" s="274" t="s">
        <v>32</v>
      </c>
      <c r="X357" s="274" t="s">
        <v>32</v>
      </c>
      <c r="Y357" s="274" t="s">
        <v>32</v>
      </c>
      <c r="Z357" s="274" t="s">
        <v>32</v>
      </c>
      <c r="AA357" s="314" t="str">
        <f t="shared" si="160"/>
        <v>0 - 0 - 0 - 0</v>
      </c>
      <c r="AB357" s="313">
        <f t="shared" si="161"/>
        <v>0</v>
      </c>
      <c r="AC357" s="313">
        <f t="shared" si="162"/>
        <v>0</v>
      </c>
      <c r="AD357" s="313">
        <f t="shared" si="163"/>
        <v>0</v>
      </c>
      <c r="AE357" s="313">
        <f t="shared" si="164"/>
        <v>0</v>
      </c>
    </row>
    <row r="358" spans="1:31" x14ac:dyDescent="0.25">
      <c r="A358" s="275" t="s">
        <v>371</v>
      </c>
      <c r="B358" s="398" t="s">
        <v>463</v>
      </c>
      <c r="C358" s="327" t="s">
        <v>280</v>
      </c>
      <c r="D358" s="327"/>
      <c r="E358" s="322" t="s">
        <v>280</v>
      </c>
      <c r="F358" s="286"/>
      <c r="G358" s="286"/>
      <c r="H358" s="322" t="s">
        <v>280</v>
      </c>
      <c r="I358" s="286"/>
      <c r="J358" s="286"/>
      <c r="K358" s="322" t="s">
        <v>280</v>
      </c>
      <c r="L358" s="286"/>
      <c r="M358" s="286"/>
      <c r="N358" s="322" t="s">
        <v>280</v>
      </c>
      <c r="O358" s="286"/>
      <c r="P358" s="286"/>
      <c r="Q358" s="322" t="s">
        <v>280</v>
      </c>
      <c r="R358" s="323"/>
      <c r="S358" s="323"/>
      <c r="T358" s="287" t="s">
        <v>280</v>
      </c>
      <c r="U358" s="288"/>
      <c r="V358" s="274" t="s">
        <v>32</v>
      </c>
      <c r="W358" s="274" t="s">
        <v>32</v>
      </c>
      <c r="X358" s="274" t="s">
        <v>32</v>
      </c>
      <c r="Y358" s="274" t="s">
        <v>32</v>
      </c>
      <c r="Z358" s="274" t="s">
        <v>32</v>
      </c>
      <c r="AA358" s="314" t="str">
        <f t="shared" si="160"/>
        <v xml:space="preserve">  -   -   -  </v>
      </c>
      <c r="AB358" s="313" t="str">
        <f t="shared" si="161"/>
        <v xml:space="preserve"> </v>
      </c>
      <c r="AC358" s="313" t="str">
        <f t="shared" si="162"/>
        <v xml:space="preserve"> </v>
      </c>
      <c r="AD358" s="313" t="str">
        <f t="shared" si="163"/>
        <v xml:space="preserve"> </v>
      </c>
      <c r="AE358" s="313" t="str">
        <f t="shared" si="164"/>
        <v xml:space="preserve"> </v>
      </c>
    </row>
    <row r="359" spans="1:31" x14ac:dyDescent="0.25">
      <c r="A359" s="275" t="s">
        <v>371</v>
      </c>
      <c r="B359" s="398" t="s">
        <v>463</v>
      </c>
      <c r="C359" s="327" t="s">
        <v>280</v>
      </c>
      <c r="D359" s="327"/>
      <c r="E359" s="322" t="s">
        <v>280</v>
      </c>
      <c r="F359" s="286"/>
      <c r="G359" s="286"/>
      <c r="H359" s="322" t="s">
        <v>280</v>
      </c>
      <c r="I359" s="286"/>
      <c r="J359" s="286"/>
      <c r="K359" s="322" t="s">
        <v>280</v>
      </c>
      <c r="L359" s="286"/>
      <c r="M359" s="286"/>
      <c r="N359" s="322" t="s">
        <v>280</v>
      </c>
      <c r="O359" s="286"/>
      <c r="P359" s="286"/>
      <c r="Q359" s="322" t="s">
        <v>280</v>
      </c>
      <c r="R359" s="323"/>
      <c r="S359" s="323"/>
      <c r="T359" s="287" t="s">
        <v>280</v>
      </c>
      <c r="U359" s="288"/>
      <c r="V359" s="274" t="s">
        <v>32</v>
      </c>
      <c r="W359" s="274" t="s">
        <v>32</v>
      </c>
      <c r="X359" s="274" t="s">
        <v>32</v>
      </c>
      <c r="Y359" s="274" t="s">
        <v>32</v>
      </c>
      <c r="Z359" s="274" t="s">
        <v>32</v>
      </c>
      <c r="AA359" s="314" t="str">
        <f t="shared" si="160"/>
        <v xml:space="preserve">  -   -   -  </v>
      </c>
      <c r="AB359" s="313" t="str">
        <f t="shared" si="161"/>
        <v xml:space="preserve"> </v>
      </c>
      <c r="AC359" s="313" t="str">
        <f t="shared" si="162"/>
        <v xml:space="preserve"> </v>
      </c>
      <c r="AD359" s="313" t="str">
        <f t="shared" si="163"/>
        <v xml:space="preserve"> </v>
      </c>
      <c r="AE359" s="313" t="str">
        <f t="shared" si="164"/>
        <v xml:space="preserve"> </v>
      </c>
    </row>
    <row r="360" spans="1:31" x14ac:dyDescent="0.25">
      <c r="A360" s="275" t="s">
        <v>371</v>
      </c>
      <c r="B360" s="398" t="s">
        <v>463</v>
      </c>
      <c r="C360" s="327" t="s">
        <v>280</v>
      </c>
      <c r="D360" s="327"/>
      <c r="E360" s="322" t="s">
        <v>280</v>
      </c>
      <c r="F360" s="286"/>
      <c r="G360" s="286"/>
      <c r="H360" s="322" t="s">
        <v>280</v>
      </c>
      <c r="I360" s="286"/>
      <c r="J360" s="286"/>
      <c r="K360" s="322" t="s">
        <v>280</v>
      </c>
      <c r="L360" s="286"/>
      <c r="M360" s="286"/>
      <c r="N360" s="322" t="s">
        <v>280</v>
      </c>
      <c r="O360" s="286"/>
      <c r="P360" s="286"/>
      <c r="Q360" s="322" t="s">
        <v>280</v>
      </c>
      <c r="R360" s="323"/>
      <c r="S360" s="323"/>
      <c r="T360" s="287" t="s">
        <v>280</v>
      </c>
      <c r="U360" s="288"/>
      <c r="V360" s="274" t="s">
        <v>32</v>
      </c>
      <c r="W360" s="274" t="s">
        <v>32</v>
      </c>
      <c r="X360" s="274" t="s">
        <v>32</v>
      </c>
      <c r="Y360" s="274" t="s">
        <v>32</v>
      </c>
      <c r="Z360" s="274" t="s">
        <v>32</v>
      </c>
      <c r="AA360" s="314" t="str">
        <f t="shared" si="160"/>
        <v xml:space="preserve">  -   -   -  </v>
      </c>
      <c r="AB360" s="313" t="str">
        <f t="shared" si="161"/>
        <v xml:space="preserve"> </v>
      </c>
      <c r="AC360" s="313" t="str">
        <f t="shared" si="162"/>
        <v xml:space="preserve"> </v>
      </c>
      <c r="AD360" s="313" t="str">
        <f t="shared" si="163"/>
        <v xml:space="preserve"> </v>
      </c>
      <c r="AE360" s="313" t="str">
        <f t="shared" si="164"/>
        <v xml:space="preserve"> </v>
      </c>
    </row>
    <row r="361" spans="1:31" x14ac:dyDescent="0.25">
      <c r="A361" s="275" t="s">
        <v>371</v>
      </c>
      <c r="B361" s="398" t="s">
        <v>463</v>
      </c>
      <c r="C361" s="327" t="s">
        <v>280</v>
      </c>
      <c r="D361" s="327"/>
      <c r="E361" s="322" t="s">
        <v>280</v>
      </c>
      <c r="F361" s="286"/>
      <c r="G361" s="286"/>
      <c r="H361" s="322" t="s">
        <v>280</v>
      </c>
      <c r="I361" s="286"/>
      <c r="J361" s="286"/>
      <c r="K361" s="322" t="s">
        <v>280</v>
      </c>
      <c r="L361" s="286"/>
      <c r="M361" s="286"/>
      <c r="N361" s="322" t="s">
        <v>280</v>
      </c>
      <c r="O361" s="286"/>
      <c r="P361" s="286"/>
      <c r="Q361" s="322" t="s">
        <v>280</v>
      </c>
      <c r="R361" s="323"/>
      <c r="S361" s="323"/>
      <c r="T361" s="287" t="s">
        <v>280</v>
      </c>
      <c r="U361" s="288"/>
      <c r="V361" s="274" t="s">
        <v>32</v>
      </c>
      <c r="W361" s="274" t="s">
        <v>32</v>
      </c>
      <c r="X361" s="274" t="s">
        <v>32</v>
      </c>
      <c r="Y361" s="274" t="s">
        <v>32</v>
      </c>
      <c r="Z361" s="274" t="s">
        <v>32</v>
      </c>
      <c r="AA361" s="314" t="str">
        <f t="shared" si="160"/>
        <v xml:space="preserve">  -   -   -  </v>
      </c>
      <c r="AB361" s="313" t="str">
        <f t="shared" si="161"/>
        <v xml:space="preserve"> </v>
      </c>
      <c r="AC361" s="313" t="str">
        <f t="shared" si="162"/>
        <v xml:space="preserve"> </v>
      </c>
      <c r="AD361" s="313" t="str">
        <f t="shared" si="163"/>
        <v xml:space="preserve"> </v>
      </c>
      <c r="AE361" s="313" t="str">
        <f t="shared" si="164"/>
        <v xml:space="preserve"> </v>
      </c>
    </row>
    <row r="362" spans="1:31" x14ac:dyDescent="0.25">
      <c r="A362" s="275" t="s">
        <v>371</v>
      </c>
      <c r="B362" s="398" t="s">
        <v>463</v>
      </c>
      <c r="C362" s="341">
        <v>43695</v>
      </c>
      <c r="D362" s="342"/>
      <c r="E362" s="338">
        <v>43696</v>
      </c>
      <c r="F362" s="360" t="s">
        <v>487</v>
      </c>
      <c r="G362" s="361" t="s">
        <v>492</v>
      </c>
      <c r="H362" s="338">
        <v>43697</v>
      </c>
      <c r="I362" s="360" t="s">
        <v>487</v>
      </c>
      <c r="J362" s="361" t="s">
        <v>492</v>
      </c>
      <c r="K362" s="338">
        <v>43698</v>
      </c>
      <c r="L362" s="360" t="s">
        <v>487</v>
      </c>
      <c r="M362" s="361" t="s">
        <v>492</v>
      </c>
      <c r="N362" s="338">
        <v>43699</v>
      </c>
      <c r="O362" s="360" t="s">
        <v>487</v>
      </c>
      <c r="P362" s="361" t="s">
        <v>492</v>
      </c>
      <c r="Q362" s="338">
        <v>43700</v>
      </c>
      <c r="R362" s="339"/>
      <c r="S362" s="340"/>
      <c r="T362" s="302">
        <v>43701</v>
      </c>
      <c r="U362" s="303"/>
      <c r="V362" s="313" t="str">
        <f>F362</f>
        <v>Run Name</v>
      </c>
      <c r="W362" s="274" t="str">
        <f>I362</f>
        <v>Run Name</v>
      </c>
      <c r="X362" s="314" t="str">
        <f>L362</f>
        <v>Run Name</v>
      </c>
      <c r="Y362" s="314" t="str">
        <f>O362</f>
        <v>Run Name</v>
      </c>
      <c r="Z362" s="314" t="str">
        <f>V362&amp;"  -"&amp;W362&amp;" - "&amp;X362&amp;" - "&amp;Y362</f>
        <v>Run Name  -Run Name - Run Name - Run Name</v>
      </c>
      <c r="AA362" s="314"/>
    </row>
    <row r="363" spans="1:31" x14ac:dyDescent="0.25">
      <c r="A363" s="275" t="s">
        <v>371</v>
      </c>
      <c r="B363" s="398" t="s">
        <v>463</v>
      </c>
      <c r="C363" s="327" t="s">
        <v>280</v>
      </c>
      <c r="D363" s="327"/>
      <c r="E363" s="322" t="s">
        <v>280</v>
      </c>
      <c r="F363" s="286"/>
      <c r="G363" s="286"/>
      <c r="H363" s="322" t="s">
        <v>280</v>
      </c>
      <c r="I363" s="286"/>
      <c r="J363" s="286"/>
      <c r="K363" s="322" t="s">
        <v>280</v>
      </c>
      <c r="L363" s="286"/>
      <c r="M363" s="286"/>
      <c r="N363" s="322" t="s">
        <v>280</v>
      </c>
      <c r="O363" s="286"/>
      <c r="P363" s="286"/>
      <c r="Q363" s="322" t="s">
        <v>280</v>
      </c>
      <c r="R363" s="323"/>
      <c r="S363" s="323"/>
      <c r="T363" s="287" t="s">
        <v>280</v>
      </c>
      <c r="U363" s="288"/>
      <c r="V363" s="274" t="s">
        <v>32</v>
      </c>
      <c r="W363" s="274" t="s">
        <v>32</v>
      </c>
      <c r="X363" s="274" t="s">
        <v>32</v>
      </c>
      <c r="Y363" s="274" t="s">
        <v>32</v>
      </c>
      <c r="Z363" s="274" t="s">
        <v>32</v>
      </c>
      <c r="AA363" s="314" t="str">
        <f t="shared" ref="AA363:AA372" si="165">AB363&amp;" - "&amp;AC363&amp;" - "&amp;AD363&amp;" - "&amp;AE363</f>
        <v xml:space="preserve">  -   -   -  </v>
      </c>
      <c r="AB363" s="313" t="str">
        <f t="shared" ref="AB363:AB372" si="166">E363</f>
        <v xml:space="preserve"> </v>
      </c>
      <c r="AC363" s="313" t="str">
        <f t="shared" ref="AC363:AC372" si="167">H363</f>
        <v xml:space="preserve"> </v>
      </c>
      <c r="AD363" s="313" t="str">
        <f t="shared" ref="AD363:AD372" si="168">K363</f>
        <v xml:space="preserve"> </v>
      </c>
      <c r="AE363" s="313" t="str">
        <f t="shared" ref="AE363:AE372" si="169">N363</f>
        <v xml:space="preserve"> </v>
      </c>
    </row>
    <row r="364" spans="1:31" x14ac:dyDescent="0.25">
      <c r="A364" s="275" t="s">
        <v>371</v>
      </c>
      <c r="B364" s="398" t="s">
        <v>463</v>
      </c>
      <c r="C364" s="327" t="s">
        <v>280</v>
      </c>
      <c r="D364" s="327"/>
      <c r="E364" s="322" t="s">
        <v>280</v>
      </c>
      <c r="F364" s="286"/>
      <c r="G364" s="286"/>
      <c r="H364" s="322" t="s">
        <v>280</v>
      </c>
      <c r="I364" s="286"/>
      <c r="J364" s="286"/>
      <c r="K364" s="322" t="s">
        <v>280</v>
      </c>
      <c r="L364" s="286"/>
      <c r="M364" s="286"/>
      <c r="N364" s="322" t="s">
        <v>280</v>
      </c>
      <c r="O364" s="286"/>
      <c r="P364" s="286"/>
      <c r="Q364" s="322" t="s">
        <v>280</v>
      </c>
      <c r="R364" s="323"/>
      <c r="S364" s="323"/>
      <c r="T364" s="287" t="s">
        <v>280</v>
      </c>
      <c r="U364" s="288"/>
      <c r="V364" s="274" t="s">
        <v>32</v>
      </c>
      <c r="W364" s="274" t="s">
        <v>32</v>
      </c>
      <c r="X364" s="274" t="s">
        <v>32</v>
      </c>
      <c r="Y364" s="274" t="s">
        <v>32</v>
      </c>
      <c r="Z364" s="274" t="s">
        <v>32</v>
      </c>
      <c r="AA364" s="314" t="str">
        <f t="shared" si="165"/>
        <v xml:space="preserve">  -   -   -  </v>
      </c>
      <c r="AB364" s="313" t="str">
        <f t="shared" si="166"/>
        <v xml:space="preserve"> </v>
      </c>
      <c r="AC364" s="313" t="str">
        <f t="shared" si="167"/>
        <v xml:space="preserve"> </v>
      </c>
      <c r="AD364" s="313" t="str">
        <f t="shared" si="168"/>
        <v xml:space="preserve"> </v>
      </c>
      <c r="AE364" s="313" t="str">
        <f t="shared" si="169"/>
        <v xml:space="preserve"> </v>
      </c>
    </row>
    <row r="365" spans="1:31" x14ac:dyDescent="0.25">
      <c r="A365" s="275" t="s">
        <v>371</v>
      </c>
      <c r="B365" s="398" t="s">
        <v>463</v>
      </c>
      <c r="C365" s="327"/>
      <c r="D365" s="327"/>
      <c r="E365" s="322"/>
      <c r="F365" s="286"/>
      <c r="G365" s="286"/>
      <c r="H365" s="322"/>
      <c r="I365" s="286"/>
      <c r="J365" s="286"/>
      <c r="K365" s="322"/>
      <c r="L365" s="286"/>
      <c r="M365" s="286"/>
      <c r="N365" s="322"/>
      <c r="O365" s="286"/>
      <c r="P365" s="286"/>
      <c r="Q365" s="322"/>
      <c r="R365" s="323"/>
      <c r="S365" s="323"/>
      <c r="T365" s="287"/>
      <c r="U365" s="288"/>
      <c r="V365" s="274" t="s">
        <v>32</v>
      </c>
      <c r="W365" s="274" t="s">
        <v>32</v>
      </c>
      <c r="X365" s="274" t="s">
        <v>32</v>
      </c>
      <c r="Y365" s="274" t="s">
        <v>32</v>
      </c>
      <c r="Z365" s="274" t="s">
        <v>32</v>
      </c>
      <c r="AA365" s="314" t="str">
        <f t="shared" si="165"/>
        <v>0 - 0 - 0 - 0</v>
      </c>
      <c r="AB365" s="313">
        <f t="shared" si="166"/>
        <v>0</v>
      </c>
      <c r="AC365" s="313">
        <f t="shared" si="167"/>
        <v>0</v>
      </c>
      <c r="AD365" s="313">
        <f t="shared" si="168"/>
        <v>0</v>
      </c>
      <c r="AE365" s="313">
        <f t="shared" si="169"/>
        <v>0</v>
      </c>
    </row>
    <row r="366" spans="1:31" x14ac:dyDescent="0.25">
      <c r="A366" s="275" t="s">
        <v>371</v>
      </c>
      <c r="B366" s="398" t="s">
        <v>463</v>
      </c>
      <c r="C366" s="327"/>
      <c r="D366" s="327"/>
      <c r="E366" s="322"/>
      <c r="F366" s="286"/>
      <c r="G366" s="286"/>
      <c r="H366" s="322"/>
      <c r="I366" s="286"/>
      <c r="J366" s="286"/>
      <c r="K366" s="322"/>
      <c r="L366" s="286"/>
      <c r="M366" s="286"/>
      <c r="N366" s="322"/>
      <c r="O366" s="286"/>
      <c r="P366" s="286"/>
      <c r="Q366" s="322"/>
      <c r="R366" s="323"/>
      <c r="S366" s="323"/>
      <c r="T366" s="287"/>
      <c r="U366" s="288"/>
      <c r="V366" s="274" t="s">
        <v>32</v>
      </c>
      <c r="W366" s="274" t="s">
        <v>32</v>
      </c>
      <c r="X366" s="274" t="s">
        <v>32</v>
      </c>
      <c r="Y366" s="274" t="s">
        <v>32</v>
      </c>
      <c r="Z366" s="274" t="s">
        <v>32</v>
      </c>
      <c r="AA366" s="314" t="str">
        <f t="shared" si="165"/>
        <v>0 - 0 - 0 - 0</v>
      </c>
      <c r="AB366" s="313">
        <f t="shared" si="166"/>
        <v>0</v>
      </c>
      <c r="AC366" s="313">
        <f t="shared" si="167"/>
        <v>0</v>
      </c>
      <c r="AD366" s="313">
        <f t="shared" si="168"/>
        <v>0</v>
      </c>
      <c r="AE366" s="313">
        <f t="shared" si="169"/>
        <v>0</v>
      </c>
    </row>
    <row r="367" spans="1:31" x14ac:dyDescent="0.25">
      <c r="A367" s="275" t="s">
        <v>371</v>
      </c>
      <c r="B367" s="398" t="s">
        <v>463</v>
      </c>
      <c r="C367" s="327"/>
      <c r="D367" s="327"/>
      <c r="E367" s="322"/>
      <c r="F367" s="286"/>
      <c r="G367" s="286"/>
      <c r="H367" s="322"/>
      <c r="I367" s="286"/>
      <c r="J367" s="286"/>
      <c r="K367" s="322"/>
      <c r="L367" s="286"/>
      <c r="M367" s="286"/>
      <c r="N367" s="322"/>
      <c r="O367" s="286"/>
      <c r="P367" s="286"/>
      <c r="Q367" s="322"/>
      <c r="R367" s="323"/>
      <c r="S367" s="323"/>
      <c r="T367" s="287"/>
      <c r="U367" s="288"/>
      <c r="V367" s="274" t="s">
        <v>32</v>
      </c>
      <c r="W367" s="274" t="s">
        <v>32</v>
      </c>
      <c r="X367" s="274" t="s">
        <v>32</v>
      </c>
      <c r="Y367" s="274" t="s">
        <v>32</v>
      </c>
      <c r="Z367" s="274" t="s">
        <v>32</v>
      </c>
      <c r="AA367" s="314" t="str">
        <f t="shared" si="165"/>
        <v>0 - 0 - 0 - 0</v>
      </c>
      <c r="AB367" s="313">
        <f t="shared" si="166"/>
        <v>0</v>
      </c>
      <c r="AC367" s="313">
        <f t="shared" si="167"/>
        <v>0</v>
      </c>
      <c r="AD367" s="313">
        <f t="shared" si="168"/>
        <v>0</v>
      </c>
      <c r="AE367" s="313">
        <f t="shared" si="169"/>
        <v>0</v>
      </c>
    </row>
    <row r="368" spans="1:31" x14ac:dyDescent="0.25">
      <c r="A368" s="275" t="s">
        <v>371</v>
      </c>
      <c r="B368" s="398" t="s">
        <v>463</v>
      </c>
      <c r="C368" s="327"/>
      <c r="D368" s="327"/>
      <c r="E368" s="322"/>
      <c r="F368" s="286"/>
      <c r="G368" s="286"/>
      <c r="H368" s="322"/>
      <c r="I368" s="286"/>
      <c r="J368" s="286"/>
      <c r="K368" s="322"/>
      <c r="L368" s="286"/>
      <c r="M368" s="286"/>
      <c r="N368" s="322"/>
      <c r="O368" s="286"/>
      <c r="P368" s="286"/>
      <c r="Q368" s="322"/>
      <c r="R368" s="323"/>
      <c r="S368" s="323"/>
      <c r="T368" s="287"/>
      <c r="U368" s="288"/>
      <c r="V368" s="274" t="s">
        <v>32</v>
      </c>
      <c r="W368" s="274" t="s">
        <v>32</v>
      </c>
      <c r="X368" s="274" t="s">
        <v>32</v>
      </c>
      <c r="Y368" s="274" t="s">
        <v>32</v>
      </c>
      <c r="Z368" s="274" t="s">
        <v>32</v>
      </c>
      <c r="AA368" s="314" t="str">
        <f t="shared" si="165"/>
        <v>0 - 0 - 0 - 0</v>
      </c>
      <c r="AB368" s="313">
        <f t="shared" si="166"/>
        <v>0</v>
      </c>
      <c r="AC368" s="313">
        <f t="shared" si="167"/>
        <v>0</v>
      </c>
      <c r="AD368" s="313">
        <f t="shared" si="168"/>
        <v>0</v>
      </c>
      <c r="AE368" s="313">
        <f t="shared" si="169"/>
        <v>0</v>
      </c>
    </row>
    <row r="369" spans="1:31" x14ac:dyDescent="0.25">
      <c r="A369" s="275" t="s">
        <v>371</v>
      </c>
      <c r="B369" s="398" t="s">
        <v>463</v>
      </c>
      <c r="C369" s="327"/>
      <c r="D369" s="327"/>
      <c r="E369" s="322"/>
      <c r="F369" s="286"/>
      <c r="G369" s="286"/>
      <c r="H369" s="322"/>
      <c r="I369" s="286"/>
      <c r="J369" s="286"/>
      <c r="K369" s="322"/>
      <c r="L369" s="286"/>
      <c r="M369" s="286"/>
      <c r="N369" s="322"/>
      <c r="O369" s="286"/>
      <c r="P369" s="286"/>
      <c r="Q369" s="322"/>
      <c r="R369" s="323"/>
      <c r="S369" s="323"/>
      <c r="T369" s="287"/>
      <c r="U369" s="288"/>
      <c r="V369" s="274" t="s">
        <v>32</v>
      </c>
      <c r="W369" s="274" t="s">
        <v>32</v>
      </c>
      <c r="X369" s="274" t="s">
        <v>32</v>
      </c>
      <c r="Y369" s="274" t="s">
        <v>32</v>
      </c>
      <c r="Z369" s="274" t="s">
        <v>32</v>
      </c>
      <c r="AA369" s="314" t="str">
        <f t="shared" si="165"/>
        <v>0 - 0 - 0 - 0</v>
      </c>
      <c r="AB369" s="313">
        <f t="shared" si="166"/>
        <v>0</v>
      </c>
      <c r="AC369" s="313">
        <f t="shared" si="167"/>
        <v>0</v>
      </c>
      <c r="AD369" s="313">
        <f t="shared" si="168"/>
        <v>0</v>
      </c>
      <c r="AE369" s="313">
        <f t="shared" si="169"/>
        <v>0</v>
      </c>
    </row>
    <row r="370" spans="1:31" x14ac:dyDescent="0.25">
      <c r="A370" s="275" t="s">
        <v>371</v>
      </c>
      <c r="B370" s="398" t="s">
        <v>463</v>
      </c>
      <c r="C370" s="327" t="s">
        <v>280</v>
      </c>
      <c r="D370" s="327"/>
      <c r="E370" s="322" t="s">
        <v>280</v>
      </c>
      <c r="F370" s="286"/>
      <c r="G370" s="286"/>
      <c r="H370" s="322" t="s">
        <v>280</v>
      </c>
      <c r="I370" s="286"/>
      <c r="J370" s="286"/>
      <c r="K370" s="322" t="s">
        <v>280</v>
      </c>
      <c r="L370" s="286"/>
      <c r="M370" s="286"/>
      <c r="N370" s="322" t="s">
        <v>280</v>
      </c>
      <c r="O370" s="286"/>
      <c r="P370" s="286"/>
      <c r="Q370" s="322" t="s">
        <v>280</v>
      </c>
      <c r="R370" s="323"/>
      <c r="S370" s="323"/>
      <c r="T370" s="287" t="s">
        <v>280</v>
      </c>
      <c r="U370" s="288"/>
      <c r="V370" s="274" t="s">
        <v>32</v>
      </c>
      <c r="W370" s="274" t="s">
        <v>32</v>
      </c>
      <c r="X370" s="274" t="s">
        <v>32</v>
      </c>
      <c r="Y370" s="274" t="s">
        <v>32</v>
      </c>
      <c r="Z370" s="274" t="s">
        <v>32</v>
      </c>
      <c r="AA370" s="314" t="str">
        <f t="shared" si="165"/>
        <v xml:space="preserve">  -   -   -  </v>
      </c>
      <c r="AB370" s="313" t="str">
        <f t="shared" si="166"/>
        <v xml:space="preserve"> </v>
      </c>
      <c r="AC370" s="313" t="str">
        <f t="shared" si="167"/>
        <v xml:space="preserve"> </v>
      </c>
      <c r="AD370" s="313" t="str">
        <f t="shared" si="168"/>
        <v xml:space="preserve"> </v>
      </c>
      <c r="AE370" s="313" t="str">
        <f t="shared" si="169"/>
        <v xml:space="preserve"> </v>
      </c>
    </row>
    <row r="371" spans="1:31" x14ac:dyDescent="0.25">
      <c r="A371" s="275" t="s">
        <v>371</v>
      </c>
      <c r="B371" s="398" t="s">
        <v>463</v>
      </c>
      <c r="C371" s="327" t="s">
        <v>280</v>
      </c>
      <c r="D371" s="327"/>
      <c r="E371" s="322" t="s">
        <v>280</v>
      </c>
      <c r="F371" s="286"/>
      <c r="G371" s="286"/>
      <c r="H371" s="322" t="s">
        <v>280</v>
      </c>
      <c r="I371" s="286"/>
      <c r="J371" s="286"/>
      <c r="K371" s="322" t="s">
        <v>280</v>
      </c>
      <c r="L371" s="286"/>
      <c r="M371" s="286"/>
      <c r="N371" s="322" t="s">
        <v>280</v>
      </c>
      <c r="O371" s="286"/>
      <c r="P371" s="286"/>
      <c r="Q371" s="322" t="s">
        <v>280</v>
      </c>
      <c r="R371" s="323"/>
      <c r="S371" s="323"/>
      <c r="T371" s="287" t="s">
        <v>280</v>
      </c>
      <c r="U371" s="288"/>
      <c r="V371" s="274" t="s">
        <v>32</v>
      </c>
      <c r="W371" s="274" t="s">
        <v>32</v>
      </c>
      <c r="X371" s="274" t="s">
        <v>32</v>
      </c>
      <c r="Y371" s="274" t="s">
        <v>32</v>
      </c>
      <c r="Z371" s="274" t="s">
        <v>32</v>
      </c>
      <c r="AA371" s="314" t="str">
        <f t="shared" si="165"/>
        <v xml:space="preserve">  -   -   -  </v>
      </c>
      <c r="AB371" s="313" t="str">
        <f t="shared" si="166"/>
        <v xml:space="preserve"> </v>
      </c>
      <c r="AC371" s="313" t="str">
        <f t="shared" si="167"/>
        <v xml:space="preserve"> </v>
      </c>
      <c r="AD371" s="313" t="str">
        <f t="shared" si="168"/>
        <v xml:space="preserve"> </v>
      </c>
      <c r="AE371" s="313" t="str">
        <f t="shared" si="169"/>
        <v xml:space="preserve"> </v>
      </c>
    </row>
    <row r="372" spans="1:31" x14ac:dyDescent="0.25">
      <c r="A372" s="275" t="s">
        <v>371</v>
      </c>
      <c r="B372" s="398" t="s">
        <v>463</v>
      </c>
      <c r="C372" s="327" t="s">
        <v>280</v>
      </c>
      <c r="D372" s="327"/>
      <c r="E372" s="322" t="s">
        <v>280</v>
      </c>
      <c r="F372" s="286"/>
      <c r="G372" s="286"/>
      <c r="H372" s="322" t="s">
        <v>280</v>
      </c>
      <c r="I372" s="286"/>
      <c r="J372" s="286"/>
      <c r="K372" s="322" t="s">
        <v>280</v>
      </c>
      <c r="L372" s="286"/>
      <c r="M372" s="286"/>
      <c r="N372" s="322" t="s">
        <v>280</v>
      </c>
      <c r="O372" s="286"/>
      <c r="P372" s="286"/>
      <c r="Q372" s="322" t="s">
        <v>280</v>
      </c>
      <c r="R372" s="323"/>
      <c r="S372" s="323"/>
      <c r="T372" s="287" t="s">
        <v>280</v>
      </c>
      <c r="U372" s="288"/>
      <c r="V372" s="274" t="s">
        <v>32</v>
      </c>
      <c r="W372" s="274" t="s">
        <v>32</v>
      </c>
      <c r="X372" s="274" t="s">
        <v>32</v>
      </c>
      <c r="Y372" s="274" t="s">
        <v>32</v>
      </c>
      <c r="Z372" s="274" t="s">
        <v>32</v>
      </c>
      <c r="AA372" s="314" t="str">
        <f t="shared" si="165"/>
        <v xml:space="preserve">  -   -   -  </v>
      </c>
      <c r="AB372" s="313" t="str">
        <f t="shared" si="166"/>
        <v xml:space="preserve"> </v>
      </c>
      <c r="AC372" s="313" t="str">
        <f t="shared" si="167"/>
        <v xml:space="preserve"> </v>
      </c>
      <c r="AD372" s="313" t="str">
        <f t="shared" si="168"/>
        <v xml:space="preserve"> </v>
      </c>
      <c r="AE372" s="313" t="str">
        <f t="shared" si="169"/>
        <v xml:space="preserve"> </v>
      </c>
    </row>
    <row r="373" spans="1:31" x14ac:dyDescent="0.25">
      <c r="A373" s="275" t="s">
        <v>371</v>
      </c>
      <c r="B373" s="398" t="s">
        <v>463</v>
      </c>
      <c r="C373" s="341">
        <v>43702</v>
      </c>
      <c r="D373" s="342"/>
      <c r="E373" s="338">
        <v>43703</v>
      </c>
      <c r="F373" s="360" t="s">
        <v>487</v>
      </c>
      <c r="G373" s="361" t="s">
        <v>492</v>
      </c>
      <c r="H373" s="338">
        <v>43704</v>
      </c>
      <c r="I373" s="360" t="s">
        <v>487</v>
      </c>
      <c r="J373" s="361" t="s">
        <v>492</v>
      </c>
      <c r="K373" s="338">
        <v>43705</v>
      </c>
      <c r="L373" s="360" t="s">
        <v>487</v>
      </c>
      <c r="M373" s="361" t="s">
        <v>492</v>
      </c>
      <c r="N373" s="338">
        <v>43706</v>
      </c>
      <c r="O373" s="360" t="s">
        <v>487</v>
      </c>
      <c r="P373" s="361" t="s">
        <v>492</v>
      </c>
      <c r="Q373" s="338">
        <v>43707</v>
      </c>
      <c r="R373" s="339"/>
      <c r="S373" s="340"/>
      <c r="T373" s="302">
        <v>43708</v>
      </c>
      <c r="U373" s="303"/>
      <c r="V373" s="313" t="str">
        <f>F373</f>
        <v>Run Name</v>
      </c>
      <c r="W373" s="274" t="str">
        <f>I373</f>
        <v>Run Name</v>
      </c>
      <c r="X373" s="314" t="str">
        <f>L373</f>
        <v>Run Name</v>
      </c>
      <c r="Y373" s="314" t="str">
        <f>O373</f>
        <v>Run Name</v>
      </c>
      <c r="Z373" s="314" t="str">
        <f>V373&amp;"  -"&amp;W373&amp;" - "&amp;X373&amp;" - "&amp;Y373</f>
        <v>Run Name  -Run Name - Run Name - Run Name</v>
      </c>
      <c r="AA373" s="314"/>
    </row>
    <row r="374" spans="1:31" x14ac:dyDescent="0.25">
      <c r="A374" s="275" t="s">
        <v>371</v>
      </c>
      <c r="B374" s="398" t="s">
        <v>463</v>
      </c>
      <c r="C374" s="327" t="s">
        <v>280</v>
      </c>
      <c r="D374" s="327"/>
      <c r="E374" s="322" t="s">
        <v>280</v>
      </c>
      <c r="F374" s="286"/>
      <c r="G374" s="286"/>
      <c r="H374" s="322" t="s">
        <v>280</v>
      </c>
      <c r="I374" s="286"/>
      <c r="J374" s="286"/>
      <c r="K374" s="322" t="s">
        <v>280</v>
      </c>
      <c r="L374" s="286"/>
      <c r="M374" s="286"/>
      <c r="N374" s="322" t="s">
        <v>280</v>
      </c>
      <c r="O374" s="286"/>
      <c r="P374" s="286"/>
      <c r="Q374" s="322" t="s">
        <v>280</v>
      </c>
      <c r="R374" s="323"/>
      <c r="S374" s="323"/>
      <c r="T374" s="287" t="s">
        <v>280</v>
      </c>
      <c r="U374" s="288"/>
      <c r="V374" s="274" t="s">
        <v>32</v>
      </c>
      <c r="W374" s="274" t="s">
        <v>32</v>
      </c>
      <c r="X374" s="274" t="s">
        <v>32</v>
      </c>
      <c r="Y374" s="274" t="s">
        <v>32</v>
      </c>
      <c r="Z374" s="274" t="s">
        <v>32</v>
      </c>
      <c r="AA374" s="314" t="str">
        <f t="shared" ref="AA374:AA383" si="170">AB374&amp;" - "&amp;AC374&amp;" - "&amp;AD374&amp;" - "&amp;AE374</f>
        <v xml:space="preserve">  -   -   -  </v>
      </c>
      <c r="AB374" s="313" t="str">
        <f t="shared" ref="AB374:AB383" si="171">E374</f>
        <v xml:space="preserve"> </v>
      </c>
      <c r="AC374" s="313" t="str">
        <f t="shared" ref="AC374:AC383" si="172">H374</f>
        <v xml:space="preserve"> </v>
      </c>
      <c r="AD374" s="313" t="str">
        <f t="shared" ref="AD374:AD383" si="173">K374</f>
        <v xml:space="preserve"> </v>
      </c>
      <c r="AE374" s="313" t="str">
        <f t="shared" ref="AE374:AE383" si="174">N374</f>
        <v xml:space="preserve"> </v>
      </c>
    </row>
    <row r="375" spans="1:31" x14ac:dyDescent="0.25">
      <c r="A375" s="275" t="s">
        <v>371</v>
      </c>
      <c r="B375" s="398" t="s">
        <v>463</v>
      </c>
      <c r="C375" s="327" t="s">
        <v>280</v>
      </c>
      <c r="D375" s="327"/>
      <c r="E375" s="322" t="s">
        <v>280</v>
      </c>
      <c r="F375" s="286"/>
      <c r="G375" s="286"/>
      <c r="H375" s="322" t="s">
        <v>280</v>
      </c>
      <c r="I375" s="286"/>
      <c r="J375" s="286"/>
      <c r="K375" s="322" t="s">
        <v>280</v>
      </c>
      <c r="L375" s="286"/>
      <c r="M375" s="286"/>
      <c r="N375" s="322" t="s">
        <v>280</v>
      </c>
      <c r="O375" s="286"/>
      <c r="P375" s="286"/>
      <c r="Q375" s="322" t="s">
        <v>280</v>
      </c>
      <c r="R375" s="323"/>
      <c r="S375" s="323"/>
      <c r="T375" s="287" t="s">
        <v>280</v>
      </c>
      <c r="U375" s="288"/>
      <c r="V375" s="274" t="s">
        <v>32</v>
      </c>
      <c r="W375" s="274" t="s">
        <v>32</v>
      </c>
      <c r="X375" s="274" t="s">
        <v>32</v>
      </c>
      <c r="Y375" s="274" t="s">
        <v>32</v>
      </c>
      <c r="Z375" s="274" t="s">
        <v>32</v>
      </c>
      <c r="AA375" s="314" t="str">
        <f t="shared" si="170"/>
        <v xml:space="preserve">  -   -   -  </v>
      </c>
      <c r="AB375" s="313" t="str">
        <f t="shared" si="171"/>
        <v xml:space="preserve"> </v>
      </c>
      <c r="AC375" s="313" t="str">
        <f t="shared" si="172"/>
        <v xml:space="preserve"> </v>
      </c>
      <c r="AD375" s="313" t="str">
        <f t="shared" si="173"/>
        <v xml:space="preserve"> </v>
      </c>
      <c r="AE375" s="313" t="str">
        <f t="shared" si="174"/>
        <v xml:space="preserve"> </v>
      </c>
    </row>
    <row r="376" spans="1:31" x14ac:dyDescent="0.25">
      <c r="A376" s="275" t="s">
        <v>371</v>
      </c>
      <c r="B376" s="398" t="s">
        <v>463</v>
      </c>
      <c r="C376" s="327"/>
      <c r="D376" s="327"/>
      <c r="E376" s="322"/>
      <c r="F376" s="286"/>
      <c r="G376" s="286"/>
      <c r="H376" s="322"/>
      <c r="I376" s="286"/>
      <c r="J376" s="286"/>
      <c r="K376" s="322"/>
      <c r="L376" s="286"/>
      <c r="M376" s="286"/>
      <c r="N376" s="322"/>
      <c r="O376" s="286"/>
      <c r="P376" s="286"/>
      <c r="Q376" s="322"/>
      <c r="R376" s="323"/>
      <c r="S376" s="323"/>
      <c r="T376" s="287"/>
      <c r="U376" s="288"/>
      <c r="V376" s="274" t="s">
        <v>32</v>
      </c>
      <c r="W376" s="274" t="s">
        <v>32</v>
      </c>
      <c r="X376" s="274" t="s">
        <v>32</v>
      </c>
      <c r="Y376" s="274" t="s">
        <v>32</v>
      </c>
      <c r="Z376" s="274" t="s">
        <v>32</v>
      </c>
      <c r="AA376" s="314" t="str">
        <f t="shared" si="170"/>
        <v>0 - 0 - 0 - 0</v>
      </c>
      <c r="AB376" s="313">
        <f t="shared" si="171"/>
        <v>0</v>
      </c>
      <c r="AC376" s="313">
        <f t="shared" si="172"/>
        <v>0</v>
      </c>
      <c r="AD376" s="313">
        <f t="shared" si="173"/>
        <v>0</v>
      </c>
      <c r="AE376" s="313">
        <f t="shared" si="174"/>
        <v>0</v>
      </c>
    </row>
    <row r="377" spans="1:31" x14ac:dyDescent="0.25">
      <c r="A377" s="275" t="s">
        <v>371</v>
      </c>
      <c r="B377" s="398" t="s">
        <v>463</v>
      </c>
      <c r="C377" s="327"/>
      <c r="D377" s="327"/>
      <c r="E377" s="322"/>
      <c r="F377" s="286"/>
      <c r="G377" s="286"/>
      <c r="H377" s="322"/>
      <c r="I377" s="286"/>
      <c r="J377" s="286"/>
      <c r="K377" s="322"/>
      <c r="L377" s="286"/>
      <c r="M377" s="286"/>
      <c r="N377" s="322"/>
      <c r="O377" s="286"/>
      <c r="P377" s="286"/>
      <c r="Q377" s="322"/>
      <c r="R377" s="323"/>
      <c r="S377" s="323"/>
      <c r="T377" s="287"/>
      <c r="U377" s="288"/>
      <c r="V377" s="274" t="s">
        <v>32</v>
      </c>
      <c r="W377" s="274" t="s">
        <v>32</v>
      </c>
      <c r="X377" s="274" t="s">
        <v>32</v>
      </c>
      <c r="Y377" s="274" t="s">
        <v>32</v>
      </c>
      <c r="Z377" s="274" t="s">
        <v>32</v>
      </c>
      <c r="AA377" s="314" t="str">
        <f t="shared" si="170"/>
        <v>0 - 0 - 0 - 0</v>
      </c>
      <c r="AB377" s="313">
        <f t="shared" si="171"/>
        <v>0</v>
      </c>
      <c r="AC377" s="313">
        <f t="shared" si="172"/>
        <v>0</v>
      </c>
      <c r="AD377" s="313">
        <f t="shared" si="173"/>
        <v>0</v>
      </c>
      <c r="AE377" s="313">
        <f t="shared" si="174"/>
        <v>0</v>
      </c>
    </row>
    <row r="378" spans="1:31" x14ac:dyDescent="0.25">
      <c r="A378" s="275" t="s">
        <v>371</v>
      </c>
      <c r="B378" s="398" t="s">
        <v>463</v>
      </c>
      <c r="C378" s="327"/>
      <c r="D378" s="327"/>
      <c r="E378" s="322"/>
      <c r="F378" s="286"/>
      <c r="G378" s="286"/>
      <c r="H378" s="322"/>
      <c r="I378" s="286"/>
      <c r="J378" s="286"/>
      <c r="K378" s="322"/>
      <c r="L378" s="286"/>
      <c r="M378" s="286"/>
      <c r="N378" s="322"/>
      <c r="O378" s="286"/>
      <c r="P378" s="286"/>
      <c r="Q378" s="322"/>
      <c r="R378" s="323"/>
      <c r="S378" s="323"/>
      <c r="T378" s="287"/>
      <c r="U378" s="288"/>
      <c r="V378" s="274" t="s">
        <v>32</v>
      </c>
      <c r="W378" s="274" t="s">
        <v>32</v>
      </c>
      <c r="X378" s="274" t="s">
        <v>32</v>
      </c>
      <c r="Y378" s="274" t="s">
        <v>32</v>
      </c>
      <c r="Z378" s="274" t="s">
        <v>32</v>
      </c>
      <c r="AA378" s="314" t="str">
        <f t="shared" si="170"/>
        <v>0 - 0 - 0 - 0</v>
      </c>
      <c r="AB378" s="313">
        <f t="shared" si="171"/>
        <v>0</v>
      </c>
      <c r="AC378" s="313">
        <f t="shared" si="172"/>
        <v>0</v>
      </c>
      <c r="AD378" s="313">
        <f t="shared" si="173"/>
        <v>0</v>
      </c>
      <c r="AE378" s="313">
        <f t="shared" si="174"/>
        <v>0</v>
      </c>
    </row>
    <row r="379" spans="1:31" x14ac:dyDescent="0.25">
      <c r="A379" s="275" t="s">
        <v>371</v>
      </c>
      <c r="B379" s="398" t="s">
        <v>463</v>
      </c>
      <c r="C379" s="327"/>
      <c r="D379" s="327"/>
      <c r="E379" s="322"/>
      <c r="F379" s="286"/>
      <c r="G379" s="286"/>
      <c r="H379" s="322"/>
      <c r="I379" s="286"/>
      <c r="J379" s="286"/>
      <c r="K379" s="322"/>
      <c r="L379" s="286"/>
      <c r="M379" s="286"/>
      <c r="N379" s="322"/>
      <c r="O379" s="286"/>
      <c r="P379" s="286"/>
      <c r="Q379" s="322"/>
      <c r="R379" s="323"/>
      <c r="S379" s="323"/>
      <c r="T379" s="287"/>
      <c r="U379" s="288"/>
      <c r="V379" s="274" t="s">
        <v>32</v>
      </c>
      <c r="W379" s="274" t="s">
        <v>32</v>
      </c>
      <c r="X379" s="274" t="s">
        <v>32</v>
      </c>
      <c r="Y379" s="274" t="s">
        <v>32</v>
      </c>
      <c r="Z379" s="274" t="s">
        <v>32</v>
      </c>
      <c r="AA379" s="314" t="str">
        <f t="shared" si="170"/>
        <v>0 - 0 - 0 - 0</v>
      </c>
      <c r="AB379" s="313">
        <f t="shared" si="171"/>
        <v>0</v>
      </c>
      <c r="AC379" s="313">
        <f t="shared" si="172"/>
        <v>0</v>
      </c>
      <c r="AD379" s="313">
        <f t="shared" si="173"/>
        <v>0</v>
      </c>
      <c r="AE379" s="313">
        <f t="shared" si="174"/>
        <v>0</v>
      </c>
    </row>
    <row r="380" spans="1:31" x14ac:dyDescent="0.25">
      <c r="A380" s="275" t="s">
        <v>371</v>
      </c>
      <c r="B380" s="398" t="s">
        <v>463</v>
      </c>
      <c r="C380" s="327"/>
      <c r="D380" s="327"/>
      <c r="E380" s="322"/>
      <c r="F380" s="286"/>
      <c r="G380" s="286"/>
      <c r="H380" s="322"/>
      <c r="I380" s="286"/>
      <c r="J380" s="286"/>
      <c r="K380" s="322"/>
      <c r="L380" s="286"/>
      <c r="M380" s="286"/>
      <c r="N380" s="322"/>
      <c r="O380" s="286"/>
      <c r="P380" s="286"/>
      <c r="Q380" s="322"/>
      <c r="R380" s="323"/>
      <c r="S380" s="323"/>
      <c r="T380" s="287"/>
      <c r="U380" s="288"/>
      <c r="V380" s="274" t="s">
        <v>32</v>
      </c>
      <c r="W380" s="274" t="s">
        <v>32</v>
      </c>
      <c r="X380" s="274" t="s">
        <v>32</v>
      </c>
      <c r="Y380" s="274" t="s">
        <v>32</v>
      </c>
      <c r="Z380" s="274" t="s">
        <v>32</v>
      </c>
      <c r="AA380" s="314" t="str">
        <f t="shared" si="170"/>
        <v>0 - 0 - 0 - 0</v>
      </c>
      <c r="AB380" s="313">
        <f t="shared" si="171"/>
        <v>0</v>
      </c>
      <c r="AC380" s="313">
        <f t="shared" si="172"/>
        <v>0</v>
      </c>
      <c r="AD380" s="313">
        <f t="shared" si="173"/>
        <v>0</v>
      </c>
      <c r="AE380" s="313">
        <f t="shared" si="174"/>
        <v>0</v>
      </c>
    </row>
    <row r="381" spans="1:31" x14ac:dyDescent="0.25">
      <c r="A381" s="275" t="s">
        <v>371</v>
      </c>
      <c r="B381" s="398" t="s">
        <v>463</v>
      </c>
      <c r="C381" s="327" t="s">
        <v>280</v>
      </c>
      <c r="D381" s="327"/>
      <c r="E381" s="322" t="s">
        <v>280</v>
      </c>
      <c r="F381" s="286"/>
      <c r="G381" s="286"/>
      <c r="H381" s="322" t="s">
        <v>280</v>
      </c>
      <c r="I381" s="286"/>
      <c r="J381" s="286"/>
      <c r="K381" s="322" t="s">
        <v>280</v>
      </c>
      <c r="L381" s="286"/>
      <c r="M381" s="286"/>
      <c r="N381" s="322" t="s">
        <v>280</v>
      </c>
      <c r="O381" s="286"/>
      <c r="P381" s="286"/>
      <c r="Q381" s="322" t="s">
        <v>280</v>
      </c>
      <c r="R381" s="323"/>
      <c r="S381" s="323"/>
      <c r="T381" s="287" t="s">
        <v>280</v>
      </c>
      <c r="U381" s="288"/>
      <c r="V381" s="274" t="s">
        <v>32</v>
      </c>
      <c r="W381" s="274" t="s">
        <v>32</v>
      </c>
      <c r="X381" s="274" t="s">
        <v>32</v>
      </c>
      <c r="Y381" s="274" t="s">
        <v>32</v>
      </c>
      <c r="Z381" s="274" t="s">
        <v>32</v>
      </c>
      <c r="AA381" s="314" t="str">
        <f t="shared" si="170"/>
        <v xml:space="preserve">  -   -   -  </v>
      </c>
      <c r="AB381" s="313" t="str">
        <f t="shared" si="171"/>
        <v xml:space="preserve"> </v>
      </c>
      <c r="AC381" s="313" t="str">
        <f t="shared" si="172"/>
        <v xml:space="preserve"> </v>
      </c>
      <c r="AD381" s="313" t="str">
        <f t="shared" si="173"/>
        <v xml:space="preserve"> </v>
      </c>
      <c r="AE381" s="313" t="str">
        <f t="shared" si="174"/>
        <v xml:space="preserve"> </v>
      </c>
    </row>
    <row r="382" spans="1:31" x14ac:dyDescent="0.25">
      <c r="A382" s="275" t="s">
        <v>371</v>
      </c>
      <c r="B382" s="398" t="s">
        <v>463</v>
      </c>
      <c r="C382" s="327" t="s">
        <v>280</v>
      </c>
      <c r="D382" s="327"/>
      <c r="E382" s="322" t="s">
        <v>280</v>
      </c>
      <c r="F382" s="286"/>
      <c r="G382" s="286"/>
      <c r="H382" s="322" t="s">
        <v>280</v>
      </c>
      <c r="I382" s="286"/>
      <c r="J382" s="286"/>
      <c r="K382" s="322" t="s">
        <v>280</v>
      </c>
      <c r="L382" s="286"/>
      <c r="M382" s="286"/>
      <c r="N382" s="322" t="s">
        <v>280</v>
      </c>
      <c r="O382" s="286"/>
      <c r="P382" s="286"/>
      <c r="Q382" s="322" t="s">
        <v>280</v>
      </c>
      <c r="R382" s="323"/>
      <c r="S382" s="323"/>
      <c r="T382" s="287" t="s">
        <v>280</v>
      </c>
      <c r="U382" s="288"/>
      <c r="V382" s="274" t="s">
        <v>32</v>
      </c>
      <c r="W382" s="274" t="s">
        <v>32</v>
      </c>
      <c r="X382" s="274" t="s">
        <v>32</v>
      </c>
      <c r="Y382" s="274" t="s">
        <v>32</v>
      </c>
      <c r="Z382" s="274" t="s">
        <v>32</v>
      </c>
      <c r="AA382" s="314" t="str">
        <f t="shared" si="170"/>
        <v xml:space="preserve">  -   -   -  </v>
      </c>
      <c r="AB382" s="313" t="str">
        <f t="shared" si="171"/>
        <v xml:space="preserve"> </v>
      </c>
      <c r="AC382" s="313" t="str">
        <f t="shared" si="172"/>
        <v xml:space="preserve"> </v>
      </c>
      <c r="AD382" s="313" t="str">
        <f t="shared" si="173"/>
        <v xml:space="preserve"> </v>
      </c>
      <c r="AE382" s="313" t="str">
        <f t="shared" si="174"/>
        <v xml:space="preserve"> </v>
      </c>
    </row>
    <row r="383" spans="1:31" ht="15.75" thickBot="1" x14ac:dyDescent="0.3">
      <c r="A383" s="275" t="s">
        <v>371</v>
      </c>
      <c r="B383" s="398" t="s">
        <v>463</v>
      </c>
      <c r="C383" s="334" t="s">
        <v>280</v>
      </c>
      <c r="D383" s="334"/>
      <c r="E383" s="328" t="s">
        <v>280</v>
      </c>
      <c r="F383" s="292"/>
      <c r="G383" s="292"/>
      <c r="H383" s="328" t="s">
        <v>280</v>
      </c>
      <c r="I383" s="292"/>
      <c r="J383" s="292"/>
      <c r="K383" s="328" t="s">
        <v>280</v>
      </c>
      <c r="L383" s="292"/>
      <c r="M383" s="292"/>
      <c r="N383" s="328" t="s">
        <v>280</v>
      </c>
      <c r="O383" s="292"/>
      <c r="P383" s="292"/>
      <c r="Q383" s="328" t="s">
        <v>280</v>
      </c>
      <c r="R383" s="329"/>
      <c r="S383" s="329"/>
      <c r="T383" s="294" t="s">
        <v>280</v>
      </c>
      <c r="U383" s="295"/>
      <c r="V383" s="274" t="s">
        <v>32</v>
      </c>
      <c r="W383" s="274" t="s">
        <v>32</v>
      </c>
      <c r="X383" s="274" t="s">
        <v>32</v>
      </c>
      <c r="Y383" s="274" t="s">
        <v>32</v>
      </c>
      <c r="Z383" s="274" t="s">
        <v>32</v>
      </c>
      <c r="AA383" s="314" t="str">
        <f t="shared" si="170"/>
        <v xml:space="preserve">  -   -   -  </v>
      </c>
      <c r="AB383" s="313" t="str">
        <f t="shared" si="171"/>
        <v xml:space="preserve"> </v>
      </c>
      <c r="AC383" s="313" t="str">
        <f t="shared" si="172"/>
        <v xml:space="preserve"> </v>
      </c>
      <c r="AD383" s="313" t="str">
        <f t="shared" si="173"/>
        <v xml:space="preserve"> </v>
      </c>
      <c r="AE383" s="313" t="str">
        <f t="shared" si="174"/>
        <v xml:space="preserve"> </v>
      </c>
    </row>
    <row r="384" spans="1:31" x14ac:dyDescent="0.25">
      <c r="A384" s="300" t="s">
        <v>372</v>
      </c>
      <c r="B384" s="400" t="s">
        <v>463</v>
      </c>
      <c r="C384" s="335">
        <v>43709</v>
      </c>
      <c r="D384" s="336"/>
      <c r="E384" s="337">
        <v>43710</v>
      </c>
      <c r="F384" s="360" t="s">
        <v>487</v>
      </c>
      <c r="G384" s="361" t="s">
        <v>492</v>
      </c>
      <c r="H384" s="337">
        <v>43711</v>
      </c>
      <c r="I384" s="360" t="s">
        <v>487</v>
      </c>
      <c r="J384" s="361" t="s">
        <v>492</v>
      </c>
      <c r="K384" s="337">
        <v>43712</v>
      </c>
      <c r="L384" s="360" t="s">
        <v>487</v>
      </c>
      <c r="M384" s="361" t="s">
        <v>492</v>
      </c>
      <c r="N384" s="337">
        <v>43713</v>
      </c>
      <c r="O384" s="360" t="s">
        <v>487</v>
      </c>
      <c r="P384" s="361" t="s">
        <v>492</v>
      </c>
      <c r="Q384" s="337">
        <v>43714</v>
      </c>
      <c r="R384" s="331"/>
      <c r="S384" s="343"/>
      <c r="T384" s="296">
        <v>43715</v>
      </c>
      <c r="U384" s="297"/>
      <c r="V384" s="313" t="str">
        <f>F384</f>
        <v>Run Name</v>
      </c>
      <c r="W384" s="274" t="str">
        <f>I384</f>
        <v>Run Name</v>
      </c>
      <c r="X384" s="314" t="str">
        <f>L384</f>
        <v>Run Name</v>
      </c>
      <c r="Y384" s="314" t="str">
        <f>O384</f>
        <v>Run Name</v>
      </c>
      <c r="Z384" s="314" t="str">
        <f>V384&amp;"  -"&amp;W384&amp;" - "&amp;X384&amp;" - "&amp;Y384</f>
        <v>Run Name  -Run Name - Run Name - Run Name</v>
      </c>
      <c r="AA384" s="314"/>
    </row>
    <row r="385" spans="1:31" x14ac:dyDescent="0.25">
      <c r="A385" s="275" t="s">
        <v>372</v>
      </c>
      <c r="B385" s="398" t="s">
        <v>463</v>
      </c>
      <c r="C385" s="327" t="s">
        <v>280</v>
      </c>
      <c r="D385" s="327"/>
      <c r="E385" s="322" t="s">
        <v>280</v>
      </c>
      <c r="F385" s="286"/>
      <c r="G385" s="286"/>
      <c r="H385" s="322" t="s">
        <v>280</v>
      </c>
      <c r="I385" s="286"/>
      <c r="J385" s="286"/>
      <c r="K385" s="322" t="s">
        <v>280</v>
      </c>
      <c r="L385" s="286"/>
      <c r="M385" s="286"/>
      <c r="N385" s="322" t="s">
        <v>280</v>
      </c>
      <c r="O385" s="286"/>
      <c r="P385" s="286"/>
      <c r="Q385" s="322" t="s">
        <v>280</v>
      </c>
      <c r="R385" s="323"/>
      <c r="S385" s="323"/>
      <c r="T385" s="287" t="s">
        <v>280</v>
      </c>
      <c r="U385" s="288"/>
      <c r="V385" s="274" t="s">
        <v>32</v>
      </c>
      <c r="W385" s="274" t="s">
        <v>32</v>
      </c>
      <c r="X385" s="274" t="s">
        <v>32</v>
      </c>
      <c r="Y385" s="274" t="s">
        <v>32</v>
      </c>
      <c r="Z385" s="274" t="s">
        <v>32</v>
      </c>
      <c r="AA385" s="314" t="str">
        <f t="shared" ref="AA385:AA394" si="175">AB385&amp;" - "&amp;AC385&amp;" - "&amp;AD385&amp;" - "&amp;AE385</f>
        <v xml:space="preserve">  -   -   -  </v>
      </c>
      <c r="AB385" s="313" t="str">
        <f t="shared" ref="AB385:AB394" si="176">E385</f>
        <v xml:space="preserve"> </v>
      </c>
      <c r="AC385" s="313" t="str">
        <f t="shared" ref="AC385:AC394" si="177">H385</f>
        <v xml:space="preserve"> </v>
      </c>
      <c r="AD385" s="313" t="str">
        <f t="shared" ref="AD385:AD394" si="178">K385</f>
        <v xml:space="preserve"> </v>
      </c>
      <c r="AE385" s="313" t="str">
        <f t="shared" ref="AE385:AE394" si="179">N385</f>
        <v xml:space="preserve"> </v>
      </c>
    </row>
    <row r="386" spans="1:31" x14ac:dyDescent="0.25">
      <c r="A386" s="275" t="s">
        <v>372</v>
      </c>
      <c r="B386" s="398" t="s">
        <v>463</v>
      </c>
      <c r="C386" s="327" t="s">
        <v>280</v>
      </c>
      <c r="D386" s="327"/>
      <c r="E386" s="322" t="s">
        <v>280</v>
      </c>
      <c r="F386" s="286"/>
      <c r="G386" s="286"/>
      <c r="H386" s="322" t="s">
        <v>280</v>
      </c>
      <c r="I386" s="286"/>
      <c r="J386" s="286"/>
      <c r="K386" s="322" t="s">
        <v>280</v>
      </c>
      <c r="L386" s="286"/>
      <c r="M386" s="286"/>
      <c r="N386" s="322" t="s">
        <v>280</v>
      </c>
      <c r="O386" s="286"/>
      <c r="P386" s="286"/>
      <c r="Q386" s="322" t="s">
        <v>280</v>
      </c>
      <c r="R386" s="323"/>
      <c r="S386" s="323"/>
      <c r="T386" s="287" t="s">
        <v>280</v>
      </c>
      <c r="U386" s="288"/>
      <c r="V386" s="274" t="s">
        <v>32</v>
      </c>
      <c r="W386" s="274" t="s">
        <v>32</v>
      </c>
      <c r="X386" s="274" t="s">
        <v>32</v>
      </c>
      <c r="Y386" s="274" t="s">
        <v>32</v>
      </c>
      <c r="Z386" s="274" t="s">
        <v>32</v>
      </c>
      <c r="AA386" s="314" t="str">
        <f t="shared" si="175"/>
        <v xml:space="preserve">  -   -   -  </v>
      </c>
      <c r="AB386" s="313" t="str">
        <f t="shared" si="176"/>
        <v xml:space="preserve"> </v>
      </c>
      <c r="AC386" s="313" t="str">
        <f t="shared" si="177"/>
        <v xml:space="preserve"> </v>
      </c>
      <c r="AD386" s="313" t="str">
        <f t="shared" si="178"/>
        <v xml:space="preserve"> </v>
      </c>
      <c r="AE386" s="313" t="str">
        <f t="shared" si="179"/>
        <v xml:space="preserve"> </v>
      </c>
    </row>
    <row r="387" spans="1:31" x14ac:dyDescent="0.25">
      <c r="A387" s="275" t="s">
        <v>372</v>
      </c>
      <c r="B387" s="398" t="s">
        <v>463</v>
      </c>
      <c r="C387" s="327" t="s">
        <v>280</v>
      </c>
      <c r="D387" s="327"/>
      <c r="E387" s="322" t="s">
        <v>280</v>
      </c>
      <c r="F387" s="286"/>
      <c r="G387" s="286"/>
      <c r="H387" s="322" t="s">
        <v>280</v>
      </c>
      <c r="I387" s="286"/>
      <c r="J387" s="286"/>
      <c r="K387" s="322" t="s">
        <v>280</v>
      </c>
      <c r="L387" s="286"/>
      <c r="M387" s="286"/>
      <c r="N387" s="322" t="s">
        <v>280</v>
      </c>
      <c r="O387" s="286"/>
      <c r="P387" s="286"/>
      <c r="Q387" s="322" t="s">
        <v>280</v>
      </c>
      <c r="R387" s="323"/>
      <c r="S387" s="323"/>
      <c r="T387" s="287" t="s">
        <v>280</v>
      </c>
      <c r="U387" s="288"/>
      <c r="V387" s="274" t="s">
        <v>32</v>
      </c>
      <c r="W387" s="274" t="s">
        <v>32</v>
      </c>
      <c r="X387" s="274" t="s">
        <v>32</v>
      </c>
      <c r="Y387" s="274" t="s">
        <v>32</v>
      </c>
      <c r="Z387" s="274" t="s">
        <v>32</v>
      </c>
      <c r="AA387" s="314" t="str">
        <f t="shared" si="175"/>
        <v xml:space="preserve">  -   -   -  </v>
      </c>
      <c r="AB387" s="313" t="str">
        <f t="shared" si="176"/>
        <v xml:space="preserve"> </v>
      </c>
      <c r="AC387" s="313" t="str">
        <f t="shared" si="177"/>
        <v xml:space="preserve"> </v>
      </c>
      <c r="AD387" s="313" t="str">
        <f t="shared" si="178"/>
        <v xml:space="preserve"> </v>
      </c>
      <c r="AE387" s="313" t="str">
        <f t="shared" si="179"/>
        <v xml:space="preserve"> </v>
      </c>
    </row>
    <row r="388" spans="1:31" x14ac:dyDescent="0.25">
      <c r="A388" s="275" t="s">
        <v>372</v>
      </c>
      <c r="B388" s="398" t="s">
        <v>463</v>
      </c>
      <c r="C388" s="327"/>
      <c r="D388" s="327"/>
      <c r="E388" s="322"/>
      <c r="F388" s="286"/>
      <c r="G388" s="286"/>
      <c r="H388" s="322"/>
      <c r="I388" s="286"/>
      <c r="J388" s="286"/>
      <c r="K388" s="322"/>
      <c r="L388" s="286"/>
      <c r="M388" s="286"/>
      <c r="N388" s="322"/>
      <c r="O388" s="286"/>
      <c r="P388" s="286"/>
      <c r="Q388" s="322"/>
      <c r="R388" s="323"/>
      <c r="S388" s="323"/>
      <c r="T388" s="287"/>
      <c r="U388" s="288"/>
      <c r="V388" s="274" t="s">
        <v>32</v>
      </c>
      <c r="W388" s="274" t="s">
        <v>32</v>
      </c>
      <c r="X388" s="274" t="s">
        <v>32</v>
      </c>
      <c r="Y388" s="274" t="s">
        <v>32</v>
      </c>
      <c r="Z388" s="274" t="s">
        <v>32</v>
      </c>
      <c r="AA388" s="314" t="str">
        <f t="shared" si="175"/>
        <v>0 - 0 - 0 - 0</v>
      </c>
      <c r="AB388" s="313">
        <f t="shared" si="176"/>
        <v>0</v>
      </c>
      <c r="AC388" s="313">
        <f t="shared" si="177"/>
        <v>0</v>
      </c>
      <c r="AD388" s="313">
        <f t="shared" si="178"/>
        <v>0</v>
      </c>
      <c r="AE388" s="313">
        <f t="shared" si="179"/>
        <v>0</v>
      </c>
    </row>
    <row r="389" spans="1:31" x14ac:dyDescent="0.25">
      <c r="A389" s="275" t="s">
        <v>372</v>
      </c>
      <c r="B389" s="398" t="s">
        <v>463</v>
      </c>
      <c r="C389" s="327"/>
      <c r="D389" s="327"/>
      <c r="E389" s="322"/>
      <c r="F389" s="286"/>
      <c r="G389" s="286"/>
      <c r="H389" s="322"/>
      <c r="I389" s="286"/>
      <c r="J389" s="286"/>
      <c r="K389" s="322"/>
      <c r="L389" s="286"/>
      <c r="M389" s="286"/>
      <c r="N389" s="322"/>
      <c r="O389" s="286"/>
      <c r="P389" s="286"/>
      <c r="Q389" s="322"/>
      <c r="R389" s="323"/>
      <c r="S389" s="323"/>
      <c r="T389" s="287"/>
      <c r="U389" s="288"/>
      <c r="V389" s="274" t="s">
        <v>32</v>
      </c>
      <c r="W389" s="274" t="s">
        <v>32</v>
      </c>
      <c r="X389" s="274" t="s">
        <v>32</v>
      </c>
      <c r="Y389" s="274" t="s">
        <v>32</v>
      </c>
      <c r="Z389" s="274" t="s">
        <v>32</v>
      </c>
      <c r="AA389" s="314" t="str">
        <f t="shared" si="175"/>
        <v>0 - 0 - 0 - 0</v>
      </c>
      <c r="AB389" s="313">
        <f t="shared" si="176"/>
        <v>0</v>
      </c>
      <c r="AC389" s="313">
        <f t="shared" si="177"/>
        <v>0</v>
      </c>
      <c r="AD389" s="313">
        <f t="shared" si="178"/>
        <v>0</v>
      </c>
      <c r="AE389" s="313">
        <f t="shared" si="179"/>
        <v>0</v>
      </c>
    </row>
    <row r="390" spans="1:31" x14ac:dyDescent="0.25">
      <c r="A390" s="275" t="s">
        <v>372</v>
      </c>
      <c r="B390" s="398" t="s">
        <v>463</v>
      </c>
      <c r="C390" s="327"/>
      <c r="D390" s="327"/>
      <c r="E390" s="322"/>
      <c r="F390" s="286"/>
      <c r="G390" s="286"/>
      <c r="H390" s="322"/>
      <c r="I390" s="286"/>
      <c r="J390" s="286"/>
      <c r="K390" s="322"/>
      <c r="L390" s="286"/>
      <c r="M390" s="286"/>
      <c r="N390" s="322"/>
      <c r="O390" s="286"/>
      <c r="P390" s="286"/>
      <c r="Q390" s="322"/>
      <c r="R390" s="323"/>
      <c r="S390" s="323"/>
      <c r="T390" s="287"/>
      <c r="U390" s="288"/>
      <c r="V390" s="274" t="s">
        <v>32</v>
      </c>
      <c r="W390" s="274" t="s">
        <v>32</v>
      </c>
      <c r="X390" s="274" t="s">
        <v>32</v>
      </c>
      <c r="Y390" s="274" t="s">
        <v>32</v>
      </c>
      <c r="Z390" s="274" t="s">
        <v>32</v>
      </c>
      <c r="AA390" s="314" t="str">
        <f t="shared" si="175"/>
        <v>0 - 0 - 0 - 0</v>
      </c>
      <c r="AB390" s="313">
        <f t="shared" si="176"/>
        <v>0</v>
      </c>
      <c r="AC390" s="313">
        <f t="shared" si="177"/>
        <v>0</v>
      </c>
      <c r="AD390" s="313">
        <f t="shared" si="178"/>
        <v>0</v>
      </c>
      <c r="AE390" s="313">
        <f t="shared" si="179"/>
        <v>0</v>
      </c>
    </row>
    <row r="391" spans="1:31" x14ac:dyDescent="0.25">
      <c r="A391" s="275" t="s">
        <v>372</v>
      </c>
      <c r="B391" s="398" t="s">
        <v>463</v>
      </c>
      <c r="C391" s="327"/>
      <c r="D391" s="327"/>
      <c r="E391" s="322"/>
      <c r="F391" s="286"/>
      <c r="G391" s="286"/>
      <c r="H391" s="322"/>
      <c r="I391" s="286"/>
      <c r="J391" s="286"/>
      <c r="K391" s="322"/>
      <c r="L391" s="286"/>
      <c r="M391" s="286"/>
      <c r="N391" s="322"/>
      <c r="O391" s="286"/>
      <c r="P391" s="286"/>
      <c r="Q391" s="322"/>
      <c r="R391" s="323"/>
      <c r="S391" s="323"/>
      <c r="T391" s="287"/>
      <c r="U391" s="288"/>
      <c r="V391" s="274" t="s">
        <v>32</v>
      </c>
      <c r="W391" s="274" t="s">
        <v>32</v>
      </c>
      <c r="X391" s="274" t="s">
        <v>32</v>
      </c>
      <c r="Y391" s="274" t="s">
        <v>32</v>
      </c>
      <c r="Z391" s="274" t="s">
        <v>32</v>
      </c>
      <c r="AA391" s="314" t="str">
        <f t="shared" si="175"/>
        <v>0 - 0 - 0 - 0</v>
      </c>
      <c r="AB391" s="313">
        <f t="shared" si="176"/>
        <v>0</v>
      </c>
      <c r="AC391" s="313">
        <f t="shared" si="177"/>
        <v>0</v>
      </c>
      <c r="AD391" s="313">
        <f t="shared" si="178"/>
        <v>0</v>
      </c>
      <c r="AE391" s="313">
        <f t="shared" si="179"/>
        <v>0</v>
      </c>
    </row>
    <row r="392" spans="1:31" x14ac:dyDescent="0.25">
      <c r="A392" s="275" t="s">
        <v>372</v>
      </c>
      <c r="B392" s="398" t="s">
        <v>463</v>
      </c>
      <c r="C392" s="327"/>
      <c r="D392" s="327"/>
      <c r="E392" s="322"/>
      <c r="F392" s="286"/>
      <c r="G392" s="286"/>
      <c r="H392" s="322"/>
      <c r="I392" s="286"/>
      <c r="J392" s="286"/>
      <c r="K392" s="322"/>
      <c r="L392" s="286"/>
      <c r="M392" s="286"/>
      <c r="N392" s="322"/>
      <c r="O392" s="286"/>
      <c r="P392" s="286"/>
      <c r="Q392" s="322"/>
      <c r="R392" s="323"/>
      <c r="S392" s="323"/>
      <c r="T392" s="287"/>
      <c r="U392" s="288"/>
      <c r="V392" s="274" t="s">
        <v>32</v>
      </c>
      <c r="W392" s="274" t="s">
        <v>32</v>
      </c>
      <c r="X392" s="274" t="s">
        <v>32</v>
      </c>
      <c r="Y392" s="274" t="s">
        <v>32</v>
      </c>
      <c r="Z392" s="274" t="s">
        <v>32</v>
      </c>
      <c r="AA392" s="314" t="str">
        <f t="shared" si="175"/>
        <v>0 - 0 - 0 - 0</v>
      </c>
      <c r="AB392" s="313">
        <f t="shared" si="176"/>
        <v>0</v>
      </c>
      <c r="AC392" s="313">
        <f t="shared" si="177"/>
        <v>0</v>
      </c>
      <c r="AD392" s="313">
        <f t="shared" si="178"/>
        <v>0</v>
      </c>
      <c r="AE392" s="313">
        <f t="shared" si="179"/>
        <v>0</v>
      </c>
    </row>
    <row r="393" spans="1:31" x14ac:dyDescent="0.25">
      <c r="A393" s="275" t="s">
        <v>372</v>
      </c>
      <c r="B393" s="398" t="s">
        <v>463</v>
      </c>
      <c r="C393" s="327" t="s">
        <v>280</v>
      </c>
      <c r="D393" s="327"/>
      <c r="E393" s="322" t="s">
        <v>280</v>
      </c>
      <c r="F393" s="286"/>
      <c r="G393" s="286"/>
      <c r="H393" s="322" t="s">
        <v>280</v>
      </c>
      <c r="I393" s="286"/>
      <c r="J393" s="286"/>
      <c r="K393" s="322" t="s">
        <v>280</v>
      </c>
      <c r="L393" s="286"/>
      <c r="M393" s="286"/>
      <c r="N393" s="322" t="s">
        <v>280</v>
      </c>
      <c r="O393" s="286"/>
      <c r="P393" s="286"/>
      <c r="Q393" s="322" t="s">
        <v>280</v>
      </c>
      <c r="R393" s="323"/>
      <c r="S393" s="323"/>
      <c r="T393" s="287" t="s">
        <v>280</v>
      </c>
      <c r="U393" s="288"/>
      <c r="V393" s="274" t="s">
        <v>32</v>
      </c>
      <c r="W393" s="274" t="s">
        <v>32</v>
      </c>
      <c r="X393" s="274" t="s">
        <v>32</v>
      </c>
      <c r="Y393" s="274" t="s">
        <v>32</v>
      </c>
      <c r="Z393" s="274" t="s">
        <v>32</v>
      </c>
      <c r="AA393" s="314" t="str">
        <f t="shared" si="175"/>
        <v xml:space="preserve">  -   -   -  </v>
      </c>
      <c r="AB393" s="313" t="str">
        <f t="shared" si="176"/>
        <v xml:space="preserve"> </v>
      </c>
      <c r="AC393" s="313" t="str">
        <f t="shared" si="177"/>
        <v xml:space="preserve"> </v>
      </c>
      <c r="AD393" s="313" t="str">
        <f t="shared" si="178"/>
        <v xml:space="preserve"> </v>
      </c>
      <c r="AE393" s="313" t="str">
        <f t="shared" si="179"/>
        <v xml:space="preserve"> </v>
      </c>
    </row>
    <row r="394" spans="1:31" x14ac:dyDescent="0.25">
      <c r="A394" s="275" t="s">
        <v>372</v>
      </c>
      <c r="B394" s="398" t="s">
        <v>463</v>
      </c>
      <c r="C394" s="327" t="s">
        <v>280</v>
      </c>
      <c r="D394" s="327"/>
      <c r="E394" s="322" t="s">
        <v>280</v>
      </c>
      <c r="F394" s="286"/>
      <c r="G394" s="286"/>
      <c r="H394" s="322" t="s">
        <v>280</v>
      </c>
      <c r="I394" s="286"/>
      <c r="J394" s="286"/>
      <c r="K394" s="322" t="s">
        <v>280</v>
      </c>
      <c r="L394" s="286"/>
      <c r="M394" s="286"/>
      <c r="N394" s="322" t="s">
        <v>280</v>
      </c>
      <c r="O394" s="286"/>
      <c r="P394" s="286"/>
      <c r="Q394" s="322" t="s">
        <v>280</v>
      </c>
      <c r="R394" s="323"/>
      <c r="S394" s="323"/>
      <c r="T394" s="287" t="s">
        <v>280</v>
      </c>
      <c r="U394" s="288"/>
      <c r="V394" s="274" t="s">
        <v>32</v>
      </c>
      <c r="W394" s="274" t="s">
        <v>32</v>
      </c>
      <c r="X394" s="274" t="s">
        <v>32</v>
      </c>
      <c r="Y394" s="274" t="s">
        <v>32</v>
      </c>
      <c r="Z394" s="274" t="s">
        <v>32</v>
      </c>
      <c r="AA394" s="314" t="str">
        <f t="shared" si="175"/>
        <v xml:space="preserve">  -   -   -  </v>
      </c>
      <c r="AB394" s="313" t="str">
        <f t="shared" si="176"/>
        <v xml:space="preserve"> </v>
      </c>
      <c r="AC394" s="313" t="str">
        <f t="shared" si="177"/>
        <v xml:space="preserve"> </v>
      </c>
      <c r="AD394" s="313" t="str">
        <f t="shared" si="178"/>
        <v xml:space="preserve"> </v>
      </c>
      <c r="AE394" s="313" t="str">
        <f t="shared" si="179"/>
        <v xml:space="preserve"> </v>
      </c>
    </row>
    <row r="395" spans="1:31" x14ac:dyDescent="0.25">
      <c r="A395" s="275" t="s">
        <v>372</v>
      </c>
      <c r="B395" s="398" t="s">
        <v>463</v>
      </c>
      <c r="C395" s="341">
        <v>43716</v>
      </c>
      <c r="D395" s="342"/>
      <c r="E395" s="338">
        <v>43717</v>
      </c>
      <c r="F395" s="360" t="s">
        <v>487</v>
      </c>
      <c r="G395" s="361" t="s">
        <v>492</v>
      </c>
      <c r="H395" s="338">
        <v>43718</v>
      </c>
      <c r="I395" s="360" t="s">
        <v>487</v>
      </c>
      <c r="J395" s="361" t="s">
        <v>492</v>
      </c>
      <c r="K395" s="338">
        <v>43719</v>
      </c>
      <c r="L395" s="360" t="s">
        <v>487</v>
      </c>
      <c r="M395" s="361" t="s">
        <v>492</v>
      </c>
      <c r="N395" s="338">
        <v>43720</v>
      </c>
      <c r="O395" s="360" t="s">
        <v>487</v>
      </c>
      <c r="P395" s="361" t="s">
        <v>492</v>
      </c>
      <c r="Q395" s="338">
        <v>43721</v>
      </c>
      <c r="R395" s="339"/>
      <c r="S395" s="340"/>
      <c r="T395" s="302">
        <v>43722</v>
      </c>
      <c r="U395" s="303"/>
      <c r="V395" s="313" t="str">
        <f>F395</f>
        <v>Run Name</v>
      </c>
      <c r="W395" s="274" t="str">
        <f>I395</f>
        <v>Run Name</v>
      </c>
      <c r="X395" s="314" t="str">
        <f>L395</f>
        <v>Run Name</v>
      </c>
      <c r="Y395" s="314" t="str">
        <f>O395</f>
        <v>Run Name</v>
      </c>
      <c r="Z395" s="314" t="str">
        <f>V395&amp;"  -"&amp;W395&amp;" - "&amp;X395&amp;" - "&amp;Y395</f>
        <v>Run Name  -Run Name - Run Name - Run Name</v>
      </c>
      <c r="AA395" s="314"/>
    </row>
    <row r="396" spans="1:31" x14ac:dyDescent="0.25">
      <c r="A396" s="275" t="s">
        <v>372</v>
      </c>
      <c r="B396" s="398" t="s">
        <v>463</v>
      </c>
      <c r="C396" s="327" t="s">
        <v>280</v>
      </c>
      <c r="D396" s="327"/>
      <c r="E396" s="322" t="s">
        <v>280</v>
      </c>
      <c r="F396" s="286"/>
      <c r="G396" s="286"/>
      <c r="H396" s="322" t="s">
        <v>280</v>
      </c>
      <c r="I396" s="286"/>
      <c r="J396" s="286"/>
      <c r="K396" s="322" t="s">
        <v>280</v>
      </c>
      <c r="L396" s="286"/>
      <c r="M396" s="286"/>
      <c r="N396" s="322" t="s">
        <v>280</v>
      </c>
      <c r="O396" s="286"/>
      <c r="P396" s="286"/>
      <c r="Q396" s="322" t="s">
        <v>280</v>
      </c>
      <c r="R396" s="323"/>
      <c r="S396" s="323"/>
      <c r="T396" s="287" t="s">
        <v>280</v>
      </c>
      <c r="U396" s="288"/>
      <c r="V396" s="274" t="s">
        <v>32</v>
      </c>
      <c r="W396" s="274" t="s">
        <v>32</v>
      </c>
      <c r="X396" s="274" t="s">
        <v>32</v>
      </c>
      <c r="Y396" s="274" t="s">
        <v>32</v>
      </c>
      <c r="Z396" s="274" t="s">
        <v>32</v>
      </c>
      <c r="AA396" s="314" t="str">
        <f t="shared" ref="AA396:AA405" si="180">AB396&amp;" - "&amp;AC396&amp;" - "&amp;AD396&amp;" - "&amp;AE396</f>
        <v xml:space="preserve">  -   -   -  </v>
      </c>
      <c r="AB396" s="313" t="str">
        <f t="shared" ref="AB396:AB405" si="181">E396</f>
        <v xml:space="preserve"> </v>
      </c>
      <c r="AC396" s="313" t="str">
        <f t="shared" ref="AC396:AC405" si="182">H396</f>
        <v xml:space="preserve"> </v>
      </c>
      <c r="AD396" s="313" t="str">
        <f t="shared" ref="AD396:AD405" si="183">K396</f>
        <v xml:space="preserve"> </v>
      </c>
      <c r="AE396" s="313" t="str">
        <f t="shared" ref="AE396:AE405" si="184">N396</f>
        <v xml:space="preserve"> </v>
      </c>
    </row>
    <row r="397" spans="1:31" x14ac:dyDescent="0.25">
      <c r="A397" s="275" t="s">
        <v>372</v>
      </c>
      <c r="B397" s="398" t="s">
        <v>463</v>
      </c>
      <c r="C397" s="327" t="s">
        <v>280</v>
      </c>
      <c r="D397" s="327"/>
      <c r="E397" s="322" t="s">
        <v>280</v>
      </c>
      <c r="F397" s="286"/>
      <c r="G397" s="286"/>
      <c r="H397" s="322" t="s">
        <v>280</v>
      </c>
      <c r="I397" s="286"/>
      <c r="J397" s="286"/>
      <c r="K397" s="322" t="s">
        <v>280</v>
      </c>
      <c r="L397" s="286"/>
      <c r="M397" s="286"/>
      <c r="N397" s="322" t="s">
        <v>280</v>
      </c>
      <c r="O397" s="286"/>
      <c r="P397" s="286"/>
      <c r="Q397" s="322" t="s">
        <v>280</v>
      </c>
      <c r="R397" s="323"/>
      <c r="S397" s="323"/>
      <c r="T397" s="287" t="s">
        <v>280</v>
      </c>
      <c r="U397" s="288"/>
      <c r="V397" s="274" t="s">
        <v>32</v>
      </c>
      <c r="W397" s="274" t="s">
        <v>32</v>
      </c>
      <c r="X397" s="274" t="s">
        <v>32</v>
      </c>
      <c r="Y397" s="274" t="s">
        <v>32</v>
      </c>
      <c r="Z397" s="274" t="s">
        <v>32</v>
      </c>
      <c r="AA397" s="314" t="str">
        <f t="shared" si="180"/>
        <v xml:space="preserve">  -   -   -  </v>
      </c>
      <c r="AB397" s="313" t="str">
        <f t="shared" si="181"/>
        <v xml:space="preserve"> </v>
      </c>
      <c r="AC397" s="313" t="str">
        <f t="shared" si="182"/>
        <v xml:space="preserve"> </v>
      </c>
      <c r="AD397" s="313" t="str">
        <f t="shared" si="183"/>
        <v xml:space="preserve"> </v>
      </c>
      <c r="AE397" s="313" t="str">
        <f t="shared" si="184"/>
        <v xml:space="preserve"> </v>
      </c>
    </row>
    <row r="398" spans="1:31" x14ac:dyDescent="0.25">
      <c r="A398" s="275" t="s">
        <v>372</v>
      </c>
      <c r="B398" s="398" t="s">
        <v>463</v>
      </c>
      <c r="C398" s="327"/>
      <c r="D398" s="327"/>
      <c r="E398" s="322"/>
      <c r="F398" s="286"/>
      <c r="G398" s="286"/>
      <c r="H398" s="322"/>
      <c r="I398" s="286"/>
      <c r="J398" s="286"/>
      <c r="K398" s="322"/>
      <c r="L398" s="286"/>
      <c r="M398" s="286"/>
      <c r="N398" s="322"/>
      <c r="O398" s="286"/>
      <c r="P398" s="286"/>
      <c r="Q398" s="322"/>
      <c r="R398" s="323"/>
      <c r="S398" s="323"/>
      <c r="T398" s="287"/>
      <c r="U398" s="288"/>
      <c r="V398" s="274" t="s">
        <v>32</v>
      </c>
      <c r="W398" s="274" t="s">
        <v>32</v>
      </c>
      <c r="X398" s="274" t="s">
        <v>32</v>
      </c>
      <c r="Y398" s="274" t="s">
        <v>32</v>
      </c>
      <c r="Z398" s="274" t="s">
        <v>32</v>
      </c>
      <c r="AA398" s="314" t="str">
        <f t="shared" si="180"/>
        <v>0 - 0 - 0 - 0</v>
      </c>
      <c r="AB398" s="313">
        <f t="shared" si="181"/>
        <v>0</v>
      </c>
      <c r="AC398" s="313">
        <f t="shared" si="182"/>
        <v>0</v>
      </c>
      <c r="AD398" s="313">
        <f t="shared" si="183"/>
        <v>0</v>
      </c>
      <c r="AE398" s="313">
        <f t="shared" si="184"/>
        <v>0</v>
      </c>
    </row>
    <row r="399" spans="1:31" x14ac:dyDescent="0.25">
      <c r="A399" s="275" t="s">
        <v>372</v>
      </c>
      <c r="B399" s="398" t="s">
        <v>463</v>
      </c>
      <c r="C399" s="327"/>
      <c r="D399" s="327"/>
      <c r="E399" s="322"/>
      <c r="F399" s="286"/>
      <c r="G399" s="286"/>
      <c r="H399" s="322"/>
      <c r="I399" s="286"/>
      <c r="J399" s="286"/>
      <c r="K399" s="322"/>
      <c r="L399" s="286"/>
      <c r="M399" s="286"/>
      <c r="N399" s="322"/>
      <c r="O399" s="286"/>
      <c r="P399" s="286"/>
      <c r="Q399" s="322"/>
      <c r="R399" s="323"/>
      <c r="S399" s="323"/>
      <c r="T399" s="287"/>
      <c r="U399" s="288"/>
      <c r="V399" s="274" t="s">
        <v>32</v>
      </c>
      <c r="W399" s="274" t="s">
        <v>32</v>
      </c>
      <c r="X399" s="274" t="s">
        <v>32</v>
      </c>
      <c r="Y399" s="274" t="s">
        <v>32</v>
      </c>
      <c r="Z399" s="274" t="s">
        <v>32</v>
      </c>
      <c r="AA399" s="314" t="str">
        <f t="shared" si="180"/>
        <v>0 - 0 - 0 - 0</v>
      </c>
      <c r="AB399" s="313">
        <f t="shared" si="181"/>
        <v>0</v>
      </c>
      <c r="AC399" s="313">
        <f t="shared" si="182"/>
        <v>0</v>
      </c>
      <c r="AD399" s="313">
        <f t="shared" si="183"/>
        <v>0</v>
      </c>
      <c r="AE399" s="313">
        <f t="shared" si="184"/>
        <v>0</v>
      </c>
    </row>
    <row r="400" spans="1:31" x14ac:dyDescent="0.25">
      <c r="A400" s="275" t="s">
        <v>372</v>
      </c>
      <c r="B400" s="398" t="s">
        <v>463</v>
      </c>
      <c r="C400" s="327"/>
      <c r="D400" s="327"/>
      <c r="E400" s="322"/>
      <c r="F400" s="286"/>
      <c r="G400" s="286"/>
      <c r="H400" s="322"/>
      <c r="I400" s="286"/>
      <c r="J400" s="286"/>
      <c r="K400" s="322"/>
      <c r="L400" s="286"/>
      <c r="M400" s="286"/>
      <c r="N400" s="322"/>
      <c r="O400" s="286"/>
      <c r="P400" s="286"/>
      <c r="Q400" s="322"/>
      <c r="R400" s="323"/>
      <c r="S400" s="323"/>
      <c r="T400" s="287"/>
      <c r="U400" s="288"/>
      <c r="V400" s="274" t="s">
        <v>32</v>
      </c>
      <c r="W400" s="274" t="s">
        <v>32</v>
      </c>
      <c r="X400" s="274" t="s">
        <v>32</v>
      </c>
      <c r="Y400" s="274" t="s">
        <v>32</v>
      </c>
      <c r="Z400" s="274" t="s">
        <v>32</v>
      </c>
      <c r="AA400" s="314" t="str">
        <f t="shared" si="180"/>
        <v>0 - 0 - 0 - 0</v>
      </c>
      <c r="AB400" s="313">
        <f t="shared" si="181"/>
        <v>0</v>
      </c>
      <c r="AC400" s="313">
        <f t="shared" si="182"/>
        <v>0</v>
      </c>
      <c r="AD400" s="313">
        <f t="shared" si="183"/>
        <v>0</v>
      </c>
      <c r="AE400" s="313">
        <f t="shared" si="184"/>
        <v>0</v>
      </c>
    </row>
    <row r="401" spans="1:31" x14ac:dyDescent="0.25">
      <c r="A401" s="275" t="s">
        <v>372</v>
      </c>
      <c r="B401" s="398" t="s">
        <v>463</v>
      </c>
      <c r="C401" s="327"/>
      <c r="D401" s="327"/>
      <c r="E401" s="322"/>
      <c r="F401" s="286"/>
      <c r="G401" s="286"/>
      <c r="H401" s="322"/>
      <c r="I401" s="286"/>
      <c r="J401" s="286"/>
      <c r="K401" s="322"/>
      <c r="L401" s="286"/>
      <c r="M401" s="286"/>
      <c r="N401" s="322"/>
      <c r="O401" s="286"/>
      <c r="P401" s="286"/>
      <c r="Q401" s="322"/>
      <c r="R401" s="323"/>
      <c r="S401" s="323"/>
      <c r="T401" s="287"/>
      <c r="U401" s="288"/>
      <c r="V401" s="274" t="s">
        <v>32</v>
      </c>
      <c r="W401" s="274" t="s">
        <v>32</v>
      </c>
      <c r="X401" s="274" t="s">
        <v>32</v>
      </c>
      <c r="Y401" s="274" t="s">
        <v>32</v>
      </c>
      <c r="Z401" s="274" t="s">
        <v>32</v>
      </c>
      <c r="AA401" s="314" t="str">
        <f t="shared" si="180"/>
        <v>0 - 0 - 0 - 0</v>
      </c>
      <c r="AB401" s="313">
        <f t="shared" si="181"/>
        <v>0</v>
      </c>
      <c r="AC401" s="313">
        <f t="shared" si="182"/>
        <v>0</v>
      </c>
      <c r="AD401" s="313">
        <f t="shared" si="183"/>
        <v>0</v>
      </c>
      <c r="AE401" s="313">
        <f t="shared" si="184"/>
        <v>0</v>
      </c>
    </row>
    <row r="402" spans="1:31" x14ac:dyDescent="0.25">
      <c r="A402" s="275" t="s">
        <v>372</v>
      </c>
      <c r="B402" s="398" t="s">
        <v>463</v>
      </c>
      <c r="C402" s="327"/>
      <c r="D402" s="327"/>
      <c r="E402" s="322"/>
      <c r="F402" s="286"/>
      <c r="G402" s="286"/>
      <c r="H402" s="322"/>
      <c r="I402" s="286"/>
      <c r="J402" s="286"/>
      <c r="K402" s="322"/>
      <c r="L402" s="286"/>
      <c r="M402" s="286"/>
      <c r="N402" s="322"/>
      <c r="O402" s="286"/>
      <c r="P402" s="286"/>
      <c r="Q402" s="322"/>
      <c r="R402" s="323"/>
      <c r="S402" s="323"/>
      <c r="T402" s="287"/>
      <c r="U402" s="288"/>
      <c r="V402" s="274" t="s">
        <v>32</v>
      </c>
      <c r="W402" s="274" t="s">
        <v>32</v>
      </c>
      <c r="X402" s="274" t="s">
        <v>32</v>
      </c>
      <c r="Y402" s="274" t="s">
        <v>32</v>
      </c>
      <c r="Z402" s="274" t="s">
        <v>32</v>
      </c>
      <c r="AA402" s="314" t="str">
        <f t="shared" si="180"/>
        <v>0 - 0 - 0 - 0</v>
      </c>
      <c r="AB402" s="313">
        <f t="shared" si="181"/>
        <v>0</v>
      </c>
      <c r="AC402" s="313">
        <f t="shared" si="182"/>
        <v>0</v>
      </c>
      <c r="AD402" s="313">
        <f t="shared" si="183"/>
        <v>0</v>
      </c>
      <c r="AE402" s="313">
        <f t="shared" si="184"/>
        <v>0</v>
      </c>
    </row>
    <row r="403" spans="1:31" x14ac:dyDescent="0.25">
      <c r="A403" s="275" t="s">
        <v>372</v>
      </c>
      <c r="B403" s="398" t="s">
        <v>463</v>
      </c>
      <c r="C403" s="327" t="s">
        <v>280</v>
      </c>
      <c r="D403" s="327"/>
      <c r="E403" s="322" t="s">
        <v>280</v>
      </c>
      <c r="F403" s="286"/>
      <c r="G403" s="286"/>
      <c r="H403" s="322" t="s">
        <v>280</v>
      </c>
      <c r="I403" s="286"/>
      <c r="J403" s="286"/>
      <c r="K403" s="322" t="s">
        <v>280</v>
      </c>
      <c r="L403" s="286"/>
      <c r="M403" s="286"/>
      <c r="N403" s="322" t="s">
        <v>280</v>
      </c>
      <c r="O403" s="286"/>
      <c r="P403" s="286"/>
      <c r="Q403" s="322" t="s">
        <v>280</v>
      </c>
      <c r="R403" s="323"/>
      <c r="S403" s="323"/>
      <c r="T403" s="287" t="s">
        <v>280</v>
      </c>
      <c r="U403" s="288"/>
      <c r="V403" s="274" t="s">
        <v>32</v>
      </c>
      <c r="W403" s="274" t="s">
        <v>32</v>
      </c>
      <c r="X403" s="274" t="s">
        <v>32</v>
      </c>
      <c r="Y403" s="274" t="s">
        <v>32</v>
      </c>
      <c r="Z403" s="274" t="s">
        <v>32</v>
      </c>
      <c r="AA403" s="314" t="str">
        <f t="shared" si="180"/>
        <v xml:space="preserve">  -   -   -  </v>
      </c>
      <c r="AB403" s="313" t="str">
        <f t="shared" si="181"/>
        <v xml:space="preserve"> </v>
      </c>
      <c r="AC403" s="313" t="str">
        <f t="shared" si="182"/>
        <v xml:space="preserve"> </v>
      </c>
      <c r="AD403" s="313" t="str">
        <f t="shared" si="183"/>
        <v xml:space="preserve"> </v>
      </c>
      <c r="AE403" s="313" t="str">
        <f t="shared" si="184"/>
        <v xml:space="preserve"> </v>
      </c>
    </row>
    <row r="404" spans="1:31" x14ac:dyDescent="0.25">
      <c r="A404" s="275" t="s">
        <v>372</v>
      </c>
      <c r="B404" s="398" t="s">
        <v>463</v>
      </c>
      <c r="C404" s="327" t="s">
        <v>280</v>
      </c>
      <c r="D404" s="327"/>
      <c r="E404" s="322" t="s">
        <v>280</v>
      </c>
      <c r="F404" s="286"/>
      <c r="G404" s="286"/>
      <c r="H404" s="322" t="s">
        <v>280</v>
      </c>
      <c r="I404" s="286"/>
      <c r="J404" s="286"/>
      <c r="K404" s="322" t="s">
        <v>280</v>
      </c>
      <c r="L404" s="286"/>
      <c r="M404" s="286"/>
      <c r="N404" s="322" t="s">
        <v>280</v>
      </c>
      <c r="O404" s="286"/>
      <c r="P404" s="286"/>
      <c r="Q404" s="322" t="s">
        <v>280</v>
      </c>
      <c r="R404" s="323"/>
      <c r="S404" s="323"/>
      <c r="T404" s="287" t="s">
        <v>280</v>
      </c>
      <c r="U404" s="288"/>
      <c r="V404" s="274" t="s">
        <v>32</v>
      </c>
      <c r="W404" s="274" t="s">
        <v>32</v>
      </c>
      <c r="X404" s="274" t="s">
        <v>32</v>
      </c>
      <c r="Y404" s="274" t="s">
        <v>32</v>
      </c>
      <c r="Z404" s="274" t="s">
        <v>32</v>
      </c>
      <c r="AA404" s="314" t="str">
        <f t="shared" si="180"/>
        <v xml:space="preserve">  -   -   -  </v>
      </c>
      <c r="AB404" s="313" t="str">
        <f t="shared" si="181"/>
        <v xml:space="preserve"> </v>
      </c>
      <c r="AC404" s="313" t="str">
        <f t="shared" si="182"/>
        <v xml:space="preserve"> </v>
      </c>
      <c r="AD404" s="313" t="str">
        <f t="shared" si="183"/>
        <v xml:space="preserve"> </v>
      </c>
      <c r="AE404" s="313" t="str">
        <f t="shared" si="184"/>
        <v xml:space="preserve"> </v>
      </c>
    </row>
    <row r="405" spans="1:31" x14ac:dyDescent="0.25">
      <c r="A405" s="275" t="s">
        <v>372</v>
      </c>
      <c r="B405" s="398" t="s">
        <v>463</v>
      </c>
      <c r="C405" s="327" t="s">
        <v>280</v>
      </c>
      <c r="D405" s="327"/>
      <c r="E405" s="322" t="s">
        <v>280</v>
      </c>
      <c r="F405" s="286"/>
      <c r="G405" s="286"/>
      <c r="H405" s="322" t="s">
        <v>280</v>
      </c>
      <c r="I405" s="286"/>
      <c r="J405" s="286"/>
      <c r="K405" s="322" t="s">
        <v>280</v>
      </c>
      <c r="L405" s="286"/>
      <c r="M405" s="286"/>
      <c r="N405" s="322" t="s">
        <v>280</v>
      </c>
      <c r="O405" s="286"/>
      <c r="P405" s="286"/>
      <c r="Q405" s="322" t="s">
        <v>280</v>
      </c>
      <c r="R405" s="323"/>
      <c r="S405" s="323"/>
      <c r="T405" s="287" t="s">
        <v>280</v>
      </c>
      <c r="U405" s="288"/>
      <c r="V405" s="274" t="s">
        <v>32</v>
      </c>
      <c r="W405" s="274" t="s">
        <v>32</v>
      </c>
      <c r="X405" s="274" t="s">
        <v>32</v>
      </c>
      <c r="Y405" s="274" t="s">
        <v>32</v>
      </c>
      <c r="Z405" s="274" t="s">
        <v>32</v>
      </c>
      <c r="AA405" s="314" t="str">
        <f t="shared" si="180"/>
        <v xml:space="preserve">  -   -   -  </v>
      </c>
      <c r="AB405" s="313" t="str">
        <f t="shared" si="181"/>
        <v xml:space="preserve"> </v>
      </c>
      <c r="AC405" s="313" t="str">
        <f t="shared" si="182"/>
        <v xml:space="preserve"> </v>
      </c>
      <c r="AD405" s="313" t="str">
        <f t="shared" si="183"/>
        <v xml:space="preserve"> </v>
      </c>
      <c r="AE405" s="313" t="str">
        <f t="shared" si="184"/>
        <v xml:space="preserve"> </v>
      </c>
    </row>
    <row r="406" spans="1:31" x14ac:dyDescent="0.25">
      <c r="A406" s="275" t="s">
        <v>372</v>
      </c>
      <c r="B406" s="398" t="s">
        <v>463</v>
      </c>
      <c r="C406" s="341">
        <v>43723</v>
      </c>
      <c r="D406" s="342"/>
      <c r="E406" s="338">
        <v>43724</v>
      </c>
      <c r="F406" s="360" t="s">
        <v>487</v>
      </c>
      <c r="G406" s="361" t="s">
        <v>492</v>
      </c>
      <c r="H406" s="338">
        <v>43725</v>
      </c>
      <c r="I406" s="360" t="s">
        <v>487</v>
      </c>
      <c r="J406" s="361" t="s">
        <v>492</v>
      </c>
      <c r="K406" s="338">
        <v>43726</v>
      </c>
      <c r="L406" s="360" t="s">
        <v>487</v>
      </c>
      <c r="M406" s="361" t="s">
        <v>492</v>
      </c>
      <c r="N406" s="338">
        <v>43727</v>
      </c>
      <c r="O406" s="360" t="s">
        <v>487</v>
      </c>
      <c r="P406" s="361" t="s">
        <v>492</v>
      </c>
      <c r="Q406" s="338">
        <v>43728</v>
      </c>
      <c r="R406" s="339"/>
      <c r="S406" s="340"/>
      <c r="T406" s="302">
        <v>43729</v>
      </c>
      <c r="U406" s="303"/>
      <c r="V406" s="313" t="str">
        <f>F406</f>
        <v>Run Name</v>
      </c>
      <c r="W406" s="274" t="str">
        <f>I406</f>
        <v>Run Name</v>
      </c>
      <c r="X406" s="314" t="str">
        <f>L406</f>
        <v>Run Name</v>
      </c>
      <c r="Y406" s="314" t="str">
        <f>O406</f>
        <v>Run Name</v>
      </c>
      <c r="Z406" s="314" t="str">
        <f>V406&amp;"  -"&amp;W406&amp;" - "&amp;X406&amp;" - "&amp;Y406</f>
        <v>Run Name  -Run Name - Run Name - Run Name</v>
      </c>
      <c r="AA406" s="314"/>
    </row>
    <row r="407" spans="1:31" x14ac:dyDescent="0.25">
      <c r="A407" s="275" t="s">
        <v>372</v>
      </c>
      <c r="B407" s="398" t="s">
        <v>463</v>
      </c>
      <c r="C407" s="327" t="s">
        <v>280</v>
      </c>
      <c r="D407" s="327"/>
      <c r="E407" s="322" t="s">
        <v>280</v>
      </c>
      <c r="F407" s="286"/>
      <c r="G407" s="286"/>
      <c r="H407" s="322" t="s">
        <v>280</v>
      </c>
      <c r="I407" s="286"/>
      <c r="J407" s="286"/>
      <c r="K407" s="322" t="s">
        <v>280</v>
      </c>
      <c r="L407" s="286"/>
      <c r="M407" s="286"/>
      <c r="N407" s="322" t="s">
        <v>280</v>
      </c>
      <c r="O407" s="286"/>
      <c r="P407" s="286"/>
      <c r="Q407" s="322" t="s">
        <v>280</v>
      </c>
      <c r="R407" s="323"/>
      <c r="S407" s="323"/>
      <c r="T407" s="287" t="s">
        <v>280</v>
      </c>
      <c r="U407" s="288"/>
      <c r="V407" s="274" t="s">
        <v>32</v>
      </c>
      <c r="W407" s="274" t="s">
        <v>32</v>
      </c>
      <c r="X407" s="274" t="s">
        <v>32</v>
      </c>
      <c r="Y407" s="274" t="s">
        <v>32</v>
      </c>
      <c r="Z407" s="274" t="s">
        <v>32</v>
      </c>
      <c r="AA407" s="314" t="str">
        <f t="shared" ref="AA407:AA416" si="185">AB407&amp;" - "&amp;AC407&amp;" - "&amp;AD407&amp;" - "&amp;AE407</f>
        <v xml:space="preserve">  -   -   -  </v>
      </c>
      <c r="AB407" s="313" t="str">
        <f t="shared" ref="AB407:AB416" si="186">E407</f>
        <v xml:space="preserve"> </v>
      </c>
      <c r="AC407" s="313" t="str">
        <f t="shared" ref="AC407:AC416" si="187">H407</f>
        <v xml:space="preserve"> </v>
      </c>
      <c r="AD407" s="313" t="str">
        <f t="shared" ref="AD407:AD416" si="188">K407</f>
        <v xml:space="preserve"> </v>
      </c>
      <c r="AE407" s="313" t="str">
        <f t="shared" ref="AE407:AE416" si="189">N407</f>
        <v xml:space="preserve"> </v>
      </c>
    </row>
    <row r="408" spans="1:31" x14ac:dyDescent="0.25">
      <c r="A408" s="275" t="s">
        <v>372</v>
      </c>
      <c r="B408" s="398" t="s">
        <v>463</v>
      </c>
      <c r="C408" s="327" t="s">
        <v>280</v>
      </c>
      <c r="D408" s="327"/>
      <c r="E408" s="322" t="s">
        <v>280</v>
      </c>
      <c r="F408" s="286"/>
      <c r="G408" s="286"/>
      <c r="H408" s="322" t="s">
        <v>280</v>
      </c>
      <c r="I408" s="286"/>
      <c r="J408" s="286"/>
      <c r="K408" s="322" t="s">
        <v>280</v>
      </c>
      <c r="L408" s="286"/>
      <c r="M408" s="286"/>
      <c r="N408" s="322" t="s">
        <v>280</v>
      </c>
      <c r="O408" s="286"/>
      <c r="P408" s="286"/>
      <c r="Q408" s="322" t="s">
        <v>280</v>
      </c>
      <c r="R408" s="323"/>
      <c r="S408" s="323"/>
      <c r="T408" s="287" t="s">
        <v>280</v>
      </c>
      <c r="U408" s="288"/>
      <c r="V408" s="274" t="s">
        <v>32</v>
      </c>
      <c r="W408" s="274" t="s">
        <v>32</v>
      </c>
      <c r="X408" s="274" t="s">
        <v>32</v>
      </c>
      <c r="Y408" s="274" t="s">
        <v>32</v>
      </c>
      <c r="Z408" s="274" t="s">
        <v>32</v>
      </c>
      <c r="AA408" s="314" t="str">
        <f t="shared" si="185"/>
        <v xml:space="preserve">  -   -   -  </v>
      </c>
      <c r="AB408" s="313" t="str">
        <f t="shared" si="186"/>
        <v xml:space="preserve"> </v>
      </c>
      <c r="AC408" s="313" t="str">
        <f t="shared" si="187"/>
        <v xml:space="preserve"> </v>
      </c>
      <c r="AD408" s="313" t="str">
        <f t="shared" si="188"/>
        <v xml:space="preserve"> </v>
      </c>
      <c r="AE408" s="313" t="str">
        <f t="shared" si="189"/>
        <v xml:space="preserve"> </v>
      </c>
    </row>
    <row r="409" spans="1:31" x14ac:dyDescent="0.25">
      <c r="A409" s="275" t="s">
        <v>372</v>
      </c>
      <c r="B409" s="398" t="s">
        <v>463</v>
      </c>
      <c r="C409" s="327"/>
      <c r="D409" s="327"/>
      <c r="E409" s="322"/>
      <c r="F409" s="286"/>
      <c r="G409" s="286"/>
      <c r="H409" s="322"/>
      <c r="I409" s="286"/>
      <c r="J409" s="286"/>
      <c r="K409" s="322"/>
      <c r="L409" s="286"/>
      <c r="M409" s="286"/>
      <c r="N409" s="322"/>
      <c r="O409" s="286"/>
      <c r="P409" s="286"/>
      <c r="Q409" s="322"/>
      <c r="R409" s="323"/>
      <c r="S409" s="323"/>
      <c r="T409" s="287"/>
      <c r="U409" s="288"/>
      <c r="V409" s="274" t="s">
        <v>32</v>
      </c>
      <c r="W409" s="274" t="s">
        <v>32</v>
      </c>
      <c r="X409" s="274" t="s">
        <v>32</v>
      </c>
      <c r="Y409" s="274" t="s">
        <v>32</v>
      </c>
      <c r="Z409" s="274" t="s">
        <v>32</v>
      </c>
      <c r="AA409" s="314" t="str">
        <f t="shared" si="185"/>
        <v>0 - 0 - 0 - 0</v>
      </c>
      <c r="AB409" s="313">
        <f t="shared" si="186"/>
        <v>0</v>
      </c>
      <c r="AC409" s="313">
        <f t="shared" si="187"/>
        <v>0</v>
      </c>
      <c r="AD409" s="313">
        <f t="shared" si="188"/>
        <v>0</v>
      </c>
      <c r="AE409" s="313">
        <f t="shared" si="189"/>
        <v>0</v>
      </c>
    </row>
    <row r="410" spans="1:31" x14ac:dyDescent="0.25">
      <c r="A410" s="275" t="s">
        <v>372</v>
      </c>
      <c r="B410" s="398" t="s">
        <v>463</v>
      </c>
      <c r="C410" s="327"/>
      <c r="D410" s="327"/>
      <c r="E410" s="322"/>
      <c r="F410" s="286"/>
      <c r="G410" s="286"/>
      <c r="H410" s="322"/>
      <c r="I410" s="286"/>
      <c r="J410" s="286"/>
      <c r="K410" s="322"/>
      <c r="L410" s="286"/>
      <c r="M410" s="286"/>
      <c r="N410" s="322"/>
      <c r="O410" s="286"/>
      <c r="P410" s="286"/>
      <c r="Q410" s="322"/>
      <c r="R410" s="323"/>
      <c r="S410" s="323"/>
      <c r="T410" s="287"/>
      <c r="U410" s="288"/>
      <c r="V410" s="274" t="s">
        <v>32</v>
      </c>
      <c r="W410" s="274" t="s">
        <v>32</v>
      </c>
      <c r="X410" s="274" t="s">
        <v>32</v>
      </c>
      <c r="Y410" s="274" t="s">
        <v>32</v>
      </c>
      <c r="Z410" s="274" t="s">
        <v>32</v>
      </c>
      <c r="AA410" s="314" t="str">
        <f t="shared" si="185"/>
        <v>0 - 0 - 0 - 0</v>
      </c>
      <c r="AB410" s="313">
        <f t="shared" si="186"/>
        <v>0</v>
      </c>
      <c r="AC410" s="313">
        <f t="shared" si="187"/>
        <v>0</v>
      </c>
      <c r="AD410" s="313">
        <f t="shared" si="188"/>
        <v>0</v>
      </c>
      <c r="AE410" s="313">
        <f t="shared" si="189"/>
        <v>0</v>
      </c>
    </row>
    <row r="411" spans="1:31" x14ac:dyDescent="0.25">
      <c r="A411" s="275" t="s">
        <v>372</v>
      </c>
      <c r="B411" s="398" t="s">
        <v>463</v>
      </c>
      <c r="C411" s="327"/>
      <c r="D411" s="327"/>
      <c r="E411" s="322"/>
      <c r="F411" s="286"/>
      <c r="G411" s="286"/>
      <c r="H411" s="322"/>
      <c r="I411" s="286"/>
      <c r="J411" s="286"/>
      <c r="K411" s="322"/>
      <c r="L411" s="286"/>
      <c r="M411" s="286"/>
      <c r="N411" s="322"/>
      <c r="O411" s="286"/>
      <c r="P411" s="286"/>
      <c r="Q411" s="322"/>
      <c r="R411" s="323"/>
      <c r="S411" s="323"/>
      <c r="T411" s="287"/>
      <c r="U411" s="288"/>
      <c r="V411" s="274" t="s">
        <v>32</v>
      </c>
      <c r="W411" s="274" t="s">
        <v>32</v>
      </c>
      <c r="X411" s="274" t="s">
        <v>32</v>
      </c>
      <c r="Y411" s="274" t="s">
        <v>32</v>
      </c>
      <c r="Z411" s="274" t="s">
        <v>32</v>
      </c>
      <c r="AA411" s="314" t="str">
        <f t="shared" si="185"/>
        <v>0 - 0 - 0 - 0</v>
      </c>
      <c r="AB411" s="313">
        <f t="shared" si="186"/>
        <v>0</v>
      </c>
      <c r="AC411" s="313">
        <f t="shared" si="187"/>
        <v>0</v>
      </c>
      <c r="AD411" s="313">
        <f t="shared" si="188"/>
        <v>0</v>
      </c>
      <c r="AE411" s="313">
        <f t="shared" si="189"/>
        <v>0</v>
      </c>
    </row>
    <row r="412" spans="1:31" x14ac:dyDescent="0.25">
      <c r="A412" s="275" t="s">
        <v>372</v>
      </c>
      <c r="B412" s="398" t="s">
        <v>463</v>
      </c>
      <c r="C412" s="327"/>
      <c r="D412" s="327"/>
      <c r="E412" s="322"/>
      <c r="F412" s="286"/>
      <c r="G412" s="286"/>
      <c r="H412" s="322"/>
      <c r="I412" s="286"/>
      <c r="J412" s="286"/>
      <c r="K412" s="322"/>
      <c r="L412" s="286"/>
      <c r="M412" s="286"/>
      <c r="N412" s="322"/>
      <c r="O412" s="286"/>
      <c r="P412" s="286"/>
      <c r="Q412" s="322"/>
      <c r="R412" s="323"/>
      <c r="S412" s="323"/>
      <c r="T412" s="287"/>
      <c r="U412" s="288"/>
      <c r="V412" s="274" t="s">
        <v>32</v>
      </c>
      <c r="W412" s="274" t="s">
        <v>32</v>
      </c>
      <c r="X412" s="274" t="s">
        <v>32</v>
      </c>
      <c r="Y412" s="274" t="s">
        <v>32</v>
      </c>
      <c r="Z412" s="274" t="s">
        <v>32</v>
      </c>
      <c r="AA412" s="314" t="str">
        <f t="shared" si="185"/>
        <v>0 - 0 - 0 - 0</v>
      </c>
      <c r="AB412" s="313">
        <f t="shared" si="186"/>
        <v>0</v>
      </c>
      <c r="AC412" s="313">
        <f t="shared" si="187"/>
        <v>0</v>
      </c>
      <c r="AD412" s="313">
        <f t="shared" si="188"/>
        <v>0</v>
      </c>
      <c r="AE412" s="313">
        <f t="shared" si="189"/>
        <v>0</v>
      </c>
    </row>
    <row r="413" spans="1:31" x14ac:dyDescent="0.25">
      <c r="A413" s="275" t="s">
        <v>372</v>
      </c>
      <c r="B413" s="398" t="s">
        <v>463</v>
      </c>
      <c r="C413" s="327"/>
      <c r="D413" s="327"/>
      <c r="E413" s="322"/>
      <c r="F413" s="286"/>
      <c r="G413" s="286"/>
      <c r="H413" s="322"/>
      <c r="I413" s="286"/>
      <c r="J413" s="286"/>
      <c r="K413" s="322"/>
      <c r="L413" s="286"/>
      <c r="M413" s="286"/>
      <c r="N413" s="322"/>
      <c r="O413" s="286"/>
      <c r="P413" s="286"/>
      <c r="Q413" s="322"/>
      <c r="R413" s="323"/>
      <c r="S413" s="323"/>
      <c r="T413" s="287"/>
      <c r="U413" s="288"/>
      <c r="V413" s="274" t="s">
        <v>32</v>
      </c>
      <c r="W413" s="274" t="s">
        <v>32</v>
      </c>
      <c r="X413" s="274" t="s">
        <v>32</v>
      </c>
      <c r="Y413" s="274" t="s">
        <v>32</v>
      </c>
      <c r="Z413" s="274" t="s">
        <v>32</v>
      </c>
      <c r="AA413" s="314" t="str">
        <f t="shared" si="185"/>
        <v>0 - 0 - 0 - 0</v>
      </c>
      <c r="AB413" s="313">
        <f t="shared" si="186"/>
        <v>0</v>
      </c>
      <c r="AC413" s="313">
        <f t="shared" si="187"/>
        <v>0</v>
      </c>
      <c r="AD413" s="313">
        <f t="shared" si="188"/>
        <v>0</v>
      </c>
      <c r="AE413" s="313">
        <f t="shared" si="189"/>
        <v>0</v>
      </c>
    </row>
    <row r="414" spans="1:31" x14ac:dyDescent="0.25">
      <c r="A414" s="275" t="s">
        <v>372</v>
      </c>
      <c r="B414" s="398" t="s">
        <v>463</v>
      </c>
      <c r="C414" s="327" t="s">
        <v>280</v>
      </c>
      <c r="D414" s="327"/>
      <c r="E414" s="322" t="s">
        <v>280</v>
      </c>
      <c r="F414" s="286"/>
      <c r="G414" s="286"/>
      <c r="H414" s="322" t="s">
        <v>280</v>
      </c>
      <c r="I414" s="286"/>
      <c r="J414" s="286"/>
      <c r="K414" s="322" t="s">
        <v>280</v>
      </c>
      <c r="L414" s="286"/>
      <c r="M414" s="286"/>
      <c r="N414" s="322" t="s">
        <v>280</v>
      </c>
      <c r="O414" s="286"/>
      <c r="P414" s="286"/>
      <c r="Q414" s="322" t="s">
        <v>280</v>
      </c>
      <c r="R414" s="323"/>
      <c r="S414" s="323"/>
      <c r="T414" s="287" t="s">
        <v>280</v>
      </c>
      <c r="U414" s="288"/>
      <c r="V414" s="274" t="s">
        <v>32</v>
      </c>
      <c r="W414" s="274" t="s">
        <v>32</v>
      </c>
      <c r="X414" s="274" t="s">
        <v>32</v>
      </c>
      <c r="Y414" s="274" t="s">
        <v>32</v>
      </c>
      <c r="Z414" s="274" t="s">
        <v>32</v>
      </c>
      <c r="AA414" s="314" t="str">
        <f t="shared" si="185"/>
        <v xml:space="preserve">  -   -   -  </v>
      </c>
      <c r="AB414" s="313" t="str">
        <f t="shared" si="186"/>
        <v xml:space="preserve"> </v>
      </c>
      <c r="AC414" s="313" t="str">
        <f t="shared" si="187"/>
        <v xml:space="preserve"> </v>
      </c>
      <c r="AD414" s="313" t="str">
        <f t="shared" si="188"/>
        <v xml:space="preserve"> </v>
      </c>
      <c r="AE414" s="313" t="str">
        <f t="shared" si="189"/>
        <v xml:space="preserve"> </v>
      </c>
    </row>
    <row r="415" spans="1:31" x14ac:dyDescent="0.25">
      <c r="A415" s="275" t="s">
        <v>372</v>
      </c>
      <c r="B415" s="398" t="s">
        <v>463</v>
      </c>
      <c r="C415" s="327" t="s">
        <v>280</v>
      </c>
      <c r="D415" s="327"/>
      <c r="E415" s="322" t="s">
        <v>280</v>
      </c>
      <c r="F415" s="286"/>
      <c r="G415" s="286"/>
      <c r="H415" s="322" t="s">
        <v>280</v>
      </c>
      <c r="I415" s="286"/>
      <c r="J415" s="286"/>
      <c r="K415" s="322" t="s">
        <v>280</v>
      </c>
      <c r="L415" s="286"/>
      <c r="M415" s="286"/>
      <c r="N415" s="322" t="s">
        <v>280</v>
      </c>
      <c r="O415" s="286"/>
      <c r="P415" s="286"/>
      <c r="Q415" s="322" t="s">
        <v>280</v>
      </c>
      <c r="R415" s="323"/>
      <c r="S415" s="323"/>
      <c r="T415" s="287" t="s">
        <v>280</v>
      </c>
      <c r="U415" s="288"/>
      <c r="V415" s="274" t="s">
        <v>32</v>
      </c>
      <c r="W415" s="274" t="s">
        <v>32</v>
      </c>
      <c r="X415" s="274" t="s">
        <v>32</v>
      </c>
      <c r="Y415" s="274" t="s">
        <v>32</v>
      </c>
      <c r="Z415" s="274" t="s">
        <v>32</v>
      </c>
      <c r="AA415" s="314" t="str">
        <f t="shared" si="185"/>
        <v xml:space="preserve">  -   -   -  </v>
      </c>
      <c r="AB415" s="313" t="str">
        <f t="shared" si="186"/>
        <v xml:space="preserve"> </v>
      </c>
      <c r="AC415" s="313" t="str">
        <f t="shared" si="187"/>
        <v xml:space="preserve"> </v>
      </c>
      <c r="AD415" s="313" t="str">
        <f t="shared" si="188"/>
        <v xml:space="preserve"> </v>
      </c>
      <c r="AE415" s="313" t="str">
        <f t="shared" si="189"/>
        <v xml:space="preserve"> </v>
      </c>
    </row>
    <row r="416" spans="1:31" x14ac:dyDescent="0.25">
      <c r="A416" s="275" t="s">
        <v>372</v>
      </c>
      <c r="B416" s="398" t="s">
        <v>463</v>
      </c>
      <c r="C416" s="327" t="s">
        <v>280</v>
      </c>
      <c r="D416" s="327"/>
      <c r="E416" s="322" t="s">
        <v>280</v>
      </c>
      <c r="F416" s="286"/>
      <c r="G416" s="286"/>
      <c r="H416" s="322" t="s">
        <v>280</v>
      </c>
      <c r="I416" s="286"/>
      <c r="J416" s="286"/>
      <c r="K416" s="322" t="s">
        <v>280</v>
      </c>
      <c r="L416" s="286"/>
      <c r="M416" s="286"/>
      <c r="N416" s="322" t="s">
        <v>280</v>
      </c>
      <c r="O416" s="286"/>
      <c r="P416" s="286"/>
      <c r="Q416" s="322" t="s">
        <v>280</v>
      </c>
      <c r="R416" s="323"/>
      <c r="S416" s="323"/>
      <c r="T416" s="287" t="s">
        <v>280</v>
      </c>
      <c r="U416" s="288"/>
      <c r="V416" s="274" t="s">
        <v>32</v>
      </c>
      <c r="W416" s="274" t="s">
        <v>32</v>
      </c>
      <c r="X416" s="274" t="s">
        <v>32</v>
      </c>
      <c r="Y416" s="274" t="s">
        <v>32</v>
      </c>
      <c r="Z416" s="274" t="s">
        <v>32</v>
      </c>
      <c r="AA416" s="314" t="str">
        <f t="shared" si="185"/>
        <v xml:space="preserve">  -   -   -  </v>
      </c>
      <c r="AB416" s="313" t="str">
        <f t="shared" si="186"/>
        <v xml:space="preserve"> </v>
      </c>
      <c r="AC416" s="313" t="str">
        <f t="shared" si="187"/>
        <v xml:space="preserve"> </v>
      </c>
      <c r="AD416" s="313" t="str">
        <f t="shared" si="188"/>
        <v xml:space="preserve"> </v>
      </c>
      <c r="AE416" s="313" t="str">
        <f t="shared" si="189"/>
        <v xml:space="preserve"> </v>
      </c>
    </row>
    <row r="417" spans="1:31" x14ac:dyDescent="0.25">
      <c r="A417" s="275" t="s">
        <v>372</v>
      </c>
      <c r="B417" s="398" t="s">
        <v>463</v>
      </c>
      <c r="C417" s="341">
        <v>43730</v>
      </c>
      <c r="D417" s="342"/>
      <c r="E417" s="338">
        <v>43731</v>
      </c>
      <c r="F417" s="360" t="s">
        <v>487</v>
      </c>
      <c r="G417" s="361" t="s">
        <v>492</v>
      </c>
      <c r="H417" s="338">
        <v>43732</v>
      </c>
      <c r="I417" s="360" t="s">
        <v>487</v>
      </c>
      <c r="J417" s="361" t="s">
        <v>492</v>
      </c>
      <c r="K417" s="338">
        <v>43733</v>
      </c>
      <c r="L417" s="360" t="s">
        <v>487</v>
      </c>
      <c r="M417" s="361" t="s">
        <v>492</v>
      </c>
      <c r="N417" s="338">
        <v>43734</v>
      </c>
      <c r="O417" s="360" t="s">
        <v>487</v>
      </c>
      <c r="P417" s="361" t="s">
        <v>492</v>
      </c>
      <c r="Q417" s="338">
        <v>43735</v>
      </c>
      <c r="R417" s="339"/>
      <c r="S417" s="340"/>
      <c r="T417" s="302">
        <v>43736</v>
      </c>
      <c r="U417" s="303"/>
      <c r="V417" s="313" t="str">
        <f>F417</f>
        <v>Run Name</v>
      </c>
      <c r="W417" s="274" t="str">
        <f>I417</f>
        <v>Run Name</v>
      </c>
      <c r="X417" s="314" t="str">
        <f>L417</f>
        <v>Run Name</v>
      </c>
      <c r="Y417" s="314" t="str">
        <f>O417</f>
        <v>Run Name</v>
      </c>
      <c r="Z417" s="314" t="str">
        <f>V417&amp;"  -"&amp;W417&amp;" - "&amp;X417&amp;" - "&amp;Y417</f>
        <v>Run Name  -Run Name - Run Name - Run Name</v>
      </c>
      <c r="AA417" s="314"/>
    </row>
    <row r="418" spans="1:31" x14ac:dyDescent="0.25">
      <c r="A418" s="275" t="s">
        <v>372</v>
      </c>
      <c r="B418" s="398" t="s">
        <v>463</v>
      </c>
      <c r="C418" s="327" t="s">
        <v>280</v>
      </c>
      <c r="D418" s="327"/>
      <c r="E418" s="322" t="s">
        <v>280</v>
      </c>
      <c r="F418" s="286"/>
      <c r="G418" s="286"/>
      <c r="H418" s="322" t="s">
        <v>280</v>
      </c>
      <c r="I418" s="286"/>
      <c r="J418" s="286"/>
      <c r="K418" s="322" t="s">
        <v>280</v>
      </c>
      <c r="L418" s="286"/>
      <c r="M418" s="286"/>
      <c r="N418" s="322" t="s">
        <v>280</v>
      </c>
      <c r="O418" s="286"/>
      <c r="P418" s="286"/>
      <c r="Q418" s="322" t="s">
        <v>280</v>
      </c>
      <c r="R418" s="323"/>
      <c r="S418" s="323"/>
      <c r="T418" s="287" t="s">
        <v>280</v>
      </c>
      <c r="U418" s="288"/>
      <c r="V418" s="274" t="s">
        <v>32</v>
      </c>
      <c r="W418" s="274" t="s">
        <v>32</v>
      </c>
      <c r="X418" s="274" t="s">
        <v>32</v>
      </c>
      <c r="Y418" s="274" t="s">
        <v>32</v>
      </c>
      <c r="Z418" s="274" t="s">
        <v>32</v>
      </c>
      <c r="AA418" s="314" t="str">
        <f t="shared" ref="AA418:AA438" si="190">AB418&amp;" - "&amp;AC418&amp;" - "&amp;AD418&amp;" - "&amp;AE418</f>
        <v xml:space="preserve">  -   -   -  </v>
      </c>
      <c r="AB418" s="313" t="str">
        <f t="shared" ref="AB418:AB438" si="191">E418</f>
        <v xml:space="preserve"> </v>
      </c>
      <c r="AC418" s="313" t="str">
        <f t="shared" ref="AC418:AC438" si="192">H418</f>
        <v xml:space="preserve"> </v>
      </c>
      <c r="AD418" s="313" t="str">
        <f t="shared" ref="AD418:AD438" si="193">K418</f>
        <v xml:space="preserve"> </v>
      </c>
      <c r="AE418" s="313" t="str">
        <f t="shared" ref="AE418:AE438" si="194">N418</f>
        <v xml:space="preserve"> </v>
      </c>
    </row>
    <row r="419" spans="1:31" x14ac:dyDescent="0.25">
      <c r="A419" s="275" t="s">
        <v>372</v>
      </c>
      <c r="B419" s="398" t="s">
        <v>463</v>
      </c>
      <c r="C419" s="327"/>
      <c r="D419" s="327"/>
      <c r="E419" s="322"/>
      <c r="F419" s="286"/>
      <c r="G419" s="286"/>
      <c r="H419" s="322"/>
      <c r="I419" s="286"/>
      <c r="J419" s="286"/>
      <c r="K419" s="322"/>
      <c r="L419" s="286"/>
      <c r="M419" s="286"/>
      <c r="N419" s="322"/>
      <c r="O419" s="286"/>
      <c r="P419" s="286"/>
      <c r="Q419" s="322"/>
      <c r="R419" s="323"/>
      <c r="S419" s="323"/>
      <c r="T419" s="287"/>
      <c r="U419" s="288"/>
      <c r="V419" s="274" t="s">
        <v>32</v>
      </c>
      <c r="W419" s="274" t="s">
        <v>32</v>
      </c>
      <c r="X419" s="274" t="s">
        <v>32</v>
      </c>
      <c r="Y419" s="274" t="s">
        <v>32</v>
      </c>
      <c r="Z419" s="274" t="s">
        <v>32</v>
      </c>
      <c r="AA419" s="314" t="str">
        <f t="shared" si="190"/>
        <v>0 - 0 - 0 - 0</v>
      </c>
      <c r="AB419" s="313">
        <f t="shared" si="191"/>
        <v>0</v>
      </c>
      <c r="AC419" s="313">
        <f t="shared" si="192"/>
        <v>0</v>
      </c>
      <c r="AD419" s="313">
        <f t="shared" si="193"/>
        <v>0</v>
      </c>
      <c r="AE419" s="313">
        <f t="shared" si="194"/>
        <v>0</v>
      </c>
    </row>
    <row r="420" spans="1:31" x14ac:dyDescent="0.25">
      <c r="A420" s="275" t="s">
        <v>372</v>
      </c>
      <c r="B420" s="398" t="s">
        <v>463</v>
      </c>
      <c r="C420" s="327"/>
      <c r="D420" s="327"/>
      <c r="E420" s="322"/>
      <c r="F420" s="286"/>
      <c r="G420" s="286"/>
      <c r="H420" s="322"/>
      <c r="I420" s="286"/>
      <c r="J420" s="286"/>
      <c r="K420" s="322"/>
      <c r="L420" s="286"/>
      <c r="M420" s="286"/>
      <c r="N420" s="322"/>
      <c r="O420" s="286"/>
      <c r="P420" s="286"/>
      <c r="Q420" s="322"/>
      <c r="R420" s="323"/>
      <c r="S420" s="323"/>
      <c r="T420" s="287"/>
      <c r="U420" s="288"/>
      <c r="V420" s="274" t="s">
        <v>32</v>
      </c>
      <c r="W420" s="274" t="s">
        <v>32</v>
      </c>
      <c r="X420" s="274" t="s">
        <v>32</v>
      </c>
      <c r="Y420" s="274" t="s">
        <v>32</v>
      </c>
      <c r="Z420" s="274" t="s">
        <v>32</v>
      </c>
      <c r="AA420" s="314" t="str">
        <f t="shared" si="190"/>
        <v>0 - 0 - 0 - 0</v>
      </c>
      <c r="AB420" s="313">
        <f t="shared" si="191"/>
        <v>0</v>
      </c>
      <c r="AC420" s="313">
        <f t="shared" si="192"/>
        <v>0</v>
      </c>
      <c r="AD420" s="313">
        <f t="shared" si="193"/>
        <v>0</v>
      </c>
      <c r="AE420" s="313">
        <f t="shared" si="194"/>
        <v>0</v>
      </c>
    </row>
    <row r="421" spans="1:31" x14ac:dyDescent="0.25">
      <c r="A421" s="275" t="s">
        <v>372</v>
      </c>
      <c r="B421" s="398" t="s">
        <v>463</v>
      </c>
      <c r="C421" s="327"/>
      <c r="D421" s="327"/>
      <c r="E421" s="322"/>
      <c r="F421" s="286"/>
      <c r="G421" s="286"/>
      <c r="H421" s="322"/>
      <c r="I421" s="286"/>
      <c r="J421" s="286"/>
      <c r="K421" s="322"/>
      <c r="L421" s="286"/>
      <c r="M421" s="286"/>
      <c r="N421" s="322"/>
      <c r="O421" s="286"/>
      <c r="P421" s="286"/>
      <c r="Q421" s="322"/>
      <c r="R421" s="323"/>
      <c r="S421" s="323"/>
      <c r="T421" s="287"/>
      <c r="U421" s="288"/>
      <c r="V421" s="274" t="s">
        <v>32</v>
      </c>
      <c r="W421" s="274" t="s">
        <v>32</v>
      </c>
      <c r="X421" s="274" t="s">
        <v>32</v>
      </c>
      <c r="Y421" s="274" t="s">
        <v>32</v>
      </c>
      <c r="Z421" s="274" t="s">
        <v>32</v>
      </c>
      <c r="AA421" s="314" t="str">
        <f t="shared" si="190"/>
        <v>0 - 0 - 0 - 0</v>
      </c>
      <c r="AB421" s="313">
        <f t="shared" si="191"/>
        <v>0</v>
      </c>
      <c r="AC421" s="313">
        <f t="shared" si="192"/>
        <v>0</v>
      </c>
      <c r="AD421" s="313">
        <f t="shared" si="193"/>
        <v>0</v>
      </c>
      <c r="AE421" s="313">
        <f t="shared" si="194"/>
        <v>0</v>
      </c>
    </row>
    <row r="422" spans="1:31" x14ac:dyDescent="0.25">
      <c r="A422" s="275" t="s">
        <v>372</v>
      </c>
      <c r="B422" s="398" t="s">
        <v>463</v>
      </c>
      <c r="C422" s="327"/>
      <c r="D422" s="327"/>
      <c r="E422" s="322"/>
      <c r="F422" s="286"/>
      <c r="G422" s="286"/>
      <c r="H422" s="322"/>
      <c r="I422" s="286"/>
      <c r="J422" s="286"/>
      <c r="K422" s="322"/>
      <c r="L422" s="286"/>
      <c r="M422" s="286"/>
      <c r="N422" s="322"/>
      <c r="O422" s="286"/>
      <c r="P422" s="286"/>
      <c r="Q422" s="322"/>
      <c r="R422" s="323"/>
      <c r="S422" s="323"/>
      <c r="T422" s="287"/>
      <c r="U422" s="288"/>
      <c r="V422" s="274" t="s">
        <v>32</v>
      </c>
      <c r="W422" s="274" t="s">
        <v>32</v>
      </c>
      <c r="X422" s="274" t="s">
        <v>32</v>
      </c>
      <c r="Y422" s="274" t="s">
        <v>32</v>
      </c>
      <c r="Z422" s="274" t="s">
        <v>32</v>
      </c>
      <c r="AA422" s="314" t="str">
        <f t="shared" si="190"/>
        <v>0 - 0 - 0 - 0</v>
      </c>
      <c r="AB422" s="313">
        <f t="shared" si="191"/>
        <v>0</v>
      </c>
      <c r="AC422" s="313">
        <f t="shared" si="192"/>
        <v>0</v>
      </c>
      <c r="AD422" s="313">
        <f t="shared" si="193"/>
        <v>0</v>
      </c>
      <c r="AE422" s="313">
        <f t="shared" si="194"/>
        <v>0</v>
      </c>
    </row>
    <row r="423" spans="1:31" x14ac:dyDescent="0.25">
      <c r="A423" s="275" t="s">
        <v>372</v>
      </c>
      <c r="B423" s="398" t="s">
        <v>463</v>
      </c>
      <c r="C423" s="327"/>
      <c r="D423" s="327"/>
      <c r="E423" s="322"/>
      <c r="F423" s="286"/>
      <c r="G423" s="286"/>
      <c r="H423" s="322"/>
      <c r="I423" s="286"/>
      <c r="J423" s="286"/>
      <c r="K423" s="322"/>
      <c r="L423" s="286"/>
      <c r="M423" s="286"/>
      <c r="N423" s="322"/>
      <c r="O423" s="286"/>
      <c r="P423" s="286"/>
      <c r="Q423" s="322"/>
      <c r="R423" s="323"/>
      <c r="S423" s="323"/>
      <c r="T423" s="287"/>
      <c r="U423" s="288"/>
      <c r="V423" s="274" t="s">
        <v>32</v>
      </c>
      <c r="W423" s="274" t="s">
        <v>32</v>
      </c>
      <c r="X423" s="274" t="s">
        <v>32</v>
      </c>
      <c r="Y423" s="274" t="s">
        <v>32</v>
      </c>
      <c r="Z423" s="274" t="s">
        <v>32</v>
      </c>
      <c r="AA423" s="314" t="str">
        <f t="shared" si="190"/>
        <v>0 - 0 - 0 - 0</v>
      </c>
      <c r="AB423" s="313">
        <f t="shared" si="191"/>
        <v>0</v>
      </c>
      <c r="AC423" s="313">
        <f t="shared" si="192"/>
        <v>0</v>
      </c>
      <c r="AD423" s="313">
        <f t="shared" si="193"/>
        <v>0</v>
      </c>
      <c r="AE423" s="313">
        <f t="shared" si="194"/>
        <v>0</v>
      </c>
    </row>
    <row r="424" spans="1:31" x14ac:dyDescent="0.25">
      <c r="A424" s="275" t="s">
        <v>372</v>
      </c>
      <c r="B424" s="398" t="s">
        <v>463</v>
      </c>
      <c r="C424" s="327" t="s">
        <v>280</v>
      </c>
      <c r="D424" s="327"/>
      <c r="E424" s="322" t="s">
        <v>280</v>
      </c>
      <c r="F424" s="286"/>
      <c r="G424" s="286"/>
      <c r="H424" s="322" t="s">
        <v>280</v>
      </c>
      <c r="I424" s="286"/>
      <c r="J424" s="286"/>
      <c r="K424" s="322" t="s">
        <v>280</v>
      </c>
      <c r="L424" s="286"/>
      <c r="M424" s="286"/>
      <c r="N424" s="322" t="s">
        <v>280</v>
      </c>
      <c r="O424" s="286"/>
      <c r="P424" s="286"/>
      <c r="Q424" s="322" t="s">
        <v>280</v>
      </c>
      <c r="R424" s="323"/>
      <c r="S424" s="323"/>
      <c r="T424" s="287" t="s">
        <v>280</v>
      </c>
      <c r="U424" s="288"/>
      <c r="V424" s="274" t="s">
        <v>32</v>
      </c>
      <c r="W424" s="274" t="s">
        <v>32</v>
      </c>
      <c r="X424" s="274" t="s">
        <v>32</v>
      </c>
      <c r="Y424" s="274" t="s">
        <v>32</v>
      </c>
      <c r="Z424" s="274" t="s">
        <v>32</v>
      </c>
      <c r="AA424" s="314" t="str">
        <f t="shared" si="190"/>
        <v xml:space="preserve">  -   -   -  </v>
      </c>
      <c r="AB424" s="313" t="str">
        <f t="shared" si="191"/>
        <v xml:space="preserve"> </v>
      </c>
      <c r="AC424" s="313" t="str">
        <f t="shared" si="192"/>
        <v xml:space="preserve"> </v>
      </c>
      <c r="AD424" s="313" t="str">
        <f t="shared" si="193"/>
        <v xml:space="preserve"> </v>
      </c>
      <c r="AE424" s="313" t="str">
        <f t="shared" si="194"/>
        <v xml:space="preserve"> </v>
      </c>
    </row>
    <row r="425" spans="1:31" x14ac:dyDescent="0.25">
      <c r="A425" s="275" t="s">
        <v>372</v>
      </c>
      <c r="B425" s="398" t="s">
        <v>463</v>
      </c>
      <c r="C425" s="327" t="s">
        <v>280</v>
      </c>
      <c r="D425" s="327"/>
      <c r="E425" s="322" t="s">
        <v>280</v>
      </c>
      <c r="F425" s="286"/>
      <c r="G425" s="286"/>
      <c r="H425" s="322" t="s">
        <v>280</v>
      </c>
      <c r="I425" s="286"/>
      <c r="J425" s="286"/>
      <c r="K425" s="322" t="s">
        <v>280</v>
      </c>
      <c r="L425" s="286"/>
      <c r="M425" s="286"/>
      <c r="N425" s="322" t="s">
        <v>280</v>
      </c>
      <c r="O425" s="286"/>
      <c r="P425" s="286"/>
      <c r="Q425" s="322" t="s">
        <v>280</v>
      </c>
      <c r="R425" s="323"/>
      <c r="S425" s="323"/>
      <c r="T425" s="287" t="s">
        <v>280</v>
      </c>
      <c r="U425" s="288"/>
      <c r="V425" s="274" t="s">
        <v>32</v>
      </c>
      <c r="W425" s="274" t="s">
        <v>32</v>
      </c>
      <c r="X425" s="274" t="s">
        <v>32</v>
      </c>
      <c r="Y425" s="274" t="s">
        <v>32</v>
      </c>
      <c r="Z425" s="274" t="s">
        <v>32</v>
      </c>
      <c r="AA425" s="314" t="str">
        <f t="shared" si="190"/>
        <v xml:space="preserve">  -   -   -  </v>
      </c>
      <c r="AB425" s="313" t="str">
        <f t="shared" si="191"/>
        <v xml:space="preserve"> </v>
      </c>
      <c r="AC425" s="313" t="str">
        <f t="shared" si="192"/>
        <v xml:space="preserve"> </v>
      </c>
      <c r="AD425" s="313" t="str">
        <f t="shared" si="193"/>
        <v xml:space="preserve"> </v>
      </c>
      <c r="AE425" s="313" t="str">
        <f t="shared" si="194"/>
        <v xml:space="preserve"> </v>
      </c>
    </row>
    <row r="426" spans="1:31" x14ac:dyDescent="0.25">
      <c r="A426" s="275" t="s">
        <v>372</v>
      </c>
      <c r="B426" s="398" t="s">
        <v>463</v>
      </c>
      <c r="C426" s="327" t="s">
        <v>280</v>
      </c>
      <c r="D426" s="327"/>
      <c r="E426" s="322" t="s">
        <v>280</v>
      </c>
      <c r="F426" s="286"/>
      <c r="G426" s="286"/>
      <c r="H426" s="322" t="s">
        <v>280</v>
      </c>
      <c r="I426" s="286"/>
      <c r="J426" s="286"/>
      <c r="K426" s="322" t="s">
        <v>280</v>
      </c>
      <c r="L426" s="286"/>
      <c r="M426" s="286"/>
      <c r="N426" s="322" t="s">
        <v>280</v>
      </c>
      <c r="O426" s="286"/>
      <c r="P426" s="286"/>
      <c r="Q426" s="322" t="s">
        <v>280</v>
      </c>
      <c r="R426" s="323"/>
      <c r="S426" s="323"/>
      <c r="T426" s="287" t="s">
        <v>280</v>
      </c>
      <c r="U426" s="288"/>
      <c r="V426" s="274" t="s">
        <v>32</v>
      </c>
      <c r="W426" s="274" t="s">
        <v>32</v>
      </c>
      <c r="X426" s="274" t="s">
        <v>32</v>
      </c>
      <c r="Y426" s="274" t="s">
        <v>32</v>
      </c>
      <c r="Z426" s="274" t="s">
        <v>32</v>
      </c>
      <c r="AA426" s="314" t="str">
        <f t="shared" si="190"/>
        <v xml:space="preserve">  -   -   -  </v>
      </c>
      <c r="AB426" s="313" t="str">
        <f t="shared" si="191"/>
        <v xml:space="preserve"> </v>
      </c>
      <c r="AC426" s="313" t="str">
        <f t="shared" si="192"/>
        <v xml:space="preserve"> </v>
      </c>
      <c r="AD426" s="313" t="str">
        <f t="shared" si="193"/>
        <v xml:space="preserve"> </v>
      </c>
      <c r="AE426" s="313" t="str">
        <f t="shared" si="194"/>
        <v xml:space="preserve"> </v>
      </c>
    </row>
    <row r="427" spans="1:31" x14ac:dyDescent="0.25">
      <c r="A427" s="275" t="s">
        <v>372</v>
      </c>
      <c r="B427" s="398" t="s">
        <v>463</v>
      </c>
      <c r="C427" s="327" t="s">
        <v>280</v>
      </c>
      <c r="D427" s="327"/>
      <c r="E427" s="322" t="s">
        <v>280</v>
      </c>
      <c r="F427" s="286"/>
      <c r="G427" s="286"/>
      <c r="H427" s="322" t="s">
        <v>280</v>
      </c>
      <c r="I427" s="286"/>
      <c r="J427" s="286"/>
      <c r="K427" s="322" t="s">
        <v>280</v>
      </c>
      <c r="L427" s="286"/>
      <c r="M427" s="286"/>
      <c r="N427" s="322" t="s">
        <v>280</v>
      </c>
      <c r="O427" s="286"/>
      <c r="P427" s="286"/>
      <c r="Q427" s="322" t="s">
        <v>280</v>
      </c>
      <c r="R427" s="323"/>
      <c r="S427" s="323"/>
      <c r="T427" s="287" t="s">
        <v>280</v>
      </c>
      <c r="U427" s="288"/>
      <c r="V427" s="274" t="s">
        <v>32</v>
      </c>
      <c r="W427" s="274" t="s">
        <v>32</v>
      </c>
      <c r="X427" s="274" t="s">
        <v>32</v>
      </c>
      <c r="Y427" s="274" t="s">
        <v>32</v>
      </c>
      <c r="Z427" s="274" t="s">
        <v>32</v>
      </c>
      <c r="AA427" s="314" t="str">
        <f t="shared" si="190"/>
        <v xml:space="preserve">  -   -   -  </v>
      </c>
      <c r="AB427" s="313" t="str">
        <f t="shared" si="191"/>
        <v xml:space="preserve"> </v>
      </c>
      <c r="AC427" s="313" t="str">
        <f t="shared" si="192"/>
        <v xml:space="preserve"> </v>
      </c>
      <c r="AD427" s="313" t="str">
        <f t="shared" si="193"/>
        <v xml:space="preserve"> </v>
      </c>
      <c r="AE427" s="313" t="str">
        <f t="shared" si="194"/>
        <v xml:space="preserve"> </v>
      </c>
    </row>
    <row r="428" spans="1:31" x14ac:dyDescent="0.25">
      <c r="A428" s="275" t="s">
        <v>372</v>
      </c>
      <c r="B428" s="398" t="s">
        <v>463</v>
      </c>
      <c r="C428" s="341">
        <v>43737</v>
      </c>
      <c r="D428" s="342"/>
      <c r="E428" s="338">
        <v>43738</v>
      </c>
      <c r="F428" s="360" t="s">
        <v>487</v>
      </c>
      <c r="G428" s="361" t="s">
        <v>492</v>
      </c>
      <c r="H428" s="375"/>
      <c r="I428" s="391"/>
      <c r="J428" s="392"/>
      <c r="K428" s="375"/>
      <c r="L428" s="391"/>
      <c r="M428" s="392"/>
      <c r="N428" s="375"/>
      <c r="O428" s="391"/>
      <c r="P428" s="392"/>
      <c r="Q428" s="375"/>
      <c r="R428" s="393"/>
      <c r="S428" s="377"/>
      <c r="T428" s="378"/>
      <c r="U428" s="379"/>
      <c r="V428" s="313" t="str">
        <f>F428</f>
        <v>Run Name</v>
      </c>
      <c r="W428" s="274">
        <f>I428</f>
        <v>0</v>
      </c>
      <c r="X428" s="314">
        <f>L428</f>
        <v>0</v>
      </c>
      <c r="Y428" s="314">
        <f>O428</f>
        <v>0</v>
      </c>
      <c r="Z428" s="314" t="str">
        <f>V428&amp;"  -"&amp;W428&amp;" - "&amp;X428&amp;" - "&amp;Y428</f>
        <v>Run Name  -0 - 0 - 0</v>
      </c>
      <c r="AA428" s="314" t="str">
        <f t="shared" si="190"/>
        <v>43738 - 0 - 0 - 0</v>
      </c>
      <c r="AB428" s="313">
        <f t="shared" si="191"/>
        <v>43738</v>
      </c>
      <c r="AC428" s="313">
        <f t="shared" si="192"/>
        <v>0</v>
      </c>
      <c r="AD428" s="313">
        <f t="shared" si="193"/>
        <v>0</v>
      </c>
      <c r="AE428" s="313">
        <f t="shared" si="194"/>
        <v>0</v>
      </c>
    </row>
    <row r="429" spans="1:31" x14ac:dyDescent="0.25">
      <c r="A429" s="275" t="s">
        <v>372</v>
      </c>
      <c r="B429" s="398" t="s">
        <v>463</v>
      </c>
      <c r="C429" s="327" t="s">
        <v>280</v>
      </c>
      <c r="D429" s="327"/>
      <c r="E429" s="322" t="s">
        <v>280</v>
      </c>
      <c r="F429" s="286"/>
      <c r="G429" s="286"/>
      <c r="H429" s="380" t="s">
        <v>280</v>
      </c>
      <c r="I429" s="381"/>
      <c r="J429" s="381"/>
      <c r="K429" s="380" t="s">
        <v>280</v>
      </c>
      <c r="L429" s="381"/>
      <c r="M429" s="381"/>
      <c r="N429" s="380" t="s">
        <v>280</v>
      </c>
      <c r="O429" s="381"/>
      <c r="P429" s="381"/>
      <c r="Q429" s="380" t="s">
        <v>280</v>
      </c>
      <c r="R429" s="382"/>
      <c r="S429" s="382"/>
      <c r="T429" s="383" t="s">
        <v>280</v>
      </c>
      <c r="U429" s="384"/>
      <c r="V429" s="274" t="s">
        <v>32</v>
      </c>
      <c r="W429" s="274" t="s">
        <v>32</v>
      </c>
      <c r="X429" s="274" t="s">
        <v>32</v>
      </c>
      <c r="Y429" s="274" t="s">
        <v>32</v>
      </c>
      <c r="Z429" s="274" t="s">
        <v>32</v>
      </c>
      <c r="AA429" s="314" t="str">
        <f t="shared" si="190"/>
        <v xml:space="preserve">  -   -   -  </v>
      </c>
      <c r="AB429" s="313" t="str">
        <f t="shared" si="191"/>
        <v xml:space="preserve"> </v>
      </c>
      <c r="AC429" s="313" t="str">
        <f t="shared" si="192"/>
        <v xml:space="preserve"> </v>
      </c>
      <c r="AD429" s="313" t="str">
        <f t="shared" si="193"/>
        <v xml:space="preserve"> </v>
      </c>
      <c r="AE429" s="313" t="str">
        <f t="shared" si="194"/>
        <v xml:space="preserve"> </v>
      </c>
    </row>
    <row r="430" spans="1:31" x14ac:dyDescent="0.25">
      <c r="A430" s="275" t="s">
        <v>372</v>
      </c>
      <c r="B430" s="398" t="s">
        <v>463</v>
      </c>
      <c r="C430" s="327" t="s">
        <v>280</v>
      </c>
      <c r="D430" s="327"/>
      <c r="E430" s="322" t="s">
        <v>280</v>
      </c>
      <c r="F430" s="286"/>
      <c r="G430" s="286"/>
      <c r="H430" s="380" t="s">
        <v>280</v>
      </c>
      <c r="I430" s="381"/>
      <c r="J430" s="381"/>
      <c r="K430" s="380" t="s">
        <v>280</v>
      </c>
      <c r="L430" s="381"/>
      <c r="M430" s="381"/>
      <c r="N430" s="380" t="s">
        <v>280</v>
      </c>
      <c r="O430" s="381"/>
      <c r="P430" s="381"/>
      <c r="Q430" s="380" t="s">
        <v>280</v>
      </c>
      <c r="R430" s="382"/>
      <c r="S430" s="382"/>
      <c r="T430" s="383" t="s">
        <v>280</v>
      </c>
      <c r="U430" s="384"/>
      <c r="V430" s="274" t="s">
        <v>32</v>
      </c>
      <c r="W430" s="274" t="s">
        <v>32</v>
      </c>
      <c r="X430" s="274" t="s">
        <v>32</v>
      </c>
      <c r="Y430" s="274" t="s">
        <v>32</v>
      </c>
      <c r="Z430" s="274" t="s">
        <v>32</v>
      </c>
      <c r="AA430" s="314" t="str">
        <f t="shared" si="190"/>
        <v xml:space="preserve">  -   -   -  </v>
      </c>
      <c r="AB430" s="313" t="str">
        <f t="shared" si="191"/>
        <v xml:space="preserve"> </v>
      </c>
      <c r="AC430" s="313" t="str">
        <f t="shared" si="192"/>
        <v xml:space="preserve"> </v>
      </c>
      <c r="AD430" s="313" t="str">
        <f t="shared" si="193"/>
        <v xml:space="preserve"> </v>
      </c>
      <c r="AE430" s="313" t="str">
        <f t="shared" si="194"/>
        <v xml:space="preserve"> </v>
      </c>
    </row>
    <row r="431" spans="1:31" x14ac:dyDescent="0.25">
      <c r="A431" s="275" t="s">
        <v>372</v>
      </c>
      <c r="B431" s="398" t="s">
        <v>463</v>
      </c>
      <c r="C431" s="327"/>
      <c r="D431" s="327"/>
      <c r="E431" s="322"/>
      <c r="F431" s="286"/>
      <c r="G431" s="286"/>
      <c r="H431" s="380"/>
      <c r="I431" s="381"/>
      <c r="J431" s="381"/>
      <c r="K431" s="380"/>
      <c r="L431" s="381"/>
      <c r="M431" s="381"/>
      <c r="N431" s="380"/>
      <c r="O431" s="381"/>
      <c r="P431" s="381"/>
      <c r="Q431" s="380"/>
      <c r="R431" s="382"/>
      <c r="S431" s="382"/>
      <c r="T431" s="383"/>
      <c r="U431" s="384"/>
      <c r="V431" s="274" t="s">
        <v>32</v>
      </c>
      <c r="W431" s="274" t="s">
        <v>32</v>
      </c>
      <c r="X431" s="274" t="s">
        <v>32</v>
      </c>
      <c r="Y431" s="274" t="s">
        <v>32</v>
      </c>
      <c r="Z431" s="274" t="s">
        <v>32</v>
      </c>
      <c r="AA431" s="314" t="str">
        <f t="shared" si="190"/>
        <v>0 - 0 - 0 - 0</v>
      </c>
      <c r="AB431" s="313">
        <f t="shared" si="191"/>
        <v>0</v>
      </c>
      <c r="AC431" s="313">
        <f t="shared" si="192"/>
        <v>0</v>
      </c>
      <c r="AD431" s="313">
        <f t="shared" si="193"/>
        <v>0</v>
      </c>
      <c r="AE431" s="313">
        <f t="shared" si="194"/>
        <v>0</v>
      </c>
    </row>
    <row r="432" spans="1:31" x14ac:dyDescent="0.25">
      <c r="A432" s="275" t="s">
        <v>372</v>
      </c>
      <c r="B432" s="398" t="s">
        <v>463</v>
      </c>
      <c r="C432" s="327"/>
      <c r="D432" s="327"/>
      <c r="E432" s="322"/>
      <c r="F432" s="286"/>
      <c r="G432" s="286"/>
      <c r="H432" s="380"/>
      <c r="I432" s="381"/>
      <c r="J432" s="381"/>
      <c r="K432" s="380"/>
      <c r="L432" s="381"/>
      <c r="M432" s="381"/>
      <c r="N432" s="380"/>
      <c r="O432" s="381"/>
      <c r="P432" s="381"/>
      <c r="Q432" s="380"/>
      <c r="R432" s="382"/>
      <c r="S432" s="382"/>
      <c r="T432" s="383"/>
      <c r="U432" s="384"/>
      <c r="V432" s="274" t="s">
        <v>32</v>
      </c>
      <c r="W432" s="274" t="s">
        <v>32</v>
      </c>
      <c r="X432" s="274" t="s">
        <v>32</v>
      </c>
      <c r="Y432" s="274" t="s">
        <v>32</v>
      </c>
      <c r="Z432" s="274" t="s">
        <v>32</v>
      </c>
      <c r="AA432" s="314" t="str">
        <f t="shared" si="190"/>
        <v>0 - 0 - 0 - 0</v>
      </c>
      <c r="AB432" s="313">
        <f t="shared" si="191"/>
        <v>0</v>
      </c>
      <c r="AC432" s="313">
        <f t="shared" si="192"/>
        <v>0</v>
      </c>
      <c r="AD432" s="313">
        <f t="shared" si="193"/>
        <v>0</v>
      </c>
      <c r="AE432" s="313">
        <f t="shared" si="194"/>
        <v>0</v>
      </c>
    </row>
    <row r="433" spans="1:31" x14ac:dyDescent="0.25">
      <c r="A433" s="275" t="s">
        <v>372</v>
      </c>
      <c r="B433" s="398" t="s">
        <v>463</v>
      </c>
      <c r="C433" s="327"/>
      <c r="D433" s="327"/>
      <c r="E433" s="322"/>
      <c r="F433" s="286"/>
      <c r="G433" s="286"/>
      <c r="H433" s="380"/>
      <c r="I433" s="381"/>
      <c r="J433" s="381"/>
      <c r="K433" s="380"/>
      <c r="L433" s="381"/>
      <c r="M433" s="381"/>
      <c r="N433" s="380"/>
      <c r="O433" s="381"/>
      <c r="P433" s="381"/>
      <c r="Q433" s="380"/>
      <c r="R433" s="382"/>
      <c r="S433" s="382"/>
      <c r="T433" s="383"/>
      <c r="U433" s="384"/>
      <c r="V433" s="274" t="s">
        <v>32</v>
      </c>
      <c r="W433" s="274" t="s">
        <v>32</v>
      </c>
      <c r="X433" s="274" t="s">
        <v>32</v>
      </c>
      <c r="Y433" s="274" t="s">
        <v>32</v>
      </c>
      <c r="Z433" s="274" t="s">
        <v>32</v>
      </c>
      <c r="AA433" s="314" t="str">
        <f t="shared" si="190"/>
        <v>0 - 0 - 0 - 0</v>
      </c>
      <c r="AB433" s="313">
        <f t="shared" si="191"/>
        <v>0</v>
      </c>
      <c r="AC433" s="313">
        <f t="shared" si="192"/>
        <v>0</v>
      </c>
      <c r="AD433" s="313">
        <f t="shared" si="193"/>
        <v>0</v>
      </c>
      <c r="AE433" s="313">
        <f t="shared" si="194"/>
        <v>0</v>
      </c>
    </row>
    <row r="434" spans="1:31" x14ac:dyDescent="0.25">
      <c r="A434" s="275" t="s">
        <v>372</v>
      </c>
      <c r="B434" s="398" t="s">
        <v>463</v>
      </c>
      <c r="C434" s="327"/>
      <c r="D434" s="327"/>
      <c r="E434" s="322"/>
      <c r="F434" s="286"/>
      <c r="G434" s="286"/>
      <c r="H434" s="380"/>
      <c r="I434" s="381"/>
      <c r="J434" s="381"/>
      <c r="K434" s="380"/>
      <c r="L434" s="381"/>
      <c r="M434" s="381"/>
      <c r="N434" s="380"/>
      <c r="O434" s="381"/>
      <c r="P434" s="381"/>
      <c r="Q434" s="380"/>
      <c r="R434" s="382"/>
      <c r="S434" s="382"/>
      <c r="T434" s="383"/>
      <c r="U434" s="384"/>
      <c r="V434" s="274" t="s">
        <v>32</v>
      </c>
      <c r="W434" s="274" t="s">
        <v>32</v>
      </c>
      <c r="X434" s="274" t="s">
        <v>32</v>
      </c>
      <c r="Y434" s="274" t="s">
        <v>32</v>
      </c>
      <c r="Z434" s="274" t="s">
        <v>32</v>
      </c>
      <c r="AA434" s="314" t="str">
        <f t="shared" si="190"/>
        <v>0 - 0 - 0 - 0</v>
      </c>
      <c r="AB434" s="313">
        <f t="shared" si="191"/>
        <v>0</v>
      </c>
      <c r="AC434" s="313">
        <f t="shared" si="192"/>
        <v>0</v>
      </c>
      <c r="AD434" s="313">
        <f t="shared" si="193"/>
        <v>0</v>
      </c>
      <c r="AE434" s="313">
        <f t="shared" si="194"/>
        <v>0</v>
      </c>
    </row>
    <row r="435" spans="1:31" x14ac:dyDescent="0.25">
      <c r="A435" s="275" t="s">
        <v>372</v>
      </c>
      <c r="B435" s="398" t="s">
        <v>463</v>
      </c>
      <c r="C435" s="327"/>
      <c r="D435" s="327"/>
      <c r="E435" s="322"/>
      <c r="F435" s="286"/>
      <c r="G435" s="286"/>
      <c r="H435" s="380"/>
      <c r="I435" s="381"/>
      <c r="J435" s="381"/>
      <c r="K435" s="380"/>
      <c r="L435" s="381"/>
      <c r="M435" s="381"/>
      <c r="N435" s="380"/>
      <c r="O435" s="381"/>
      <c r="P435" s="381"/>
      <c r="Q435" s="380"/>
      <c r="R435" s="382"/>
      <c r="S435" s="382"/>
      <c r="T435" s="383"/>
      <c r="U435" s="384"/>
      <c r="V435" s="274" t="s">
        <v>32</v>
      </c>
      <c r="W435" s="274" t="s">
        <v>32</v>
      </c>
      <c r="X435" s="274" t="s">
        <v>32</v>
      </c>
      <c r="Y435" s="274" t="s">
        <v>32</v>
      </c>
      <c r="Z435" s="274" t="s">
        <v>32</v>
      </c>
      <c r="AA435" s="314" t="str">
        <f t="shared" si="190"/>
        <v>0 - 0 - 0 - 0</v>
      </c>
      <c r="AB435" s="313">
        <f t="shared" si="191"/>
        <v>0</v>
      </c>
      <c r="AC435" s="313">
        <f t="shared" si="192"/>
        <v>0</v>
      </c>
      <c r="AD435" s="313">
        <f t="shared" si="193"/>
        <v>0</v>
      </c>
      <c r="AE435" s="313">
        <f t="shared" si="194"/>
        <v>0</v>
      </c>
    </row>
    <row r="436" spans="1:31" x14ac:dyDescent="0.25">
      <c r="A436" s="275" t="s">
        <v>372</v>
      </c>
      <c r="B436" s="398" t="s">
        <v>463</v>
      </c>
      <c r="C436" s="327" t="s">
        <v>280</v>
      </c>
      <c r="D436" s="327"/>
      <c r="E436" s="322" t="s">
        <v>280</v>
      </c>
      <c r="F436" s="286"/>
      <c r="G436" s="286"/>
      <c r="H436" s="380" t="s">
        <v>280</v>
      </c>
      <c r="I436" s="381"/>
      <c r="J436" s="381"/>
      <c r="K436" s="380" t="s">
        <v>280</v>
      </c>
      <c r="L436" s="381"/>
      <c r="M436" s="381"/>
      <c r="N436" s="380" t="s">
        <v>280</v>
      </c>
      <c r="O436" s="381"/>
      <c r="P436" s="381"/>
      <c r="Q436" s="380" t="s">
        <v>280</v>
      </c>
      <c r="R436" s="382"/>
      <c r="S436" s="382"/>
      <c r="T436" s="383" t="s">
        <v>280</v>
      </c>
      <c r="U436" s="384"/>
      <c r="V436" s="274" t="s">
        <v>32</v>
      </c>
      <c r="W436" s="274" t="s">
        <v>32</v>
      </c>
      <c r="X436" s="274" t="s">
        <v>32</v>
      </c>
      <c r="Y436" s="274" t="s">
        <v>32</v>
      </c>
      <c r="Z436" s="274" t="s">
        <v>32</v>
      </c>
      <c r="AA436" s="314" t="str">
        <f t="shared" si="190"/>
        <v xml:space="preserve">  -   -   -  </v>
      </c>
      <c r="AB436" s="313" t="str">
        <f t="shared" si="191"/>
        <v xml:space="preserve"> </v>
      </c>
      <c r="AC436" s="313" t="str">
        <f t="shared" si="192"/>
        <v xml:space="preserve"> </v>
      </c>
      <c r="AD436" s="313" t="str">
        <f t="shared" si="193"/>
        <v xml:space="preserve"> </v>
      </c>
      <c r="AE436" s="313" t="str">
        <f t="shared" si="194"/>
        <v xml:space="preserve"> </v>
      </c>
    </row>
    <row r="437" spans="1:31" x14ac:dyDescent="0.25">
      <c r="A437" s="275" t="s">
        <v>372</v>
      </c>
      <c r="B437" s="398" t="s">
        <v>463</v>
      </c>
      <c r="C437" s="327" t="s">
        <v>280</v>
      </c>
      <c r="D437" s="327"/>
      <c r="E437" s="322" t="s">
        <v>280</v>
      </c>
      <c r="F437" s="286"/>
      <c r="G437" s="286"/>
      <c r="H437" s="380" t="s">
        <v>280</v>
      </c>
      <c r="I437" s="381"/>
      <c r="J437" s="381"/>
      <c r="K437" s="380" t="s">
        <v>280</v>
      </c>
      <c r="L437" s="381"/>
      <c r="M437" s="381"/>
      <c r="N437" s="380" t="s">
        <v>280</v>
      </c>
      <c r="O437" s="381"/>
      <c r="P437" s="381"/>
      <c r="Q437" s="380" t="s">
        <v>280</v>
      </c>
      <c r="R437" s="382"/>
      <c r="S437" s="382"/>
      <c r="T437" s="383" t="s">
        <v>280</v>
      </c>
      <c r="U437" s="384"/>
      <c r="V437" s="274" t="s">
        <v>32</v>
      </c>
      <c r="W437" s="274" t="s">
        <v>32</v>
      </c>
      <c r="X437" s="274" t="s">
        <v>32</v>
      </c>
      <c r="Y437" s="274" t="s">
        <v>32</v>
      </c>
      <c r="Z437" s="274" t="s">
        <v>32</v>
      </c>
      <c r="AA437" s="314" t="str">
        <f t="shared" si="190"/>
        <v xml:space="preserve">  -   -   -  </v>
      </c>
      <c r="AB437" s="313" t="str">
        <f t="shared" si="191"/>
        <v xml:space="preserve"> </v>
      </c>
      <c r="AC437" s="313" t="str">
        <f t="shared" si="192"/>
        <v xml:space="preserve"> </v>
      </c>
      <c r="AD437" s="313" t="str">
        <f t="shared" si="193"/>
        <v xml:space="preserve"> </v>
      </c>
      <c r="AE437" s="313" t="str">
        <f t="shared" si="194"/>
        <v xml:space="preserve"> </v>
      </c>
    </row>
    <row r="438" spans="1:31" ht="15.75" thickBot="1" x14ac:dyDescent="0.3">
      <c r="A438" s="304" t="s">
        <v>372</v>
      </c>
      <c r="B438" s="401" t="s">
        <v>463</v>
      </c>
      <c r="C438" s="334" t="s">
        <v>280</v>
      </c>
      <c r="D438" s="344"/>
      <c r="E438" s="328" t="s">
        <v>280</v>
      </c>
      <c r="F438" s="292"/>
      <c r="G438" s="293"/>
      <c r="H438" s="385" t="s">
        <v>280</v>
      </c>
      <c r="I438" s="386"/>
      <c r="J438" s="394"/>
      <c r="K438" s="385" t="s">
        <v>280</v>
      </c>
      <c r="L438" s="386"/>
      <c r="M438" s="386"/>
      <c r="N438" s="385" t="s">
        <v>280</v>
      </c>
      <c r="O438" s="386"/>
      <c r="P438" s="386"/>
      <c r="Q438" s="385" t="s">
        <v>280</v>
      </c>
      <c r="R438" s="387"/>
      <c r="S438" s="395"/>
      <c r="T438" s="388" t="s">
        <v>280</v>
      </c>
      <c r="U438" s="389"/>
      <c r="V438" s="274" t="s">
        <v>32</v>
      </c>
      <c r="W438" s="274" t="s">
        <v>32</v>
      </c>
      <c r="X438" s="274" t="s">
        <v>32</v>
      </c>
      <c r="Y438" s="274" t="s">
        <v>32</v>
      </c>
      <c r="Z438" s="274" t="s">
        <v>32</v>
      </c>
      <c r="AA438" s="314" t="str">
        <f t="shared" si="190"/>
        <v xml:space="preserve">  -   -   -  </v>
      </c>
      <c r="AB438" s="313" t="str">
        <f t="shared" si="191"/>
        <v xml:space="preserve"> </v>
      </c>
      <c r="AC438" s="313" t="str">
        <f t="shared" si="192"/>
        <v xml:space="preserve"> </v>
      </c>
      <c r="AD438" s="313" t="str">
        <f t="shared" si="193"/>
        <v xml:space="preserve"> </v>
      </c>
      <c r="AE438" s="313" t="str">
        <f t="shared" si="194"/>
        <v xml:space="preserve"> </v>
      </c>
    </row>
    <row r="439" spans="1:31" x14ac:dyDescent="0.25">
      <c r="A439" s="275" t="s">
        <v>373</v>
      </c>
      <c r="B439" s="398" t="s">
        <v>462</v>
      </c>
      <c r="C439" s="390"/>
      <c r="D439" s="390"/>
      <c r="E439" s="380"/>
      <c r="F439" s="381"/>
      <c r="G439" s="381"/>
      <c r="H439" s="338">
        <v>43739</v>
      </c>
      <c r="I439" s="360" t="s">
        <v>487</v>
      </c>
      <c r="J439" s="361" t="s">
        <v>492</v>
      </c>
      <c r="K439" s="338">
        <v>43740</v>
      </c>
      <c r="L439" s="360" t="s">
        <v>487</v>
      </c>
      <c r="M439" s="361" t="s">
        <v>492</v>
      </c>
      <c r="N439" s="338">
        <v>43741</v>
      </c>
      <c r="O439" s="360" t="s">
        <v>487</v>
      </c>
      <c r="P439" s="361" t="s">
        <v>492</v>
      </c>
      <c r="Q439" s="338">
        <v>43742</v>
      </c>
      <c r="R439" s="339"/>
      <c r="S439" s="340"/>
      <c r="T439" s="302">
        <v>43743</v>
      </c>
      <c r="U439" s="303"/>
      <c r="V439" s="313">
        <f>F439</f>
        <v>0</v>
      </c>
      <c r="W439" s="274" t="str">
        <f>I439</f>
        <v>Run Name</v>
      </c>
      <c r="X439" s="314" t="str">
        <f>L439</f>
        <v>Run Name</v>
      </c>
      <c r="Y439" s="314" t="str">
        <f>O439</f>
        <v>Run Name</v>
      </c>
      <c r="Z439" s="314" t="str">
        <f>V439&amp;"  -"&amp;W439&amp;" - "&amp;X439&amp;" - "&amp;Y439</f>
        <v>0  -Run Name - Run Name - Run Name</v>
      </c>
      <c r="AA439" s="314"/>
      <c r="AB439" s="313"/>
      <c r="AC439" s="313"/>
      <c r="AD439" s="313"/>
      <c r="AE439" s="313"/>
    </row>
    <row r="440" spans="1:31" x14ac:dyDescent="0.25">
      <c r="A440" s="275" t="s">
        <v>373</v>
      </c>
      <c r="B440" s="398" t="s">
        <v>462</v>
      </c>
      <c r="C440" s="390"/>
      <c r="D440" s="390"/>
      <c r="E440" s="380"/>
      <c r="F440" s="381"/>
      <c r="G440" s="381"/>
      <c r="H440" s="323"/>
      <c r="I440" s="286"/>
      <c r="J440" s="286"/>
      <c r="K440" s="322"/>
      <c r="L440" s="286"/>
      <c r="M440" s="286"/>
      <c r="N440" s="322"/>
      <c r="O440" s="286"/>
      <c r="P440" s="286"/>
      <c r="Q440" s="322"/>
      <c r="R440" s="323"/>
      <c r="S440" s="323"/>
      <c r="T440" s="287"/>
      <c r="U440" s="288"/>
      <c r="AA440" s="314" t="str">
        <f t="shared" ref="AA440:AA448" si="195">AB440&amp;" - "&amp;AC440&amp;" - "&amp;AD440&amp;" - "&amp;AE440</f>
        <v>0 - 0 - 0 - 0</v>
      </c>
      <c r="AB440" s="313">
        <f t="shared" ref="AB440:AB448" si="196">E440</f>
        <v>0</v>
      </c>
      <c r="AC440" s="313">
        <f t="shared" ref="AC440:AC448" si="197">H440</f>
        <v>0</v>
      </c>
      <c r="AD440" s="313">
        <f t="shared" ref="AD440:AD448" si="198">K440</f>
        <v>0</v>
      </c>
      <c r="AE440" s="313">
        <f t="shared" ref="AE440:AE448" si="199">N440</f>
        <v>0</v>
      </c>
    </row>
    <row r="441" spans="1:31" x14ac:dyDescent="0.25">
      <c r="A441" s="275" t="s">
        <v>373</v>
      </c>
      <c r="B441" s="398" t="s">
        <v>462</v>
      </c>
      <c r="C441" s="390"/>
      <c r="D441" s="390"/>
      <c r="E441" s="380"/>
      <c r="F441" s="381"/>
      <c r="G441" s="381"/>
      <c r="H441" s="323"/>
      <c r="I441" s="286"/>
      <c r="J441" s="286"/>
      <c r="K441" s="322"/>
      <c r="L441" s="286"/>
      <c r="M441" s="286"/>
      <c r="N441" s="322"/>
      <c r="O441" s="286"/>
      <c r="P441" s="286"/>
      <c r="Q441" s="322"/>
      <c r="R441" s="323"/>
      <c r="S441" s="323"/>
      <c r="T441" s="287"/>
      <c r="U441" s="288"/>
      <c r="AA441" s="314" t="str">
        <f t="shared" si="195"/>
        <v>0 - 0 - 0 - 0</v>
      </c>
      <c r="AB441" s="313">
        <f t="shared" si="196"/>
        <v>0</v>
      </c>
      <c r="AC441" s="313">
        <f t="shared" si="197"/>
        <v>0</v>
      </c>
      <c r="AD441" s="313">
        <f t="shared" si="198"/>
        <v>0</v>
      </c>
      <c r="AE441" s="313">
        <f t="shared" si="199"/>
        <v>0</v>
      </c>
    </row>
    <row r="442" spans="1:31" x14ac:dyDescent="0.25">
      <c r="A442" s="275" t="s">
        <v>373</v>
      </c>
      <c r="B442" s="398" t="s">
        <v>462</v>
      </c>
      <c r="C442" s="390"/>
      <c r="D442" s="390"/>
      <c r="E442" s="380"/>
      <c r="F442" s="381"/>
      <c r="G442" s="381"/>
      <c r="H442" s="323"/>
      <c r="I442" s="286"/>
      <c r="J442" s="286"/>
      <c r="K442" s="322"/>
      <c r="L442" s="286"/>
      <c r="M442" s="286"/>
      <c r="N442" s="322"/>
      <c r="O442" s="286"/>
      <c r="P442" s="286"/>
      <c r="Q442" s="322"/>
      <c r="R442" s="323"/>
      <c r="S442" s="323"/>
      <c r="T442" s="287"/>
      <c r="U442" s="288"/>
      <c r="AA442" s="314" t="str">
        <f t="shared" si="195"/>
        <v>0 - 0 - 0 - 0</v>
      </c>
      <c r="AB442" s="313">
        <f t="shared" si="196"/>
        <v>0</v>
      </c>
      <c r="AC442" s="313">
        <f t="shared" si="197"/>
        <v>0</v>
      </c>
      <c r="AD442" s="313">
        <f t="shared" si="198"/>
        <v>0</v>
      </c>
      <c r="AE442" s="313">
        <f t="shared" si="199"/>
        <v>0</v>
      </c>
    </row>
    <row r="443" spans="1:31" x14ac:dyDescent="0.25">
      <c r="A443" s="275" t="s">
        <v>373</v>
      </c>
      <c r="B443" s="398" t="s">
        <v>462</v>
      </c>
      <c r="C443" s="390"/>
      <c r="D443" s="390"/>
      <c r="E443" s="380"/>
      <c r="F443" s="381"/>
      <c r="G443" s="381"/>
      <c r="H443" s="323"/>
      <c r="I443" s="286"/>
      <c r="J443" s="286"/>
      <c r="K443" s="322"/>
      <c r="L443" s="286"/>
      <c r="M443" s="286"/>
      <c r="N443" s="322"/>
      <c r="O443" s="286"/>
      <c r="P443" s="286"/>
      <c r="Q443" s="322"/>
      <c r="R443" s="323"/>
      <c r="S443" s="323"/>
      <c r="T443" s="287"/>
      <c r="U443" s="288"/>
      <c r="AA443" s="314" t="str">
        <f t="shared" si="195"/>
        <v>0 - 0 - 0 - 0</v>
      </c>
      <c r="AB443" s="313">
        <f t="shared" si="196"/>
        <v>0</v>
      </c>
      <c r="AC443" s="313">
        <f t="shared" si="197"/>
        <v>0</v>
      </c>
      <c r="AD443" s="313">
        <f t="shared" si="198"/>
        <v>0</v>
      </c>
      <c r="AE443" s="313">
        <f t="shared" si="199"/>
        <v>0</v>
      </c>
    </row>
    <row r="444" spans="1:31" x14ac:dyDescent="0.25">
      <c r="A444" s="275" t="s">
        <v>373</v>
      </c>
      <c r="B444" s="398" t="s">
        <v>462</v>
      </c>
      <c r="C444" s="390"/>
      <c r="D444" s="390"/>
      <c r="E444" s="380"/>
      <c r="F444" s="381"/>
      <c r="G444" s="381"/>
      <c r="H444" s="323"/>
      <c r="I444" s="286"/>
      <c r="J444" s="286"/>
      <c r="K444" s="322"/>
      <c r="L444" s="286"/>
      <c r="M444" s="286"/>
      <c r="N444" s="322"/>
      <c r="O444" s="286"/>
      <c r="P444" s="286"/>
      <c r="Q444" s="322"/>
      <c r="R444" s="323"/>
      <c r="S444" s="323"/>
      <c r="T444" s="287"/>
      <c r="U444" s="288"/>
      <c r="AA444" s="314" t="str">
        <f t="shared" si="195"/>
        <v>0 - 0 - 0 - 0</v>
      </c>
      <c r="AB444" s="313">
        <f t="shared" si="196"/>
        <v>0</v>
      </c>
      <c r="AC444" s="313">
        <f t="shared" si="197"/>
        <v>0</v>
      </c>
      <c r="AD444" s="313">
        <f t="shared" si="198"/>
        <v>0</v>
      </c>
      <c r="AE444" s="313">
        <f t="shared" si="199"/>
        <v>0</v>
      </c>
    </row>
    <row r="445" spans="1:31" x14ac:dyDescent="0.25">
      <c r="A445" s="275" t="s">
        <v>373</v>
      </c>
      <c r="B445" s="398" t="s">
        <v>462</v>
      </c>
      <c r="C445" s="390"/>
      <c r="D445" s="390"/>
      <c r="E445" s="380"/>
      <c r="F445" s="381"/>
      <c r="G445" s="381"/>
      <c r="H445" s="323"/>
      <c r="I445" s="286"/>
      <c r="J445" s="286"/>
      <c r="K445" s="322"/>
      <c r="L445" s="286"/>
      <c r="M445" s="286"/>
      <c r="N445" s="322"/>
      <c r="O445" s="286"/>
      <c r="P445" s="286"/>
      <c r="Q445" s="322"/>
      <c r="R445" s="323"/>
      <c r="S445" s="323"/>
      <c r="T445" s="287"/>
      <c r="U445" s="288"/>
      <c r="AA445" s="314" t="str">
        <f t="shared" si="195"/>
        <v>0 - 0 - 0 - 0</v>
      </c>
      <c r="AB445" s="313">
        <f t="shared" si="196"/>
        <v>0</v>
      </c>
      <c r="AC445" s="313">
        <f t="shared" si="197"/>
        <v>0</v>
      </c>
      <c r="AD445" s="313">
        <f t="shared" si="198"/>
        <v>0</v>
      </c>
      <c r="AE445" s="313">
        <f t="shared" si="199"/>
        <v>0</v>
      </c>
    </row>
    <row r="446" spans="1:31" x14ac:dyDescent="0.25">
      <c r="A446" s="275" t="s">
        <v>373</v>
      </c>
      <c r="B446" s="398" t="s">
        <v>462</v>
      </c>
      <c r="C446" s="390"/>
      <c r="D446" s="390"/>
      <c r="E446" s="380"/>
      <c r="F446" s="381"/>
      <c r="G446" s="381"/>
      <c r="H446" s="323"/>
      <c r="I446" s="286"/>
      <c r="J446" s="286"/>
      <c r="K446" s="322"/>
      <c r="L446" s="286"/>
      <c r="M446" s="286"/>
      <c r="N446" s="322"/>
      <c r="O446" s="286"/>
      <c r="P446" s="286"/>
      <c r="Q446" s="322"/>
      <c r="R446" s="323"/>
      <c r="S446" s="323"/>
      <c r="T446" s="287"/>
      <c r="U446" s="288"/>
      <c r="AA446" s="314" t="str">
        <f t="shared" si="195"/>
        <v>0 - 0 - 0 - 0</v>
      </c>
      <c r="AB446" s="313">
        <f t="shared" si="196"/>
        <v>0</v>
      </c>
      <c r="AC446" s="313">
        <f t="shared" si="197"/>
        <v>0</v>
      </c>
      <c r="AD446" s="313">
        <f t="shared" si="198"/>
        <v>0</v>
      </c>
      <c r="AE446" s="313">
        <f t="shared" si="199"/>
        <v>0</v>
      </c>
    </row>
    <row r="447" spans="1:31" x14ac:dyDescent="0.25">
      <c r="A447" s="275" t="s">
        <v>373</v>
      </c>
      <c r="B447" s="398" t="s">
        <v>462</v>
      </c>
      <c r="C447" s="390"/>
      <c r="D447" s="390"/>
      <c r="E447" s="380"/>
      <c r="F447" s="381"/>
      <c r="G447" s="381"/>
      <c r="H447" s="323"/>
      <c r="I447" s="286"/>
      <c r="J447" s="286"/>
      <c r="K447" s="322"/>
      <c r="L447" s="286"/>
      <c r="M447" s="286"/>
      <c r="N447" s="322"/>
      <c r="O447" s="286"/>
      <c r="P447" s="286"/>
      <c r="Q447" s="322"/>
      <c r="R447" s="323"/>
      <c r="S447" s="323"/>
      <c r="T447" s="287"/>
      <c r="U447" s="288"/>
      <c r="AA447" s="314" t="str">
        <f t="shared" si="195"/>
        <v>0 - 0 - 0 - 0</v>
      </c>
      <c r="AB447" s="313">
        <f t="shared" si="196"/>
        <v>0</v>
      </c>
      <c r="AC447" s="313">
        <f t="shared" si="197"/>
        <v>0</v>
      </c>
      <c r="AD447" s="313">
        <f t="shared" si="198"/>
        <v>0</v>
      </c>
      <c r="AE447" s="313">
        <f t="shared" si="199"/>
        <v>0</v>
      </c>
    </row>
    <row r="448" spans="1:31" ht="15.75" thickBot="1" x14ac:dyDescent="0.3">
      <c r="A448" s="275" t="s">
        <v>373</v>
      </c>
      <c r="B448" s="398" t="s">
        <v>462</v>
      </c>
      <c r="C448" s="390"/>
      <c r="D448" s="390"/>
      <c r="E448" s="380"/>
      <c r="F448" s="381"/>
      <c r="G448" s="381"/>
      <c r="H448" s="323"/>
      <c r="I448" s="286"/>
      <c r="J448" s="286"/>
      <c r="K448" s="322"/>
      <c r="L448" s="286"/>
      <c r="M448" s="286"/>
      <c r="N448" s="322"/>
      <c r="O448" s="286"/>
      <c r="P448" s="286"/>
      <c r="Q448" s="322"/>
      <c r="R448" s="323"/>
      <c r="S448" s="323"/>
      <c r="T448" s="287"/>
      <c r="U448" s="288"/>
      <c r="AA448" s="314" t="str">
        <f t="shared" si="195"/>
        <v>0 - 0 - 0 - 0</v>
      </c>
      <c r="AB448" s="313">
        <f t="shared" si="196"/>
        <v>0</v>
      </c>
      <c r="AC448" s="313">
        <f t="shared" si="197"/>
        <v>0</v>
      </c>
      <c r="AD448" s="313">
        <f t="shared" si="198"/>
        <v>0</v>
      </c>
      <c r="AE448" s="313">
        <f t="shared" si="199"/>
        <v>0</v>
      </c>
    </row>
    <row r="449" spans="1:31" x14ac:dyDescent="0.25">
      <c r="A449" s="275" t="s">
        <v>373</v>
      </c>
      <c r="B449" s="398" t="s">
        <v>462</v>
      </c>
      <c r="C449" s="347">
        <v>43744</v>
      </c>
      <c r="D449" s="348"/>
      <c r="E449" s="337">
        <v>43745</v>
      </c>
      <c r="F449" s="360" t="s">
        <v>487</v>
      </c>
      <c r="G449" s="361" t="s">
        <v>492</v>
      </c>
      <c r="H449" s="338">
        <v>43746</v>
      </c>
      <c r="I449" s="360" t="s">
        <v>487</v>
      </c>
      <c r="J449" s="361" t="s">
        <v>492</v>
      </c>
      <c r="K449" s="338">
        <v>43747</v>
      </c>
      <c r="L449" s="360" t="s">
        <v>487</v>
      </c>
      <c r="M449" s="361" t="s">
        <v>492</v>
      </c>
      <c r="N449" s="338">
        <v>43748</v>
      </c>
      <c r="O449" s="360" t="s">
        <v>487</v>
      </c>
      <c r="P449" s="361" t="s">
        <v>492</v>
      </c>
      <c r="Q449" s="338">
        <v>43749</v>
      </c>
      <c r="R449" s="339"/>
      <c r="S449" s="340"/>
      <c r="T449" s="302">
        <v>43750</v>
      </c>
      <c r="U449" s="303"/>
      <c r="V449" s="313" t="str">
        <f>F449</f>
        <v>Run Name</v>
      </c>
      <c r="W449" s="274" t="str">
        <f>I449</f>
        <v>Run Name</v>
      </c>
      <c r="X449" s="314" t="str">
        <f>L449</f>
        <v>Run Name</v>
      </c>
      <c r="Y449" s="314" t="str">
        <f>O449</f>
        <v>Run Name</v>
      </c>
      <c r="Z449" s="314" t="str">
        <f>V449&amp;"  -"&amp;W449&amp;" - "&amp;X449&amp;" - "&amp;Y449</f>
        <v>Run Name  -Run Name - Run Name - Run Name</v>
      </c>
      <c r="AA449" s="314"/>
    </row>
    <row r="450" spans="1:31" x14ac:dyDescent="0.25">
      <c r="A450" s="275" t="s">
        <v>373</v>
      </c>
      <c r="B450" s="398" t="s">
        <v>462</v>
      </c>
      <c r="C450" s="327" t="s">
        <v>280</v>
      </c>
      <c r="D450" s="327"/>
      <c r="E450" s="322" t="s">
        <v>280</v>
      </c>
      <c r="F450" s="286"/>
      <c r="G450" s="286"/>
      <c r="H450" s="322" t="s">
        <v>280</v>
      </c>
      <c r="I450" s="286"/>
      <c r="J450" s="286"/>
      <c r="K450" s="322" t="s">
        <v>280</v>
      </c>
      <c r="L450" s="286"/>
      <c r="M450" s="286"/>
      <c r="N450" s="322" t="s">
        <v>280</v>
      </c>
      <c r="O450" s="286"/>
      <c r="P450" s="286"/>
      <c r="Q450" s="322" t="s">
        <v>280</v>
      </c>
      <c r="R450" s="323"/>
      <c r="S450" s="323"/>
      <c r="T450" s="287" t="s">
        <v>280</v>
      </c>
      <c r="U450" s="288"/>
      <c r="V450" s="274" t="s">
        <v>32</v>
      </c>
      <c r="W450" s="274" t="s">
        <v>32</v>
      </c>
      <c r="X450" s="274" t="s">
        <v>32</v>
      </c>
      <c r="Y450" s="274" t="s">
        <v>32</v>
      </c>
      <c r="Z450" s="274" t="s">
        <v>32</v>
      </c>
      <c r="AA450" s="314" t="str">
        <f t="shared" ref="AA450:AA459" si="200">AB450&amp;" - "&amp;AC450&amp;" - "&amp;AD450&amp;" - "&amp;AE450</f>
        <v xml:space="preserve">  -   -   -  </v>
      </c>
      <c r="AB450" s="313" t="str">
        <f t="shared" ref="AB450:AB459" si="201">E450</f>
        <v xml:space="preserve"> </v>
      </c>
      <c r="AC450" s="313" t="str">
        <f t="shared" ref="AC450:AC459" si="202">H450</f>
        <v xml:space="preserve"> </v>
      </c>
      <c r="AD450" s="313" t="str">
        <f t="shared" ref="AD450:AD459" si="203">K450</f>
        <v xml:space="preserve"> </v>
      </c>
      <c r="AE450" s="313" t="str">
        <f t="shared" ref="AE450:AE459" si="204">N450</f>
        <v xml:space="preserve"> </v>
      </c>
    </row>
    <row r="451" spans="1:31" x14ac:dyDescent="0.25">
      <c r="A451" s="275" t="s">
        <v>373</v>
      </c>
      <c r="B451" s="398" t="s">
        <v>462</v>
      </c>
      <c r="C451" s="327" t="s">
        <v>280</v>
      </c>
      <c r="D451" s="327"/>
      <c r="E451" s="322" t="s">
        <v>280</v>
      </c>
      <c r="F451" s="286"/>
      <c r="G451" s="286"/>
      <c r="H451" s="322" t="s">
        <v>280</v>
      </c>
      <c r="I451" s="286"/>
      <c r="J451" s="286"/>
      <c r="K451" s="322" t="s">
        <v>280</v>
      </c>
      <c r="L451" s="286"/>
      <c r="M451" s="286"/>
      <c r="N451" s="322" t="s">
        <v>280</v>
      </c>
      <c r="O451" s="286"/>
      <c r="P451" s="286"/>
      <c r="Q451" s="322" t="s">
        <v>280</v>
      </c>
      <c r="R451" s="323"/>
      <c r="S451" s="323"/>
      <c r="T451" s="287" t="s">
        <v>280</v>
      </c>
      <c r="U451" s="288"/>
      <c r="V451" s="274" t="s">
        <v>32</v>
      </c>
      <c r="W451" s="274" t="s">
        <v>32</v>
      </c>
      <c r="X451" s="274" t="s">
        <v>32</v>
      </c>
      <c r="Y451" s="274" t="s">
        <v>32</v>
      </c>
      <c r="Z451" s="274" t="s">
        <v>32</v>
      </c>
      <c r="AA451" s="314" t="str">
        <f t="shared" si="200"/>
        <v xml:space="preserve">  -   -   -  </v>
      </c>
      <c r="AB451" s="313" t="str">
        <f t="shared" si="201"/>
        <v xml:space="preserve"> </v>
      </c>
      <c r="AC451" s="313" t="str">
        <f t="shared" si="202"/>
        <v xml:space="preserve"> </v>
      </c>
      <c r="AD451" s="313" t="str">
        <f t="shared" si="203"/>
        <v xml:space="preserve"> </v>
      </c>
      <c r="AE451" s="313" t="str">
        <f t="shared" si="204"/>
        <v xml:space="preserve"> </v>
      </c>
    </row>
    <row r="452" spans="1:31" x14ac:dyDescent="0.25">
      <c r="A452" s="275" t="s">
        <v>373</v>
      </c>
      <c r="B452" s="398" t="s">
        <v>462</v>
      </c>
      <c r="C452" s="327"/>
      <c r="D452" s="327"/>
      <c r="E452" s="322"/>
      <c r="F452" s="286"/>
      <c r="G452" s="286"/>
      <c r="H452" s="322"/>
      <c r="I452" s="286"/>
      <c r="J452" s="286"/>
      <c r="K452" s="322"/>
      <c r="L452" s="286"/>
      <c r="M452" s="286"/>
      <c r="N452" s="322"/>
      <c r="O452" s="286"/>
      <c r="P452" s="286"/>
      <c r="Q452" s="322"/>
      <c r="R452" s="323"/>
      <c r="S452" s="323"/>
      <c r="T452" s="287"/>
      <c r="U452" s="288"/>
      <c r="V452" s="274" t="s">
        <v>32</v>
      </c>
      <c r="W452" s="274" t="s">
        <v>32</v>
      </c>
      <c r="X452" s="274" t="s">
        <v>32</v>
      </c>
      <c r="Y452" s="274" t="s">
        <v>32</v>
      </c>
      <c r="Z452" s="274" t="s">
        <v>32</v>
      </c>
      <c r="AA452" s="314" t="str">
        <f t="shared" si="200"/>
        <v>0 - 0 - 0 - 0</v>
      </c>
      <c r="AB452" s="313">
        <f t="shared" si="201"/>
        <v>0</v>
      </c>
      <c r="AC452" s="313">
        <f t="shared" si="202"/>
        <v>0</v>
      </c>
      <c r="AD452" s="313">
        <f t="shared" si="203"/>
        <v>0</v>
      </c>
      <c r="AE452" s="313">
        <f t="shared" si="204"/>
        <v>0</v>
      </c>
    </row>
    <row r="453" spans="1:31" x14ac:dyDescent="0.25">
      <c r="A453" s="275" t="s">
        <v>373</v>
      </c>
      <c r="B453" s="398" t="s">
        <v>462</v>
      </c>
      <c r="C453" s="327"/>
      <c r="D453" s="327"/>
      <c r="E453" s="322"/>
      <c r="F453" s="286"/>
      <c r="G453" s="286"/>
      <c r="H453" s="322"/>
      <c r="I453" s="286"/>
      <c r="J453" s="286"/>
      <c r="K453" s="322"/>
      <c r="L453" s="286"/>
      <c r="M453" s="286"/>
      <c r="N453" s="322"/>
      <c r="O453" s="286"/>
      <c r="P453" s="286"/>
      <c r="Q453" s="322"/>
      <c r="R453" s="323"/>
      <c r="S453" s="323"/>
      <c r="T453" s="287"/>
      <c r="U453" s="288"/>
      <c r="V453" s="274" t="s">
        <v>32</v>
      </c>
      <c r="W453" s="274" t="s">
        <v>32</v>
      </c>
      <c r="X453" s="274" t="s">
        <v>32</v>
      </c>
      <c r="Y453" s="274" t="s">
        <v>32</v>
      </c>
      <c r="Z453" s="274" t="s">
        <v>32</v>
      </c>
      <c r="AA453" s="314" t="str">
        <f t="shared" si="200"/>
        <v>0 - 0 - 0 - 0</v>
      </c>
      <c r="AB453" s="313">
        <f t="shared" si="201"/>
        <v>0</v>
      </c>
      <c r="AC453" s="313">
        <f t="shared" si="202"/>
        <v>0</v>
      </c>
      <c r="AD453" s="313">
        <f t="shared" si="203"/>
        <v>0</v>
      </c>
      <c r="AE453" s="313">
        <f t="shared" si="204"/>
        <v>0</v>
      </c>
    </row>
    <row r="454" spans="1:31" x14ac:dyDescent="0.25">
      <c r="A454" s="275" t="s">
        <v>373</v>
      </c>
      <c r="B454" s="398" t="s">
        <v>462</v>
      </c>
      <c r="C454" s="327"/>
      <c r="D454" s="327"/>
      <c r="E454" s="322"/>
      <c r="F454" s="286"/>
      <c r="G454" s="286"/>
      <c r="H454" s="322"/>
      <c r="I454" s="286"/>
      <c r="J454" s="286"/>
      <c r="K454" s="322"/>
      <c r="L454" s="286"/>
      <c r="M454" s="286"/>
      <c r="N454" s="322"/>
      <c r="O454" s="286"/>
      <c r="P454" s="286"/>
      <c r="Q454" s="322"/>
      <c r="R454" s="323"/>
      <c r="S454" s="323"/>
      <c r="T454" s="287"/>
      <c r="U454" s="288"/>
      <c r="V454" s="274" t="s">
        <v>32</v>
      </c>
      <c r="W454" s="274" t="s">
        <v>32</v>
      </c>
      <c r="X454" s="274" t="s">
        <v>32</v>
      </c>
      <c r="Y454" s="274" t="s">
        <v>32</v>
      </c>
      <c r="Z454" s="274" t="s">
        <v>32</v>
      </c>
      <c r="AA454" s="314" t="str">
        <f t="shared" si="200"/>
        <v>0 - 0 - 0 - 0</v>
      </c>
      <c r="AB454" s="313">
        <f t="shared" si="201"/>
        <v>0</v>
      </c>
      <c r="AC454" s="313">
        <f t="shared" si="202"/>
        <v>0</v>
      </c>
      <c r="AD454" s="313">
        <f t="shared" si="203"/>
        <v>0</v>
      </c>
      <c r="AE454" s="313">
        <f t="shared" si="204"/>
        <v>0</v>
      </c>
    </row>
    <row r="455" spans="1:31" x14ac:dyDescent="0.25">
      <c r="A455" s="275" t="s">
        <v>373</v>
      </c>
      <c r="B455" s="398" t="s">
        <v>462</v>
      </c>
      <c r="C455" s="327"/>
      <c r="D455" s="327"/>
      <c r="E455" s="322"/>
      <c r="F455" s="286"/>
      <c r="G455" s="286"/>
      <c r="H455" s="322"/>
      <c r="I455" s="286"/>
      <c r="J455" s="286"/>
      <c r="K455" s="322"/>
      <c r="L455" s="286"/>
      <c r="M455" s="286"/>
      <c r="N455" s="322"/>
      <c r="O455" s="286"/>
      <c r="P455" s="286"/>
      <c r="Q455" s="322"/>
      <c r="R455" s="323"/>
      <c r="S455" s="323"/>
      <c r="T455" s="287"/>
      <c r="U455" s="288"/>
      <c r="V455" s="274" t="s">
        <v>32</v>
      </c>
      <c r="W455" s="274" t="s">
        <v>32</v>
      </c>
      <c r="X455" s="274" t="s">
        <v>32</v>
      </c>
      <c r="Y455" s="274" t="s">
        <v>32</v>
      </c>
      <c r="Z455" s="274" t="s">
        <v>32</v>
      </c>
      <c r="AA455" s="314" t="str">
        <f t="shared" si="200"/>
        <v>0 - 0 - 0 - 0</v>
      </c>
      <c r="AB455" s="313">
        <f t="shared" si="201"/>
        <v>0</v>
      </c>
      <c r="AC455" s="313">
        <f t="shared" si="202"/>
        <v>0</v>
      </c>
      <c r="AD455" s="313">
        <f t="shared" si="203"/>
        <v>0</v>
      </c>
      <c r="AE455" s="313">
        <f t="shared" si="204"/>
        <v>0</v>
      </c>
    </row>
    <row r="456" spans="1:31" x14ac:dyDescent="0.25">
      <c r="A456" s="275" t="s">
        <v>373</v>
      </c>
      <c r="B456" s="398" t="s">
        <v>462</v>
      </c>
      <c r="C456" s="327"/>
      <c r="D456" s="327"/>
      <c r="E456" s="322"/>
      <c r="F456" s="286"/>
      <c r="G456" s="286"/>
      <c r="H456" s="322"/>
      <c r="I456" s="286"/>
      <c r="J456" s="286"/>
      <c r="K456" s="322"/>
      <c r="L456" s="286"/>
      <c r="M456" s="286"/>
      <c r="N456" s="322"/>
      <c r="O456" s="286"/>
      <c r="P456" s="286"/>
      <c r="Q456" s="322"/>
      <c r="R456" s="323"/>
      <c r="S456" s="323"/>
      <c r="T456" s="287"/>
      <c r="U456" s="288"/>
      <c r="V456" s="274" t="s">
        <v>32</v>
      </c>
      <c r="W456" s="274" t="s">
        <v>32</v>
      </c>
      <c r="X456" s="274" t="s">
        <v>32</v>
      </c>
      <c r="Y456" s="274" t="s">
        <v>32</v>
      </c>
      <c r="Z456" s="274" t="s">
        <v>32</v>
      </c>
      <c r="AA456" s="314" t="str">
        <f t="shared" si="200"/>
        <v>0 - 0 - 0 - 0</v>
      </c>
      <c r="AB456" s="313">
        <f t="shared" si="201"/>
        <v>0</v>
      </c>
      <c r="AC456" s="313">
        <f t="shared" si="202"/>
        <v>0</v>
      </c>
      <c r="AD456" s="313">
        <f t="shared" si="203"/>
        <v>0</v>
      </c>
      <c r="AE456" s="313">
        <f t="shared" si="204"/>
        <v>0</v>
      </c>
    </row>
    <row r="457" spans="1:31" x14ac:dyDescent="0.25">
      <c r="A457" s="275" t="s">
        <v>373</v>
      </c>
      <c r="B457" s="398" t="s">
        <v>462</v>
      </c>
      <c r="C457" s="327" t="s">
        <v>280</v>
      </c>
      <c r="D457" s="327"/>
      <c r="E457" s="322" t="s">
        <v>280</v>
      </c>
      <c r="F457" s="286"/>
      <c r="G457" s="286"/>
      <c r="H457" s="322" t="s">
        <v>280</v>
      </c>
      <c r="I457" s="286"/>
      <c r="J457" s="286"/>
      <c r="K457" s="322" t="s">
        <v>280</v>
      </c>
      <c r="L457" s="286"/>
      <c r="M457" s="286"/>
      <c r="N457" s="322" t="s">
        <v>280</v>
      </c>
      <c r="O457" s="286"/>
      <c r="P457" s="286"/>
      <c r="Q457" s="322" t="s">
        <v>280</v>
      </c>
      <c r="R457" s="323"/>
      <c r="S457" s="323"/>
      <c r="T457" s="287" t="s">
        <v>280</v>
      </c>
      <c r="U457" s="288"/>
      <c r="V457" s="274" t="s">
        <v>32</v>
      </c>
      <c r="W457" s="274" t="s">
        <v>32</v>
      </c>
      <c r="X457" s="274" t="s">
        <v>32</v>
      </c>
      <c r="Y457" s="274" t="s">
        <v>32</v>
      </c>
      <c r="Z457" s="274" t="s">
        <v>32</v>
      </c>
      <c r="AA457" s="314" t="str">
        <f t="shared" si="200"/>
        <v xml:space="preserve">  -   -   -  </v>
      </c>
      <c r="AB457" s="313" t="str">
        <f t="shared" si="201"/>
        <v xml:space="preserve"> </v>
      </c>
      <c r="AC457" s="313" t="str">
        <f t="shared" si="202"/>
        <v xml:space="preserve"> </v>
      </c>
      <c r="AD457" s="313" t="str">
        <f t="shared" si="203"/>
        <v xml:space="preserve"> </v>
      </c>
      <c r="AE457" s="313" t="str">
        <f t="shared" si="204"/>
        <v xml:space="preserve"> </v>
      </c>
    </row>
    <row r="458" spans="1:31" x14ac:dyDescent="0.25">
      <c r="A458" s="275" t="s">
        <v>373</v>
      </c>
      <c r="B458" s="398" t="s">
        <v>462</v>
      </c>
      <c r="C458" s="327" t="s">
        <v>280</v>
      </c>
      <c r="D458" s="327"/>
      <c r="E458" s="322" t="s">
        <v>280</v>
      </c>
      <c r="F458" s="286"/>
      <c r="G458" s="286"/>
      <c r="H458" s="322" t="s">
        <v>280</v>
      </c>
      <c r="I458" s="286"/>
      <c r="J458" s="286"/>
      <c r="K458" s="322" t="s">
        <v>280</v>
      </c>
      <c r="L458" s="286"/>
      <c r="M458" s="286"/>
      <c r="N458" s="322" t="s">
        <v>280</v>
      </c>
      <c r="O458" s="286"/>
      <c r="P458" s="286"/>
      <c r="Q458" s="322" t="s">
        <v>280</v>
      </c>
      <c r="R458" s="323"/>
      <c r="S458" s="323"/>
      <c r="T458" s="287" t="s">
        <v>280</v>
      </c>
      <c r="U458" s="288"/>
      <c r="V458" s="274" t="s">
        <v>32</v>
      </c>
      <c r="W458" s="274" t="s">
        <v>32</v>
      </c>
      <c r="X458" s="274" t="s">
        <v>32</v>
      </c>
      <c r="Y458" s="274" t="s">
        <v>32</v>
      </c>
      <c r="Z458" s="274" t="s">
        <v>32</v>
      </c>
      <c r="AA458" s="314" t="str">
        <f t="shared" si="200"/>
        <v xml:space="preserve">  -   -   -  </v>
      </c>
      <c r="AB458" s="313" t="str">
        <f t="shared" si="201"/>
        <v xml:space="preserve"> </v>
      </c>
      <c r="AC458" s="313" t="str">
        <f t="shared" si="202"/>
        <v xml:space="preserve"> </v>
      </c>
      <c r="AD458" s="313" t="str">
        <f t="shared" si="203"/>
        <v xml:space="preserve"> </v>
      </c>
      <c r="AE458" s="313" t="str">
        <f t="shared" si="204"/>
        <v xml:space="preserve"> </v>
      </c>
    </row>
    <row r="459" spans="1:31" x14ac:dyDescent="0.25">
      <c r="A459" s="275" t="s">
        <v>373</v>
      </c>
      <c r="B459" s="398" t="s">
        <v>462</v>
      </c>
      <c r="C459" s="327" t="s">
        <v>280</v>
      </c>
      <c r="D459" s="327"/>
      <c r="E459" s="322" t="s">
        <v>280</v>
      </c>
      <c r="F459" s="286"/>
      <c r="G459" s="286"/>
      <c r="H459" s="322" t="s">
        <v>280</v>
      </c>
      <c r="I459" s="286"/>
      <c r="J459" s="286"/>
      <c r="K459" s="322" t="s">
        <v>280</v>
      </c>
      <c r="L459" s="286"/>
      <c r="M459" s="286"/>
      <c r="N459" s="322" t="s">
        <v>280</v>
      </c>
      <c r="O459" s="286"/>
      <c r="P459" s="286"/>
      <c r="Q459" s="322" t="s">
        <v>280</v>
      </c>
      <c r="R459" s="323"/>
      <c r="S459" s="323"/>
      <c r="T459" s="287" t="s">
        <v>280</v>
      </c>
      <c r="U459" s="288"/>
      <c r="V459" s="274" t="s">
        <v>32</v>
      </c>
      <c r="W459" s="274" t="s">
        <v>32</v>
      </c>
      <c r="X459" s="274" t="s">
        <v>32</v>
      </c>
      <c r="Y459" s="274" t="s">
        <v>32</v>
      </c>
      <c r="Z459" s="274" t="s">
        <v>32</v>
      </c>
      <c r="AA459" s="314" t="str">
        <f t="shared" si="200"/>
        <v xml:space="preserve">  -   -   -  </v>
      </c>
      <c r="AB459" s="313" t="str">
        <f t="shared" si="201"/>
        <v xml:space="preserve"> </v>
      </c>
      <c r="AC459" s="313" t="str">
        <f t="shared" si="202"/>
        <v xml:space="preserve"> </v>
      </c>
      <c r="AD459" s="313" t="str">
        <f t="shared" si="203"/>
        <v xml:space="preserve"> </v>
      </c>
      <c r="AE459" s="313" t="str">
        <f t="shared" si="204"/>
        <v xml:space="preserve"> </v>
      </c>
    </row>
    <row r="460" spans="1:31" x14ac:dyDescent="0.25">
      <c r="A460" s="275" t="s">
        <v>373</v>
      </c>
      <c r="B460" s="398" t="s">
        <v>462</v>
      </c>
      <c r="C460" s="341">
        <v>43751</v>
      </c>
      <c r="D460" s="342"/>
      <c r="E460" s="338">
        <v>43752</v>
      </c>
      <c r="F460" s="360" t="s">
        <v>487</v>
      </c>
      <c r="G460" s="361" t="s">
        <v>492</v>
      </c>
      <c r="H460" s="338">
        <v>43753</v>
      </c>
      <c r="I460" s="360" t="s">
        <v>487</v>
      </c>
      <c r="J460" s="361" t="s">
        <v>492</v>
      </c>
      <c r="K460" s="338">
        <v>43754</v>
      </c>
      <c r="L460" s="360" t="s">
        <v>487</v>
      </c>
      <c r="M460" s="361" t="s">
        <v>492</v>
      </c>
      <c r="N460" s="338">
        <v>43755</v>
      </c>
      <c r="O460" s="360" t="s">
        <v>487</v>
      </c>
      <c r="P460" s="361" t="s">
        <v>492</v>
      </c>
      <c r="Q460" s="338">
        <v>43756</v>
      </c>
      <c r="R460" s="339"/>
      <c r="S460" s="340"/>
      <c r="T460" s="302">
        <v>43757</v>
      </c>
      <c r="U460" s="303"/>
      <c r="V460" s="313" t="str">
        <f>F460</f>
        <v>Run Name</v>
      </c>
      <c r="W460" s="274" t="str">
        <f>I460</f>
        <v>Run Name</v>
      </c>
      <c r="X460" s="314" t="str">
        <f>L460</f>
        <v>Run Name</v>
      </c>
      <c r="Y460" s="314" t="str">
        <f>O460</f>
        <v>Run Name</v>
      </c>
      <c r="Z460" s="314" t="str">
        <f>V460&amp;"  -"&amp;W460&amp;" - "&amp;X460&amp;" - "&amp;Y460</f>
        <v>Run Name  -Run Name - Run Name - Run Name</v>
      </c>
      <c r="AA460" s="314"/>
    </row>
    <row r="461" spans="1:31" x14ac:dyDescent="0.25">
      <c r="A461" s="275" t="s">
        <v>373</v>
      </c>
      <c r="B461" s="398" t="s">
        <v>462</v>
      </c>
      <c r="C461" s="327" t="s">
        <v>280</v>
      </c>
      <c r="D461" s="327"/>
      <c r="E461" s="322" t="s">
        <v>280</v>
      </c>
      <c r="F461" s="286"/>
      <c r="G461" s="286"/>
      <c r="H461" s="322" t="s">
        <v>280</v>
      </c>
      <c r="I461" s="286"/>
      <c r="J461" s="286"/>
      <c r="K461" s="322" t="s">
        <v>280</v>
      </c>
      <c r="L461" s="286"/>
      <c r="M461" s="286"/>
      <c r="N461" s="322" t="s">
        <v>280</v>
      </c>
      <c r="O461" s="286"/>
      <c r="P461" s="286"/>
      <c r="Q461" s="322" t="s">
        <v>280</v>
      </c>
      <c r="R461" s="323"/>
      <c r="S461" s="323"/>
      <c r="T461" s="287" t="s">
        <v>280</v>
      </c>
      <c r="U461" s="288"/>
      <c r="V461" s="274" t="s">
        <v>32</v>
      </c>
      <c r="W461" s="274" t="s">
        <v>32</v>
      </c>
      <c r="X461" s="274" t="s">
        <v>32</v>
      </c>
      <c r="Y461" s="274" t="s">
        <v>32</v>
      </c>
      <c r="Z461" s="274" t="s">
        <v>32</v>
      </c>
      <c r="AA461" s="314" t="str">
        <f t="shared" ref="AA461:AA470" si="205">AB461&amp;" - "&amp;AC461&amp;" - "&amp;AD461&amp;" - "&amp;AE461</f>
        <v xml:space="preserve">  -   -   -  </v>
      </c>
      <c r="AB461" s="313" t="str">
        <f t="shared" ref="AB461:AB470" si="206">E461</f>
        <v xml:space="preserve"> </v>
      </c>
      <c r="AC461" s="313" t="str">
        <f t="shared" ref="AC461:AC470" si="207">H461</f>
        <v xml:space="preserve"> </v>
      </c>
      <c r="AD461" s="313" t="str">
        <f t="shared" ref="AD461:AD470" si="208">K461</f>
        <v xml:space="preserve"> </v>
      </c>
      <c r="AE461" s="313" t="str">
        <f t="shared" ref="AE461:AE470" si="209">N461</f>
        <v xml:space="preserve"> </v>
      </c>
    </row>
    <row r="462" spans="1:31" ht="14.25" customHeight="1" x14ac:dyDescent="0.25">
      <c r="A462" s="275" t="s">
        <v>373</v>
      </c>
      <c r="B462" s="398" t="s">
        <v>462</v>
      </c>
      <c r="C462" s="327" t="s">
        <v>280</v>
      </c>
      <c r="D462" s="327"/>
      <c r="E462" s="322" t="s">
        <v>280</v>
      </c>
      <c r="F462" s="286"/>
      <c r="G462" s="286"/>
      <c r="H462" s="322" t="s">
        <v>280</v>
      </c>
      <c r="I462" s="286"/>
      <c r="J462" s="286"/>
      <c r="K462" s="322" t="s">
        <v>280</v>
      </c>
      <c r="L462" s="286"/>
      <c r="M462" s="286"/>
      <c r="N462" s="322" t="s">
        <v>280</v>
      </c>
      <c r="O462" s="286"/>
      <c r="P462" s="286"/>
      <c r="Q462" s="322" t="s">
        <v>280</v>
      </c>
      <c r="R462" s="323"/>
      <c r="S462" s="323"/>
      <c r="T462" s="287" t="s">
        <v>280</v>
      </c>
      <c r="U462" s="288"/>
      <c r="V462" s="274" t="s">
        <v>32</v>
      </c>
      <c r="W462" s="274" t="s">
        <v>32</v>
      </c>
      <c r="X462" s="274" t="s">
        <v>32</v>
      </c>
      <c r="Y462" s="274" t="s">
        <v>32</v>
      </c>
      <c r="Z462" s="274" t="s">
        <v>32</v>
      </c>
      <c r="AA462" s="314" t="str">
        <f t="shared" si="205"/>
        <v xml:space="preserve">  -   -   -  </v>
      </c>
      <c r="AB462" s="313" t="str">
        <f t="shared" si="206"/>
        <v xml:space="preserve"> </v>
      </c>
      <c r="AC462" s="313" t="str">
        <f t="shared" si="207"/>
        <v xml:space="preserve"> </v>
      </c>
      <c r="AD462" s="313" t="str">
        <f t="shared" si="208"/>
        <v xml:space="preserve"> </v>
      </c>
      <c r="AE462" s="313" t="str">
        <f t="shared" si="209"/>
        <v xml:space="preserve"> </v>
      </c>
    </row>
    <row r="463" spans="1:31" ht="14.25" customHeight="1" x14ac:dyDescent="0.25">
      <c r="A463" s="275" t="s">
        <v>373</v>
      </c>
      <c r="B463" s="398" t="s">
        <v>462</v>
      </c>
      <c r="C463" s="327"/>
      <c r="D463" s="327"/>
      <c r="E463" s="322"/>
      <c r="F463" s="286"/>
      <c r="G463" s="286"/>
      <c r="H463" s="322"/>
      <c r="I463" s="286"/>
      <c r="J463" s="286"/>
      <c r="K463" s="322"/>
      <c r="L463" s="286"/>
      <c r="M463" s="286"/>
      <c r="N463" s="322"/>
      <c r="O463" s="286"/>
      <c r="P463" s="286"/>
      <c r="Q463" s="322"/>
      <c r="R463" s="323"/>
      <c r="S463" s="323"/>
      <c r="T463" s="287"/>
      <c r="U463" s="288"/>
      <c r="V463" s="274" t="s">
        <v>32</v>
      </c>
      <c r="W463" s="274" t="s">
        <v>32</v>
      </c>
      <c r="X463" s="274" t="s">
        <v>32</v>
      </c>
      <c r="Y463" s="274" t="s">
        <v>32</v>
      </c>
      <c r="Z463" s="274" t="s">
        <v>32</v>
      </c>
      <c r="AA463" s="314" t="str">
        <f t="shared" si="205"/>
        <v>0 - 0 - 0 - 0</v>
      </c>
      <c r="AB463" s="313">
        <f t="shared" si="206"/>
        <v>0</v>
      </c>
      <c r="AC463" s="313">
        <f t="shared" si="207"/>
        <v>0</v>
      </c>
      <c r="AD463" s="313">
        <f t="shared" si="208"/>
        <v>0</v>
      </c>
      <c r="AE463" s="313">
        <f t="shared" si="209"/>
        <v>0</v>
      </c>
    </row>
    <row r="464" spans="1:31" ht="14.25" customHeight="1" x14ac:dyDescent="0.25">
      <c r="A464" s="275" t="s">
        <v>373</v>
      </c>
      <c r="B464" s="398" t="s">
        <v>462</v>
      </c>
      <c r="C464" s="327"/>
      <c r="D464" s="327"/>
      <c r="E464" s="322"/>
      <c r="F464" s="286"/>
      <c r="G464" s="286"/>
      <c r="H464" s="322"/>
      <c r="I464" s="286"/>
      <c r="J464" s="286"/>
      <c r="K464" s="322"/>
      <c r="L464" s="286"/>
      <c r="M464" s="286"/>
      <c r="N464" s="322"/>
      <c r="O464" s="286"/>
      <c r="P464" s="286"/>
      <c r="Q464" s="322"/>
      <c r="R464" s="323"/>
      <c r="S464" s="323"/>
      <c r="T464" s="287"/>
      <c r="U464" s="288"/>
      <c r="V464" s="274" t="s">
        <v>32</v>
      </c>
      <c r="W464" s="274" t="s">
        <v>32</v>
      </c>
      <c r="X464" s="274" t="s">
        <v>32</v>
      </c>
      <c r="Y464" s="274" t="s">
        <v>32</v>
      </c>
      <c r="Z464" s="274" t="s">
        <v>32</v>
      </c>
      <c r="AA464" s="314" t="str">
        <f t="shared" si="205"/>
        <v>0 - 0 - 0 - 0</v>
      </c>
      <c r="AB464" s="313">
        <f t="shared" si="206"/>
        <v>0</v>
      </c>
      <c r="AC464" s="313">
        <f t="shared" si="207"/>
        <v>0</v>
      </c>
      <c r="AD464" s="313">
        <f t="shared" si="208"/>
        <v>0</v>
      </c>
      <c r="AE464" s="313">
        <f t="shared" si="209"/>
        <v>0</v>
      </c>
    </row>
    <row r="465" spans="1:31" ht="14.25" customHeight="1" x14ac:dyDescent="0.25">
      <c r="A465" s="275" t="s">
        <v>373</v>
      </c>
      <c r="B465" s="398" t="s">
        <v>462</v>
      </c>
      <c r="C465" s="327"/>
      <c r="D465" s="327"/>
      <c r="E465" s="322"/>
      <c r="F465" s="286"/>
      <c r="G465" s="286"/>
      <c r="H465" s="322"/>
      <c r="I465" s="286"/>
      <c r="J465" s="286"/>
      <c r="K465" s="322"/>
      <c r="L465" s="286"/>
      <c r="M465" s="286"/>
      <c r="N465" s="322"/>
      <c r="O465" s="286"/>
      <c r="P465" s="286"/>
      <c r="Q465" s="322"/>
      <c r="R465" s="323"/>
      <c r="S465" s="323"/>
      <c r="T465" s="287"/>
      <c r="U465" s="288"/>
      <c r="V465" s="274" t="s">
        <v>32</v>
      </c>
      <c r="W465" s="274" t="s">
        <v>32</v>
      </c>
      <c r="X465" s="274" t="s">
        <v>32</v>
      </c>
      <c r="Y465" s="274" t="s">
        <v>32</v>
      </c>
      <c r="Z465" s="274" t="s">
        <v>32</v>
      </c>
      <c r="AA465" s="314" t="str">
        <f t="shared" si="205"/>
        <v>0 - 0 - 0 - 0</v>
      </c>
      <c r="AB465" s="313">
        <f t="shared" si="206"/>
        <v>0</v>
      </c>
      <c r="AC465" s="313">
        <f t="shared" si="207"/>
        <v>0</v>
      </c>
      <c r="AD465" s="313">
        <f t="shared" si="208"/>
        <v>0</v>
      </c>
      <c r="AE465" s="313">
        <f t="shared" si="209"/>
        <v>0</v>
      </c>
    </row>
    <row r="466" spans="1:31" ht="14.25" customHeight="1" x14ac:dyDescent="0.25">
      <c r="A466" s="275" t="s">
        <v>373</v>
      </c>
      <c r="B466" s="398" t="s">
        <v>462</v>
      </c>
      <c r="C466" s="327"/>
      <c r="D466" s="327"/>
      <c r="E466" s="322"/>
      <c r="F466" s="286"/>
      <c r="G466" s="286"/>
      <c r="H466" s="322"/>
      <c r="I466" s="286"/>
      <c r="J466" s="286"/>
      <c r="K466" s="322"/>
      <c r="L466" s="286"/>
      <c r="M466" s="286"/>
      <c r="N466" s="322"/>
      <c r="O466" s="286"/>
      <c r="P466" s="286"/>
      <c r="Q466" s="322"/>
      <c r="R466" s="323"/>
      <c r="S466" s="323"/>
      <c r="T466" s="287"/>
      <c r="U466" s="288"/>
      <c r="V466" s="274" t="s">
        <v>32</v>
      </c>
      <c r="W466" s="274" t="s">
        <v>32</v>
      </c>
      <c r="X466" s="274" t="s">
        <v>32</v>
      </c>
      <c r="Y466" s="274" t="s">
        <v>32</v>
      </c>
      <c r="Z466" s="274" t="s">
        <v>32</v>
      </c>
      <c r="AA466" s="314" t="str">
        <f t="shared" si="205"/>
        <v>0 - 0 - 0 - 0</v>
      </c>
      <c r="AB466" s="313">
        <f t="shared" si="206"/>
        <v>0</v>
      </c>
      <c r="AC466" s="313">
        <f t="shared" si="207"/>
        <v>0</v>
      </c>
      <c r="AD466" s="313">
        <f t="shared" si="208"/>
        <v>0</v>
      </c>
      <c r="AE466" s="313">
        <f t="shared" si="209"/>
        <v>0</v>
      </c>
    </row>
    <row r="467" spans="1:31" ht="14.25" customHeight="1" x14ac:dyDescent="0.25">
      <c r="A467" s="275" t="s">
        <v>373</v>
      </c>
      <c r="B467" s="398" t="s">
        <v>462</v>
      </c>
      <c r="C467" s="327"/>
      <c r="D467" s="327"/>
      <c r="E467" s="322"/>
      <c r="F467" s="286"/>
      <c r="G467" s="286"/>
      <c r="H467" s="322"/>
      <c r="I467" s="286"/>
      <c r="J467" s="286"/>
      <c r="K467" s="322"/>
      <c r="L467" s="286"/>
      <c r="M467" s="286"/>
      <c r="N467" s="322"/>
      <c r="O467" s="286"/>
      <c r="P467" s="286"/>
      <c r="Q467" s="322"/>
      <c r="R467" s="323"/>
      <c r="S467" s="323"/>
      <c r="T467" s="287"/>
      <c r="U467" s="288"/>
      <c r="V467" s="274" t="s">
        <v>32</v>
      </c>
      <c r="W467" s="274" t="s">
        <v>32</v>
      </c>
      <c r="X467" s="274" t="s">
        <v>32</v>
      </c>
      <c r="Y467" s="274" t="s">
        <v>32</v>
      </c>
      <c r="Z467" s="274" t="s">
        <v>32</v>
      </c>
      <c r="AA467" s="314" t="str">
        <f t="shared" si="205"/>
        <v>0 - 0 - 0 - 0</v>
      </c>
      <c r="AB467" s="313">
        <f t="shared" si="206"/>
        <v>0</v>
      </c>
      <c r="AC467" s="313">
        <f t="shared" si="207"/>
        <v>0</v>
      </c>
      <c r="AD467" s="313">
        <f t="shared" si="208"/>
        <v>0</v>
      </c>
      <c r="AE467" s="313">
        <f t="shared" si="209"/>
        <v>0</v>
      </c>
    </row>
    <row r="468" spans="1:31" x14ac:dyDescent="0.25">
      <c r="A468" s="275" t="s">
        <v>373</v>
      </c>
      <c r="B468" s="398" t="s">
        <v>462</v>
      </c>
      <c r="C468" s="327" t="s">
        <v>280</v>
      </c>
      <c r="D468" s="327"/>
      <c r="E468" s="322" t="s">
        <v>280</v>
      </c>
      <c r="F468" s="286"/>
      <c r="G468" s="286"/>
      <c r="H468" s="322" t="s">
        <v>280</v>
      </c>
      <c r="I468" s="286"/>
      <c r="J468" s="286"/>
      <c r="K468" s="322" t="s">
        <v>280</v>
      </c>
      <c r="L468" s="286"/>
      <c r="M468" s="286"/>
      <c r="N468" s="322" t="s">
        <v>280</v>
      </c>
      <c r="O468" s="286"/>
      <c r="P468" s="286"/>
      <c r="Q468" s="322" t="s">
        <v>280</v>
      </c>
      <c r="R468" s="323"/>
      <c r="S468" s="323"/>
      <c r="T468" s="287" t="s">
        <v>280</v>
      </c>
      <c r="U468" s="288"/>
      <c r="V468" s="274" t="s">
        <v>32</v>
      </c>
      <c r="W468" s="274" t="s">
        <v>32</v>
      </c>
      <c r="X468" s="274" t="s">
        <v>32</v>
      </c>
      <c r="Y468" s="274" t="s">
        <v>32</v>
      </c>
      <c r="Z468" s="274" t="s">
        <v>32</v>
      </c>
      <c r="AA468" s="314" t="str">
        <f t="shared" si="205"/>
        <v xml:space="preserve">  -   -   -  </v>
      </c>
      <c r="AB468" s="313" t="str">
        <f t="shared" si="206"/>
        <v xml:space="preserve"> </v>
      </c>
      <c r="AC468" s="313" t="str">
        <f t="shared" si="207"/>
        <v xml:space="preserve"> </v>
      </c>
      <c r="AD468" s="313" t="str">
        <f t="shared" si="208"/>
        <v xml:space="preserve"> </v>
      </c>
      <c r="AE468" s="313" t="str">
        <f t="shared" si="209"/>
        <v xml:space="preserve"> </v>
      </c>
    </row>
    <row r="469" spans="1:31" x14ac:dyDescent="0.25">
      <c r="A469" s="275" t="s">
        <v>373</v>
      </c>
      <c r="B469" s="398" t="s">
        <v>462</v>
      </c>
      <c r="C469" s="327" t="s">
        <v>280</v>
      </c>
      <c r="D469" s="327"/>
      <c r="E469" s="322" t="s">
        <v>280</v>
      </c>
      <c r="F469" s="286"/>
      <c r="G469" s="286"/>
      <c r="H469" s="322" t="s">
        <v>280</v>
      </c>
      <c r="I469" s="286"/>
      <c r="J469" s="286"/>
      <c r="K469" s="322" t="s">
        <v>280</v>
      </c>
      <c r="L469" s="286"/>
      <c r="M469" s="286"/>
      <c r="N469" s="322" t="s">
        <v>280</v>
      </c>
      <c r="O469" s="286"/>
      <c r="P469" s="286"/>
      <c r="Q469" s="322" t="s">
        <v>280</v>
      </c>
      <c r="R469" s="323"/>
      <c r="S469" s="323"/>
      <c r="T469" s="287" t="s">
        <v>280</v>
      </c>
      <c r="U469" s="288"/>
      <c r="V469" s="274" t="s">
        <v>32</v>
      </c>
      <c r="W469" s="274" t="s">
        <v>32</v>
      </c>
      <c r="X469" s="274" t="s">
        <v>32</v>
      </c>
      <c r="Y469" s="274" t="s">
        <v>32</v>
      </c>
      <c r="Z469" s="274" t="s">
        <v>32</v>
      </c>
      <c r="AA469" s="314" t="str">
        <f t="shared" si="205"/>
        <v xml:space="preserve">  -   -   -  </v>
      </c>
      <c r="AB469" s="313" t="str">
        <f t="shared" si="206"/>
        <v xml:space="preserve"> </v>
      </c>
      <c r="AC469" s="313" t="str">
        <f t="shared" si="207"/>
        <v xml:space="preserve"> </v>
      </c>
      <c r="AD469" s="313" t="str">
        <f t="shared" si="208"/>
        <v xml:space="preserve"> </v>
      </c>
      <c r="AE469" s="313" t="str">
        <f t="shared" si="209"/>
        <v xml:space="preserve"> </v>
      </c>
    </row>
    <row r="470" spans="1:31" x14ac:dyDescent="0.25">
      <c r="A470" s="275" t="s">
        <v>373</v>
      </c>
      <c r="B470" s="398" t="s">
        <v>462</v>
      </c>
      <c r="C470" s="327" t="s">
        <v>280</v>
      </c>
      <c r="D470" s="327"/>
      <c r="E470" s="322" t="s">
        <v>280</v>
      </c>
      <c r="F470" s="286"/>
      <c r="G470" s="286"/>
      <c r="H470" s="322" t="s">
        <v>280</v>
      </c>
      <c r="I470" s="286"/>
      <c r="J470" s="286"/>
      <c r="K470" s="322" t="s">
        <v>280</v>
      </c>
      <c r="L470" s="286"/>
      <c r="M470" s="286"/>
      <c r="N470" s="322" t="s">
        <v>280</v>
      </c>
      <c r="O470" s="286"/>
      <c r="P470" s="286"/>
      <c r="Q470" s="322" t="s">
        <v>280</v>
      </c>
      <c r="R470" s="323"/>
      <c r="S470" s="323"/>
      <c r="T470" s="287" t="s">
        <v>280</v>
      </c>
      <c r="U470" s="288"/>
      <c r="V470" s="274" t="s">
        <v>32</v>
      </c>
      <c r="W470" s="274" t="s">
        <v>32</v>
      </c>
      <c r="X470" s="274" t="s">
        <v>32</v>
      </c>
      <c r="Y470" s="274" t="s">
        <v>32</v>
      </c>
      <c r="Z470" s="274" t="s">
        <v>32</v>
      </c>
      <c r="AA470" s="314" t="str">
        <f t="shared" si="205"/>
        <v xml:space="preserve">  -   -   -  </v>
      </c>
      <c r="AB470" s="313" t="str">
        <f t="shared" si="206"/>
        <v xml:space="preserve"> </v>
      </c>
      <c r="AC470" s="313" t="str">
        <f t="shared" si="207"/>
        <v xml:space="preserve"> </v>
      </c>
      <c r="AD470" s="313" t="str">
        <f t="shared" si="208"/>
        <v xml:space="preserve"> </v>
      </c>
      <c r="AE470" s="313" t="str">
        <f t="shared" si="209"/>
        <v xml:space="preserve"> </v>
      </c>
    </row>
    <row r="471" spans="1:31" x14ac:dyDescent="0.25">
      <c r="A471" s="275" t="s">
        <v>373</v>
      </c>
      <c r="B471" s="398" t="s">
        <v>462</v>
      </c>
      <c r="C471" s="341">
        <v>43758</v>
      </c>
      <c r="D471" s="342"/>
      <c r="E471" s="338">
        <v>43759</v>
      </c>
      <c r="F471" s="360" t="s">
        <v>487</v>
      </c>
      <c r="G471" s="361" t="s">
        <v>492</v>
      </c>
      <c r="H471" s="338">
        <v>43760</v>
      </c>
      <c r="I471" s="360" t="s">
        <v>487</v>
      </c>
      <c r="J471" s="361" t="s">
        <v>492</v>
      </c>
      <c r="K471" s="338">
        <v>43761</v>
      </c>
      <c r="L471" s="360" t="s">
        <v>487</v>
      </c>
      <c r="M471" s="361" t="s">
        <v>492</v>
      </c>
      <c r="N471" s="338">
        <v>43762</v>
      </c>
      <c r="O471" s="360" t="s">
        <v>487</v>
      </c>
      <c r="P471" s="361" t="s">
        <v>492</v>
      </c>
      <c r="Q471" s="338">
        <v>43763</v>
      </c>
      <c r="R471" s="339"/>
      <c r="S471" s="340"/>
      <c r="T471" s="302">
        <v>43764</v>
      </c>
      <c r="U471" s="303"/>
      <c r="V471" s="313" t="str">
        <f>F471</f>
        <v>Run Name</v>
      </c>
      <c r="W471" s="274" t="str">
        <f>I471</f>
        <v>Run Name</v>
      </c>
      <c r="X471" s="314" t="str">
        <f>L471</f>
        <v>Run Name</v>
      </c>
      <c r="Y471" s="314" t="str">
        <f>O471</f>
        <v>Run Name</v>
      </c>
      <c r="Z471" s="314" t="str">
        <f>V471&amp;"  -"&amp;W471&amp;" - "&amp;X471&amp;" - "&amp;Y471</f>
        <v>Run Name  -Run Name - Run Name - Run Name</v>
      </c>
      <c r="AA471" s="314"/>
    </row>
    <row r="472" spans="1:31" x14ac:dyDescent="0.25">
      <c r="A472" s="275" t="s">
        <v>373</v>
      </c>
      <c r="B472" s="398" t="s">
        <v>462</v>
      </c>
      <c r="C472" s="327" t="s">
        <v>280</v>
      </c>
      <c r="D472" s="327"/>
      <c r="E472" s="322" t="s">
        <v>280</v>
      </c>
      <c r="F472" s="286"/>
      <c r="G472" s="286"/>
      <c r="H472" s="322" t="s">
        <v>280</v>
      </c>
      <c r="I472" s="286"/>
      <c r="J472" s="286"/>
      <c r="K472" s="322" t="s">
        <v>280</v>
      </c>
      <c r="L472" s="286"/>
      <c r="M472" s="286"/>
      <c r="N472" s="322" t="s">
        <v>280</v>
      </c>
      <c r="O472" s="286"/>
      <c r="P472" s="286"/>
      <c r="Q472" s="322" t="s">
        <v>280</v>
      </c>
      <c r="R472" s="323"/>
      <c r="S472" s="323"/>
      <c r="T472" s="287" t="s">
        <v>280</v>
      </c>
      <c r="U472" s="288"/>
      <c r="V472" s="274" t="s">
        <v>32</v>
      </c>
      <c r="W472" s="274" t="s">
        <v>32</v>
      </c>
      <c r="X472" s="274" t="s">
        <v>32</v>
      </c>
      <c r="Y472" s="274" t="s">
        <v>32</v>
      </c>
      <c r="Z472" s="274" t="s">
        <v>32</v>
      </c>
      <c r="AA472" s="314" t="str">
        <f t="shared" ref="AA472:AA481" si="210">AB472&amp;" - "&amp;AC472&amp;" - "&amp;AD472&amp;" - "&amp;AE472</f>
        <v xml:space="preserve">  -   -   -  </v>
      </c>
      <c r="AB472" s="313" t="str">
        <f t="shared" ref="AB472:AB481" si="211">E472</f>
        <v xml:space="preserve"> </v>
      </c>
      <c r="AC472" s="313" t="str">
        <f t="shared" ref="AC472:AC481" si="212">H472</f>
        <v xml:space="preserve"> </v>
      </c>
      <c r="AD472" s="313" t="str">
        <f t="shared" ref="AD472:AD481" si="213">K472</f>
        <v xml:space="preserve"> </v>
      </c>
      <c r="AE472" s="313" t="str">
        <f t="shared" ref="AE472:AE481" si="214">N472</f>
        <v xml:space="preserve"> </v>
      </c>
    </row>
    <row r="473" spans="1:31" x14ac:dyDescent="0.25">
      <c r="A473" s="275" t="s">
        <v>373</v>
      </c>
      <c r="B473" s="398" t="s">
        <v>462</v>
      </c>
      <c r="C473" s="327" t="s">
        <v>280</v>
      </c>
      <c r="D473" s="327"/>
      <c r="E473" s="322" t="s">
        <v>280</v>
      </c>
      <c r="F473" s="286"/>
      <c r="G473" s="286"/>
      <c r="H473" s="322" t="s">
        <v>280</v>
      </c>
      <c r="I473" s="286"/>
      <c r="J473" s="286"/>
      <c r="K473" s="322" t="s">
        <v>280</v>
      </c>
      <c r="L473" s="286"/>
      <c r="M473" s="286"/>
      <c r="N473" s="322" t="s">
        <v>280</v>
      </c>
      <c r="O473" s="286"/>
      <c r="P473" s="286"/>
      <c r="Q473" s="322" t="s">
        <v>280</v>
      </c>
      <c r="R473" s="323"/>
      <c r="S473" s="323"/>
      <c r="T473" s="287" t="s">
        <v>280</v>
      </c>
      <c r="U473" s="288"/>
      <c r="V473" s="274" t="s">
        <v>32</v>
      </c>
      <c r="W473" s="274" t="s">
        <v>32</v>
      </c>
      <c r="X473" s="274" t="s">
        <v>32</v>
      </c>
      <c r="Y473" s="274" t="s">
        <v>32</v>
      </c>
      <c r="Z473" s="274" t="s">
        <v>32</v>
      </c>
      <c r="AA473" s="314" t="str">
        <f t="shared" si="210"/>
        <v xml:space="preserve">  -   -   -  </v>
      </c>
      <c r="AB473" s="313" t="str">
        <f t="shared" si="211"/>
        <v xml:space="preserve"> </v>
      </c>
      <c r="AC473" s="313" t="str">
        <f t="shared" si="212"/>
        <v xml:space="preserve"> </v>
      </c>
      <c r="AD473" s="313" t="str">
        <f t="shared" si="213"/>
        <v xml:space="preserve"> </v>
      </c>
      <c r="AE473" s="313" t="str">
        <f t="shared" si="214"/>
        <v xml:space="preserve"> </v>
      </c>
    </row>
    <row r="474" spans="1:31" x14ac:dyDescent="0.25">
      <c r="A474" s="275" t="s">
        <v>373</v>
      </c>
      <c r="B474" s="398" t="s">
        <v>462</v>
      </c>
      <c r="C474" s="327"/>
      <c r="D474" s="327"/>
      <c r="E474" s="322"/>
      <c r="F474" s="286"/>
      <c r="G474" s="286"/>
      <c r="H474" s="322"/>
      <c r="I474" s="286"/>
      <c r="J474" s="286"/>
      <c r="K474" s="322"/>
      <c r="L474" s="286"/>
      <c r="M474" s="286"/>
      <c r="N474" s="322"/>
      <c r="O474" s="286"/>
      <c r="P474" s="286"/>
      <c r="Q474" s="322"/>
      <c r="R474" s="323"/>
      <c r="S474" s="323"/>
      <c r="T474" s="287"/>
      <c r="U474" s="288"/>
      <c r="V474" s="274" t="s">
        <v>32</v>
      </c>
      <c r="W474" s="274" t="s">
        <v>32</v>
      </c>
      <c r="X474" s="274" t="s">
        <v>32</v>
      </c>
      <c r="Y474" s="274" t="s">
        <v>32</v>
      </c>
      <c r="Z474" s="274" t="s">
        <v>32</v>
      </c>
      <c r="AA474" s="314" t="str">
        <f t="shared" si="210"/>
        <v>0 - 0 - 0 - 0</v>
      </c>
      <c r="AB474" s="313">
        <f t="shared" si="211"/>
        <v>0</v>
      </c>
      <c r="AC474" s="313">
        <f t="shared" si="212"/>
        <v>0</v>
      </c>
      <c r="AD474" s="313">
        <f t="shared" si="213"/>
        <v>0</v>
      </c>
      <c r="AE474" s="313">
        <f t="shared" si="214"/>
        <v>0</v>
      </c>
    </row>
    <row r="475" spans="1:31" x14ac:dyDescent="0.25">
      <c r="A475" s="275" t="s">
        <v>373</v>
      </c>
      <c r="B475" s="398" t="s">
        <v>462</v>
      </c>
      <c r="C475" s="327"/>
      <c r="D475" s="327"/>
      <c r="E475" s="322"/>
      <c r="F475" s="286"/>
      <c r="G475" s="286"/>
      <c r="H475" s="322"/>
      <c r="I475" s="286"/>
      <c r="J475" s="286"/>
      <c r="K475" s="322"/>
      <c r="L475" s="286"/>
      <c r="M475" s="286"/>
      <c r="N475" s="322"/>
      <c r="O475" s="286"/>
      <c r="P475" s="286"/>
      <c r="Q475" s="322"/>
      <c r="R475" s="323"/>
      <c r="S475" s="323"/>
      <c r="T475" s="287"/>
      <c r="U475" s="288"/>
      <c r="V475" s="274" t="s">
        <v>32</v>
      </c>
      <c r="W475" s="274" t="s">
        <v>32</v>
      </c>
      <c r="X475" s="274" t="s">
        <v>32</v>
      </c>
      <c r="Y475" s="274" t="s">
        <v>32</v>
      </c>
      <c r="Z475" s="274" t="s">
        <v>32</v>
      </c>
      <c r="AA475" s="314" t="str">
        <f t="shared" si="210"/>
        <v>0 - 0 - 0 - 0</v>
      </c>
      <c r="AB475" s="313">
        <f t="shared" si="211"/>
        <v>0</v>
      </c>
      <c r="AC475" s="313">
        <f t="shared" si="212"/>
        <v>0</v>
      </c>
      <c r="AD475" s="313">
        <f t="shared" si="213"/>
        <v>0</v>
      </c>
      <c r="AE475" s="313">
        <f t="shared" si="214"/>
        <v>0</v>
      </c>
    </row>
    <row r="476" spans="1:31" x14ac:dyDescent="0.25">
      <c r="A476" s="275" t="s">
        <v>373</v>
      </c>
      <c r="B476" s="398" t="s">
        <v>462</v>
      </c>
      <c r="C476" s="327"/>
      <c r="D476" s="327"/>
      <c r="E476" s="322"/>
      <c r="F476" s="286"/>
      <c r="G476" s="286"/>
      <c r="H476" s="322"/>
      <c r="I476" s="286"/>
      <c r="J476" s="286"/>
      <c r="K476" s="322"/>
      <c r="L476" s="286"/>
      <c r="M476" s="286"/>
      <c r="N476" s="322"/>
      <c r="O476" s="286"/>
      <c r="P476" s="286"/>
      <c r="Q476" s="322"/>
      <c r="R476" s="323"/>
      <c r="S476" s="323"/>
      <c r="T476" s="287"/>
      <c r="U476" s="288"/>
      <c r="V476" s="274" t="s">
        <v>32</v>
      </c>
      <c r="W476" s="274" t="s">
        <v>32</v>
      </c>
      <c r="X476" s="274" t="s">
        <v>32</v>
      </c>
      <c r="Y476" s="274" t="s">
        <v>32</v>
      </c>
      <c r="Z476" s="274" t="s">
        <v>32</v>
      </c>
      <c r="AA476" s="314" t="str">
        <f t="shared" si="210"/>
        <v>0 - 0 - 0 - 0</v>
      </c>
      <c r="AB476" s="313">
        <f t="shared" si="211"/>
        <v>0</v>
      </c>
      <c r="AC476" s="313">
        <f t="shared" si="212"/>
        <v>0</v>
      </c>
      <c r="AD476" s="313">
        <f t="shared" si="213"/>
        <v>0</v>
      </c>
      <c r="AE476" s="313">
        <f t="shared" si="214"/>
        <v>0</v>
      </c>
    </row>
    <row r="477" spans="1:31" x14ac:dyDescent="0.25">
      <c r="A477" s="275" t="s">
        <v>373</v>
      </c>
      <c r="B477" s="398" t="s">
        <v>462</v>
      </c>
      <c r="C477" s="327"/>
      <c r="D477" s="327"/>
      <c r="E477" s="322"/>
      <c r="F477" s="286"/>
      <c r="G477" s="286"/>
      <c r="H477" s="322"/>
      <c r="I477" s="286"/>
      <c r="J477" s="286"/>
      <c r="K477" s="322"/>
      <c r="L477" s="286"/>
      <c r="M477" s="286"/>
      <c r="N477" s="322"/>
      <c r="O477" s="286"/>
      <c r="P477" s="286"/>
      <c r="Q477" s="322"/>
      <c r="R477" s="323"/>
      <c r="S477" s="323"/>
      <c r="T477" s="287"/>
      <c r="U477" s="288"/>
      <c r="V477" s="274" t="s">
        <v>32</v>
      </c>
      <c r="W477" s="274" t="s">
        <v>32</v>
      </c>
      <c r="X477" s="274" t="s">
        <v>32</v>
      </c>
      <c r="Y477" s="274" t="s">
        <v>32</v>
      </c>
      <c r="Z477" s="274" t="s">
        <v>32</v>
      </c>
      <c r="AA477" s="314" t="str">
        <f t="shared" si="210"/>
        <v>0 - 0 - 0 - 0</v>
      </c>
      <c r="AB477" s="313">
        <f t="shared" si="211"/>
        <v>0</v>
      </c>
      <c r="AC477" s="313">
        <f t="shared" si="212"/>
        <v>0</v>
      </c>
      <c r="AD477" s="313">
        <f t="shared" si="213"/>
        <v>0</v>
      </c>
      <c r="AE477" s="313">
        <f t="shared" si="214"/>
        <v>0</v>
      </c>
    </row>
    <row r="478" spans="1:31" x14ac:dyDescent="0.25">
      <c r="A478" s="275" t="s">
        <v>373</v>
      </c>
      <c r="B478" s="398" t="s">
        <v>462</v>
      </c>
      <c r="C478" s="327"/>
      <c r="D478" s="327"/>
      <c r="E478" s="322"/>
      <c r="F478" s="286"/>
      <c r="G478" s="286"/>
      <c r="H478" s="322"/>
      <c r="I478" s="286"/>
      <c r="J478" s="286"/>
      <c r="K478" s="322"/>
      <c r="L478" s="286"/>
      <c r="M478" s="286"/>
      <c r="N478" s="322"/>
      <c r="O478" s="286"/>
      <c r="P478" s="286"/>
      <c r="Q478" s="322"/>
      <c r="R478" s="323"/>
      <c r="S478" s="323"/>
      <c r="T478" s="287"/>
      <c r="U478" s="288"/>
      <c r="V478" s="274" t="s">
        <v>32</v>
      </c>
      <c r="W478" s="274" t="s">
        <v>32</v>
      </c>
      <c r="X478" s="274" t="s">
        <v>32</v>
      </c>
      <c r="Y478" s="274" t="s">
        <v>32</v>
      </c>
      <c r="Z478" s="274" t="s">
        <v>32</v>
      </c>
      <c r="AA478" s="314" t="str">
        <f t="shared" si="210"/>
        <v>0 - 0 - 0 - 0</v>
      </c>
      <c r="AB478" s="313">
        <f t="shared" si="211"/>
        <v>0</v>
      </c>
      <c r="AC478" s="313">
        <f t="shared" si="212"/>
        <v>0</v>
      </c>
      <c r="AD478" s="313">
        <f t="shared" si="213"/>
        <v>0</v>
      </c>
      <c r="AE478" s="313">
        <f t="shared" si="214"/>
        <v>0</v>
      </c>
    </row>
    <row r="479" spans="1:31" x14ac:dyDescent="0.25">
      <c r="A479" s="275" t="s">
        <v>373</v>
      </c>
      <c r="B479" s="398" t="s">
        <v>462</v>
      </c>
      <c r="C479" s="327" t="s">
        <v>280</v>
      </c>
      <c r="D479" s="327"/>
      <c r="E479" s="322" t="s">
        <v>280</v>
      </c>
      <c r="F479" s="286"/>
      <c r="G479" s="286"/>
      <c r="H479" s="322" t="s">
        <v>280</v>
      </c>
      <c r="I479" s="286"/>
      <c r="J479" s="286"/>
      <c r="K479" s="322" t="s">
        <v>280</v>
      </c>
      <c r="L479" s="286"/>
      <c r="M479" s="286"/>
      <c r="N479" s="322" t="s">
        <v>280</v>
      </c>
      <c r="O479" s="286"/>
      <c r="P479" s="286"/>
      <c r="Q479" s="322" t="s">
        <v>280</v>
      </c>
      <c r="R479" s="323"/>
      <c r="S479" s="323"/>
      <c r="T479" s="287" t="s">
        <v>280</v>
      </c>
      <c r="U479" s="288"/>
      <c r="V479" s="274" t="s">
        <v>32</v>
      </c>
      <c r="W479" s="274" t="s">
        <v>32</v>
      </c>
      <c r="X479" s="274" t="s">
        <v>32</v>
      </c>
      <c r="Y479" s="274" t="s">
        <v>32</v>
      </c>
      <c r="Z479" s="274" t="s">
        <v>32</v>
      </c>
      <c r="AA479" s="314" t="str">
        <f t="shared" si="210"/>
        <v xml:space="preserve">  -   -   -  </v>
      </c>
      <c r="AB479" s="313" t="str">
        <f t="shared" si="211"/>
        <v xml:space="preserve"> </v>
      </c>
      <c r="AC479" s="313" t="str">
        <f t="shared" si="212"/>
        <v xml:space="preserve"> </v>
      </c>
      <c r="AD479" s="313" t="str">
        <f t="shared" si="213"/>
        <v xml:space="preserve"> </v>
      </c>
      <c r="AE479" s="313" t="str">
        <f t="shared" si="214"/>
        <v xml:space="preserve"> </v>
      </c>
    </row>
    <row r="480" spans="1:31" x14ac:dyDescent="0.25">
      <c r="A480" s="275" t="s">
        <v>373</v>
      </c>
      <c r="B480" s="398" t="s">
        <v>462</v>
      </c>
      <c r="C480" s="327" t="s">
        <v>280</v>
      </c>
      <c r="D480" s="327"/>
      <c r="E480" s="322" t="s">
        <v>280</v>
      </c>
      <c r="F480" s="286"/>
      <c r="G480" s="286"/>
      <c r="H480" s="322" t="s">
        <v>280</v>
      </c>
      <c r="I480" s="286"/>
      <c r="J480" s="286"/>
      <c r="K480" s="322" t="s">
        <v>280</v>
      </c>
      <c r="L480" s="286"/>
      <c r="M480" s="286"/>
      <c r="N480" s="322" t="s">
        <v>280</v>
      </c>
      <c r="O480" s="286"/>
      <c r="P480" s="286"/>
      <c r="Q480" s="322" t="s">
        <v>280</v>
      </c>
      <c r="R480" s="323"/>
      <c r="S480" s="323"/>
      <c r="T480" s="287" t="s">
        <v>280</v>
      </c>
      <c r="U480" s="288"/>
      <c r="V480" s="274" t="s">
        <v>32</v>
      </c>
      <c r="W480" s="274" t="s">
        <v>32</v>
      </c>
      <c r="X480" s="274" t="s">
        <v>32</v>
      </c>
      <c r="Y480" s="274" t="s">
        <v>32</v>
      </c>
      <c r="Z480" s="274" t="s">
        <v>32</v>
      </c>
      <c r="AA480" s="314" t="str">
        <f t="shared" si="210"/>
        <v xml:space="preserve">  -   -   -  </v>
      </c>
      <c r="AB480" s="313" t="str">
        <f t="shared" si="211"/>
        <v xml:space="preserve"> </v>
      </c>
      <c r="AC480" s="313" t="str">
        <f t="shared" si="212"/>
        <v xml:space="preserve"> </v>
      </c>
      <c r="AD480" s="313" t="str">
        <f t="shared" si="213"/>
        <v xml:space="preserve"> </v>
      </c>
      <c r="AE480" s="313" t="str">
        <f t="shared" si="214"/>
        <v xml:space="preserve"> </v>
      </c>
    </row>
    <row r="481" spans="1:31" ht="15.75" thickBot="1" x14ac:dyDescent="0.3">
      <c r="A481" s="275" t="s">
        <v>373</v>
      </c>
      <c r="B481" s="398" t="s">
        <v>462</v>
      </c>
      <c r="C481" s="327" t="s">
        <v>280</v>
      </c>
      <c r="D481" s="327"/>
      <c r="E481" s="322" t="s">
        <v>280</v>
      </c>
      <c r="F481" s="286"/>
      <c r="G481" s="286"/>
      <c r="H481" s="322" t="s">
        <v>280</v>
      </c>
      <c r="I481" s="286"/>
      <c r="J481" s="286"/>
      <c r="K481" s="322" t="s">
        <v>280</v>
      </c>
      <c r="L481" s="286"/>
      <c r="M481" s="286"/>
      <c r="N481" s="322" t="s">
        <v>280</v>
      </c>
      <c r="O481" s="286"/>
      <c r="P481" s="286"/>
      <c r="Q481" s="328" t="s">
        <v>280</v>
      </c>
      <c r="R481" s="329"/>
      <c r="S481" s="329"/>
      <c r="T481" s="294" t="s">
        <v>280</v>
      </c>
      <c r="U481" s="295"/>
      <c r="V481" s="274" t="s">
        <v>32</v>
      </c>
      <c r="W481" s="274" t="s">
        <v>32</v>
      </c>
      <c r="X481" s="274" t="s">
        <v>32</v>
      </c>
      <c r="Y481" s="274" t="s">
        <v>32</v>
      </c>
      <c r="Z481" s="274" t="s">
        <v>32</v>
      </c>
      <c r="AA481" s="314" t="str">
        <f t="shared" si="210"/>
        <v xml:space="preserve">  -   -   -  </v>
      </c>
      <c r="AB481" s="313" t="str">
        <f t="shared" si="211"/>
        <v xml:space="preserve"> </v>
      </c>
      <c r="AC481" s="313" t="str">
        <f t="shared" si="212"/>
        <v xml:space="preserve"> </v>
      </c>
      <c r="AD481" s="313" t="str">
        <f t="shared" si="213"/>
        <v xml:space="preserve"> </v>
      </c>
      <c r="AE481" s="313" t="str">
        <f t="shared" si="214"/>
        <v xml:space="preserve"> </v>
      </c>
    </row>
    <row r="482" spans="1:31" x14ac:dyDescent="0.25">
      <c r="A482" s="275" t="s">
        <v>373</v>
      </c>
      <c r="B482" s="398" t="s">
        <v>462</v>
      </c>
      <c r="C482" s="341">
        <v>43765</v>
      </c>
      <c r="D482" s="342"/>
      <c r="E482" s="338">
        <v>43766</v>
      </c>
      <c r="F482" s="360" t="s">
        <v>487</v>
      </c>
      <c r="G482" s="361" t="s">
        <v>492</v>
      </c>
      <c r="H482" s="338">
        <v>43767</v>
      </c>
      <c r="I482" s="360" t="s">
        <v>487</v>
      </c>
      <c r="J482" s="361" t="s">
        <v>492</v>
      </c>
      <c r="K482" s="338">
        <v>43768</v>
      </c>
      <c r="L482" s="360" t="s">
        <v>487</v>
      </c>
      <c r="M482" s="361" t="s">
        <v>492</v>
      </c>
      <c r="N482" s="338">
        <v>43769</v>
      </c>
      <c r="O482" s="360" t="s">
        <v>487</v>
      </c>
      <c r="P482" s="361" t="s">
        <v>492</v>
      </c>
      <c r="Q482" s="331">
        <v>43770</v>
      </c>
      <c r="R482" s="331"/>
      <c r="S482" s="343"/>
      <c r="T482" s="296">
        <v>43771</v>
      </c>
      <c r="U482" s="297"/>
      <c r="V482" s="313" t="str">
        <f>F482</f>
        <v>Run Name</v>
      </c>
      <c r="W482" s="274" t="str">
        <f>I482</f>
        <v>Run Name</v>
      </c>
      <c r="X482" s="314" t="str">
        <f>L482</f>
        <v>Run Name</v>
      </c>
      <c r="Y482" s="314" t="str">
        <f>O482</f>
        <v>Run Name</v>
      </c>
      <c r="Z482" s="314" t="str">
        <f>V482&amp;"  -"&amp;W482&amp;" - "&amp;X482&amp;" - "&amp;Y482</f>
        <v>Run Name  -Run Name - Run Name - Run Name</v>
      </c>
      <c r="AA482" s="314"/>
    </row>
    <row r="483" spans="1:31" x14ac:dyDescent="0.25">
      <c r="A483" s="275" t="s">
        <v>373</v>
      </c>
      <c r="B483" s="398" t="s">
        <v>462</v>
      </c>
      <c r="C483" s="327" t="s">
        <v>280</v>
      </c>
      <c r="D483" s="327"/>
      <c r="E483" s="322" t="s">
        <v>280</v>
      </c>
      <c r="F483" s="286"/>
      <c r="G483" s="286"/>
      <c r="H483" s="322" t="s">
        <v>280</v>
      </c>
      <c r="I483" s="286"/>
      <c r="J483" s="286"/>
      <c r="K483" s="322" t="s">
        <v>280</v>
      </c>
      <c r="L483" s="286"/>
      <c r="M483" s="286"/>
      <c r="N483" s="322" t="s">
        <v>280</v>
      </c>
      <c r="O483" s="286"/>
      <c r="P483" s="298"/>
      <c r="Q483" s="323" t="s">
        <v>280</v>
      </c>
      <c r="R483" s="323"/>
      <c r="S483" s="323"/>
      <c r="T483" s="287" t="s">
        <v>280</v>
      </c>
      <c r="U483" s="288"/>
      <c r="V483" s="274" t="s">
        <v>32</v>
      </c>
      <c r="W483" s="274" t="s">
        <v>32</v>
      </c>
      <c r="X483" s="274" t="s">
        <v>32</v>
      </c>
      <c r="Y483" s="274" t="s">
        <v>32</v>
      </c>
      <c r="Z483" s="274" t="s">
        <v>32</v>
      </c>
      <c r="AA483" s="314" t="str">
        <f t="shared" ref="AA483:AA492" si="215">AB483&amp;" - "&amp;AC483&amp;" - "&amp;AD483&amp;" - "&amp;AE483</f>
        <v xml:space="preserve">  -   -   -  </v>
      </c>
      <c r="AB483" s="313" t="str">
        <f t="shared" ref="AB483:AB492" si="216">E483</f>
        <v xml:space="preserve"> </v>
      </c>
      <c r="AC483" s="313" t="str">
        <f t="shared" ref="AC483:AC492" si="217">H483</f>
        <v xml:space="preserve"> </v>
      </c>
      <c r="AD483" s="313" t="str">
        <f t="shared" ref="AD483:AD492" si="218">K483</f>
        <v xml:space="preserve"> </v>
      </c>
      <c r="AE483" s="313" t="str">
        <f t="shared" ref="AE483:AE492" si="219">N483</f>
        <v xml:space="preserve"> </v>
      </c>
    </row>
    <row r="484" spans="1:31" x14ac:dyDescent="0.25">
      <c r="A484" s="275" t="s">
        <v>373</v>
      </c>
      <c r="B484" s="398" t="s">
        <v>462</v>
      </c>
      <c r="C484" s="327" t="s">
        <v>280</v>
      </c>
      <c r="D484" s="327"/>
      <c r="E484" s="322" t="s">
        <v>280</v>
      </c>
      <c r="F484" s="286"/>
      <c r="G484" s="286"/>
      <c r="H484" s="322" t="s">
        <v>280</v>
      </c>
      <c r="I484" s="286"/>
      <c r="J484" s="286"/>
      <c r="K484" s="322" t="s">
        <v>280</v>
      </c>
      <c r="L484" s="286"/>
      <c r="M484" s="286"/>
      <c r="N484" s="322" t="s">
        <v>280</v>
      </c>
      <c r="O484" s="286"/>
      <c r="P484" s="298"/>
      <c r="Q484" s="323" t="s">
        <v>280</v>
      </c>
      <c r="R484" s="323"/>
      <c r="S484" s="323"/>
      <c r="T484" s="287" t="s">
        <v>280</v>
      </c>
      <c r="U484" s="288"/>
      <c r="V484" s="274" t="s">
        <v>32</v>
      </c>
      <c r="W484" s="274" t="s">
        <v>32</v>
      </c>
      <c r="X484" s="274" t="s">
        <v>32</v>
      </c>
      <c r="Y484" s="274" t="s">
        <v>32</v>
      </c>
      <c r="Z484" s="274" t="s">
        <v>32</v>
      </c>
      <c r="AA484" s="314" t="str">
        <f t="shared" si="215"/>
        <v xml:space="preserve">  -   -   -  </v>
      </c>
      <c r="AB484" s="313" t="str">
        <f t="shared" si="216"/>
        <v xml:space="preserve"> </v>
      </c>
      <c r="AC484" s="313" t="str">
        <f t="shared" si="217"/>
        <v xml:space="preserve"> </v>
      </c>
      <c r="AD484" s="313" t="str">
        <f t="shared" si="218"/>
        <v xml:space="preserve"> </v>
      </c>
      <c r="AE484" s="313" t="str">
        <f t="shared" si="219"/>
        <v xml:space="preserve"> </v>
      </c>
    </row>
    <row r="485" spans="1:31" x14ac:dyDescent="0.25">
      <c r="A485" s="275" t="s">
        <v>373</v>
      </c>
      <c r="B485" s="398" t="s">
        <v>462</v>
      </c>
      <c r="C485" s="327"/>
      <c r="D485" s="327"/>
      <c r="E485" s="322"/>
      <c r="F485" s="286"/>
      <c r="G485" s="286"/>
      <c r="H485" s="322"/>
      <c r="I485" s="286"/>
      <c r="J485" s="286"/>
      <c r="K485" s="322"/>
      <c r="L485" s="286"/>
      <c r="M485" s="286"/>
      <c r="N485" s="322"/>
      <c r="O485" s="286"/>
      <c r="P485" s="298"/>
      <c r="Q485" s="323"/>
      <c r="R485" s="323"/>
      <c r="S485" s="323"/>
      <c r="T485" s="287"/>
      <c r="U485" s="288"/>
      <c r="V485" s="274" t="s">
        <v>32</v>
      </c>
      <c r="W485" s="274" t="s">
        <v>32</v>
      </c>
      <c r="X485" s="274" t="s">
        <v>32</v>
      </c>
      <c r="Y485" s="274" t="s">
        <v>32</v>
      </c>
      <c r="Z485" s="274" t="s">
        <v>32</v>
      </c>
      <c r="AA485" s="314" t="str">
        <f t="shared" si="215"/>
        <v>0 - 0 - 0 - 0</v>
      </c>
      <c r="AB485" s="313">
        <f t="shared" si="216"/>
        <v>0</v>
      </c>
      <c r="AC485" s="313">
        <f t="shared" si="217"/>
        <v>0</v>
      </c>
      <c r="AD485" s="313">
        <f t="shared" si="218"/>
        <v>0</v>
      </c>
      <c r="AE485" s="313">
        <f t="shared" si="219"/>
        <v>0</v>
      </c>
    </row>
    <row r="486" spans="1:31" x14ac:dyDescent="0.25">
      <c r="A486" s="275" t="s">
        <v>373</v>
      </c>
      <c r="B486" s="398" t="s">
        <v>462</v>
      </c>
      <c r="C486" s="327"/>
      <c r="D486" s="327"/>
      <c r="E486" s="322"/>
      <c r="F486" s="286"/>
      <c r="G486" s="286"/>
      <c r="H486" s="322"/>
      <c r="I486" s="286"/>
      <c r="J486" s="286"/>
      <c r="K486" s="322"/>
      <c r="L486" s="286"/>
      <c r="M486" s="286"/>
      <c r="N486" s="322"/>
      <c r="O486" s="286"/>
      <c r="P486" s="298"/>
      <c r="Q486" s="323"/>
      <c r="R486" s="323"/>
      <c r="S486" s="323"/>
      <c r="T486" s="287"/>
      <c r="U486" s="288"/>
      <c r="V486" s="274" t="s">
        <v>32</v>
      </c>
      <c r="W486" s="274" t="s">
        <v>32</v>
      </c>
      <c r="X486" s="274" t="s">
        <v>32</v>
      </c>
      <c r="Y486" s="274" t="s">
        <v>32</v>
      </c>
      <c r="Z486" s="274" t="s">
        <v>32</v>
      </c>
      <c r="AA486" s="314" t="str">
        <f t="shared" si="215"/>
        <v>0 - 0 - 0 - 0</v>
      </c>
      <c r="AB486" s="313">
        <f t="shared" si="216"/>
        <v>0</v>
      </c>
      <c r="AC486" s="313">
        <f t="shared" si="217"/>
        <v>0</v>
      </c>
      <c r="AD486" s="313">
        <f t="shared" si="218"/>
        <v>0</v>
      </c>
      <c r="AE486" s="313">
        <f t="shared" si="219"/>
        <v>0</v>
      </c>
    </row>
    <row r="487" spans="1:31" x14ac:dyDescent="0.25">
      <c r="A487" s="275" t="s">
        <v>373</v>
      </c>
      <c r="B487" s="398" t="s">
        <v>462</v>
      </c>
      <c r="C487" s="327"/>
      <c r="D487" s="327"/>
      <c r="E487" s="322"/>
      <c r="F487" s="286"/>
      <c r="G487" s="286"/>
      <c r="H487" s="322"/>
      <c r="I487" s="286"/>
      <c r="J487" s="286"/>
      <c r="K487" s="322"/>
      <c r="L487" s="286"/>
      <c r="M487" s="286"/>
      <c r="N487" s="322"/>
      <c r="O487" s="286"/>
      <c r="P487" s="298"/>
      <c r="Q487" s="323"/>
      <c r="R487" s="323"/>
      <c r="S487" s="323"/>
      <c r="T487" s="287"/>
      <c r="U487" s="288"/>
      <c r="V487" s="274" t="s">
        <v>32</v>
      </c>
      <c r="W487" s="274" t="s">
        <v>32</v>
      </c>
      <c r="X487" s="274" t="s">
        <v>32</v>
      </c>
      <c r="Y487" s="274" t="s">
        <v>32</v>
      </c>
      <c r="Z487" s="274" t="s">
        <v>32</v>
      </c>
      <c r="AA487" s="314" t="str">
        <f t="shared" si="215"/>
        <v>0 - 0 - 0 - 0</v>
      </c>
      <c r="AB487" s="313">
        <f t="shared" si="216"/>
        <v>0</v>
      </c>
      <c r="AC487" s="313">
        <f t="shared" si="217"/>
        <v>0</v>
      </c>
      <c r="AD487" s="313">
        <f t="shared" si="218"/>
        <v>0</v>
      </c>
      <c r="AE487" s="313">
        <f t="shared" si="219"/>
        <v>0</v>
      </c>
    </row>
    <row r="488" spans="1:31" x14ac:dyDescent="0.25">
      <c r="A488" s="275" t="s">
        <v>373</v>
      </c>
      <c r="B488" s="398" t="s">
        <v>462</v>
      </c>
      <c r="C488" s="327"/>
      <c r="D488" s="327"/>
      <c r="E488" s="322"/>
      <c r="F488" s="286"/>
      <c r="G488" s="286"/>
      <c r="H488" s="322"/>
      <c r="I488" s="286"/>
      <c r="J488" s="286"/>
      <c r="K488" s="322"/>
      <c r="L488" s="286"/>
      <c r="M488" s="286"/>
      <c r="N488" s="322"/>
      <c r="O488" s="286"/>
      <c r="P488" s="298"/>
      <c r="Q488" s="323"/>
      <c r="R488" s="323"/>
      <c r="S488" s="323"/>
      <c r="T488" s="287"/>
      <c r="U488" s="288"/>
      <c r="V488" s="274" t="s">
        <v>32</v>
      </c>
      <c r="W488" s="274" t="s">
        <v>32</v>
      </c>
      <c r="X488" s="274" t="s">
        <v>32</v>
      </c>
      <c r="Y488" s="274" t="s">
        <v>32</v>
      </c>
      <c r="Z488" s="274" t="s">
        <v>32</v>
      </c>
      <c r="AA488" s="314" t="str">
        <f t="shared" si="215"/>
        <v>0 - 0 - 0 - 0</v>
      </c>
      <c r="AB488" s="313">
        <f t="shared" si="216"/>
        <v>0</v>
      </c>
      <c r="AC488" s="313">
        <f t="shared" si="217"/>
        <v>0</v>
      </c>
      <c r="AD488" s="313">
        <f t="shared" si="218"/>
        <v>0</v>
      </c>
      <c r="AE488" s="313">
        <f t="shared" si="219"/>
        <v>0</v>
      </c>
    </row>
    <row r="489" spans="1:31" x14ac:dyDescent="0.25">
      <c r="A489" s="275" t="s">
        <v>373</v>
      </c>
      <c r="B489" s="398" t="s">
        <v>462</v>
      </c>
      <c r="C489" s="327"/>
      <c r="D489" s="327"/>
      <c r="E489" s="322"/>
      <c r="F489" s="286"/>
      <c r="G489" s="286"/>
      <c r="H489" s="322"/>
      <c r="I489" s="286"/>
      <c r="J489" s="286"/>
      <c r="K489" s="322"/>
      <c r="L489" s="286"/>
      <c r="M489" s="286"/>
      <c r="N489" s="322"/>
      <c r="O489" s="286"/>
      <c r="P489" s="298"/>
      <c r="Q489" s="323"/>
      <c r="R489" s="323"/>
      <c r="S489" s="323"/>
      <c r="T489" s="287"/>
      <c r="U489" s="288"/>
      <c r="V489" s="274" t="s">
        <v>32</v>
      </c>
      <c r="W489" s="274" t="s">
        <v>32</v>
      </c>
      <c r="X489" s="274" t="s">
        <v>32</v>
      </c>
      <c r="Y489" s="274" t="s">
        <v>32</v>
      </c>
      <c r="Z489" s="274" t="s">
        <v>32</v>
      </c>
      <c r="AA489" s="314" t="str">
        <f t="shared" si="215"/>
        <v>0 - 0 - 0 - 0</v>
      </c>
      <c r="AB489" s="313">
        <f t="shared" si="216"/>
        <v>0</v>
      </c>
      <c r="AC489" s="313">
        <f t="shared" si="217"/>
        <v>0</v>
      </c>
      <c r="AD489" s="313">
        <f t="shared" si="218"/>
        <v>0</v>
      </c>
      <c r="AE489" s="313">
        <f t="shared" si="219"/>
        <v>0</v>
      </c>
    </row>
    <row r="490" spans="1:31" x14ac:dyDescent="0.25">
      <c r="A490" s="275" t="s">
        <v>373</v>
      </c>
      <c r="B490" s="398" t="s">
        <v>462</v>
      </c>
      <c r="C490" s="327" t="s">
        <v>280</v>
      </c>
      <c r="D490" s="327"/>
      <c r="E490" s="322" t="s">
        <v>280</v>
      </c>
      <c r="F490" s="286"/>
      <c r="G490" s="286"/>
      <c r="H490" s="322" t="s">
        <v>280</v>
      </c>
      <c r="I490" s="286"/>
      <c r="J490" s="286"/>
      <c r="K490" s="322" t="s">
        <v>280</v>
      </c>
      <c r="L490" s="286"/>
      <c r="M490" s="286"/>
      <c r="N490" s="322" t="s">
        <v>280</v>
      </c>
      <c r="O490" s="286"/>
      <c r="P490" s="298"/>
      <c r="Q490" s="323" t="s">
        <v>280</v>
      </c>
      <c r="R490" s="323"/>
      <c r="S490" s="323"/>
      <c r="T490" s="287" t="s">
        <v>280</v>
      </c>
      <c r="U490" s="288"/>
      <c r="V490" s="274" t="s">
        <v>32</v>
      </c>
      <c r="W490" s="274" t="s">
        <v>32</v>
      </c>
      <c r="X490" s="274" t="s">
        <v>32</v>
      </c>
      <c r="Y490" s="274" t="s">
        <v>32</v>
      </c>
      <c r="Z490" s="274" t="s">
        <v>32</v>
      </c>
      <c r="AA490" s="314" t="str">
        <f t="shared" si="215"/>
        <v xml:space="preserve">  -   -   -  </v>
      </c>
      <c r="AB490" s="313" t="str">
        <f t="shared" si="216"/>
        <v xml:space="preserve"> </v>
      </c>
      <c r="AC490" s="313" t="str">
        <f t="shared" si="217"/>
        <v xml:space="preserve"> </v>
      </c>
      <c r="AD490" s="313" t="str">
        <f t="shared" si="218"/>
        <v xml:space="preserve"> </v>
      </c>
      <c r="AE490" s="313" t="str">
        <f t="shared" si="219"/>
        <v xml:space="preserve"> </v>
      </c>
    </row>
    <row r="491" spans="1:31" x14ac:dyDescent="0.25">
      <c r="A491" s="275" t="s">
        <v>373</v>
      </c>
      <c r="B491" s="398" t="s">
        <v>462</v>
      </c>
      <c r="C491" s="327" t="s">
        <v>280</v>
      </c>
      <c r="D491" s="327"/>
      <c r="E491" s="322" t="s">
        <v>280</v>
      </c>
      <c r="F491" s="286"/>
      <c r="G491" s="286"/>
      <c r="H491" s="322" t="s">
        <v>280</v>
      </c>
      <c r="I491" s="286"/>
      <c r="J491" s="286"/>
      <c r="K491" s="322" t="s">
        <v>280</v>
      </c>
      <c r="L491" s="286"/>
      <c r="M491" s="286"/>
      <c r="N491" s="322" t="s">
        <v>280</v>
      </c>
      <c r="O491" s="286"/>
      <c r="P491" s="298"/>
      <c r="Q491" s="323" t="s">
        <v>280</v>
      </c>
      <c r="R491" s="323"/>
      <c r="S491" s="323"/>
      <c r="T491" s="287" t="s">
        <v>280</v>
      </c>
      <c r="U491" s="288"/>
      <c r="V491" s="274" t="s">
        <v>32</v>
      </c>
      <c r="W491" s="274" t="s">
        <v>32</v>
      </c>
      <c r="X491" s="274" t="s">
        <v>32</v>
      </c>
      <c r="Y491" s="274" t="s">
        <v>32</v>
      </c>
      <c r="Z491" s="274" t="s">
        <v>32</v>
      </c>
      <c r="AA491" s="314" t="str">
        <f t="shared" si="215"/>
        <v xml:space="preserve">  -   -   -  </v>
      </c>
      <c r="AB491" s="313" t="str">
        <f t="shared" si="216"/>
        <v xml:space="preserve"> </v>
      </c>
      <c r="AC491" s="313" t="str">
        <f t="shared" si="217"/>
        <v xml:space="preserve"> </v>
      </c>
      <c r="AD491" s="313" t="str">
        <f t="shared" si="218"/>
        <v xml:space="preserve"> </v>
      </c>
      <c r="AE491" s="313" t="str">
        <f t="shared" si="219"/>
        <v xml:space="preserve"> </v>
      </c>
    </row>
    <row r="492" spans="1:31" ht="15.75" thickBot="1" x14ac:dyDescent="0.3">
      <c r="A492" s="304" t="s">
        <v>373</v>
      </c>
      <c r="B492" s="401" t="s">
        <v>462</v>
      </c>
      <c r="C492" s="334" t="s">
        <v>280</v>
      </c>
      <c r="D492" s="334"/>
      <c r="E492" s="328" t="s">
        <v>280</v>
      </c>
      <c r="F492" s="292"/>
      <c r="G492" s="292"/>
      <c r="H492" s="328" t="s">
        <v>280</v>
      </c>
      <c r="I492" s="292"/>
      <c r="J492" s="292"/>
      <c r="K492" s="328" t="s">
        <v>280</v>
      </c>
      <c r="L492" s="292"/>
      <c r="M492" s="292"/>
      <c r="N492" s="328" t="s">
        <v>280</v>
      </c>
      <c r="O492" s="292"/>
      <c r="P492" s="299"/>
      <c r="Q492" s="323" t="s">
        <v>280</v>
      </c>
      <c r="R492" s="323"/>
      <c r="S492" s="323"/>
      <c r="T492" s="287" t="s">
        <v>280</v>
      </c>
      <c r="U492" s="288"/>
      <c r="V492" s="274" t="s">
        <v>32</v>
      </c>
      <c r="W492" s="274" t="s">
        <v>32</v>
      </c>
      <c r="X492" s="274" t="s">
        <v>32</v>
      </c>
      <c r="Y492" s="274" t="s">
        <v>32</v>
      </c>
      <c r="Z492" s="274" t="s">
        <v>32</v>
      </c>
      <c r="AA492" s="314" t="str">
        <f t="shared" si="215"/>
        <v xml:space="preserve">  -   -   -  </v>
      </c>
      <c r="AB492" s="313" t="str">
        <f t="shared" si="216"/>
        <v xml:space="preserve"> </v>
      </c>
      <c r="AC492" s="313" t="str">
        <f t="shared" si="217"/>
        <v xml:space="preserve"> </v>
      </c>
      <c r="AD492" s="313" t="str">
        <f t="shared" si="218"/>
        <v xml:space="preserve"> </v>
      </c>
      <c r="AE492" s="313" t="str">
        <f t="shared" si="219"/>
        <v xml:space="preserve"> </v>
      </c>
    </row>
    <row r="493" spans="1:31" x14ac:dyDescent="0.25">
      <c r="A493" s="275" t="s">
        <v>374</v>
      </c>
      <c r="B493" s="398" t="s">
        <v>462</v>
      </c>
      <c r="C493" s="335">
        <v>43772</v>
      </c>
      <c r="D493" s="336"/>
      <c r="E493" s="337">
        <v>43773</v>
      </c>
      <c r="F493" s="360" t="s">
        <v>487</v>
      </c>
      <c r="G493" s="361" t="s">
        <v>492</v>
      </c>
      <c r="H493" s="337">
        <v>43774</v>
      </c>
      <c r="I493" s="360" t="s">
        <v>487</v>
      </c>
      <c r="J493" s="361" t="s">
        <v>492</v>
      </c>
      <c r="K493" s="337">
        <v>43775</v>
      </c>
      <c r="L493" s="360" t="s">
        <v>487</v>
      </c>
      <c r="M493" s="361" t="s">
        <v>492</v>
      </c>
      <c r="N493" s="337">
        <v>43776</v>
      </c>
      <c r="O493" s="360" t="s">
        <v>487</v>
      </c>
      <c r="P493" s="361" t="s">
        <v>492</v>
      </c>
      <c r="Q493" s="338">
        <v>43777</v>
      </c>
      <c r="R493" s="339"/>
      <c r="S493" s="340"/>
      <c r="T493" s="302">
        <v>43778</v>
      </c>
      <c r="U493" s="303"/>
      <c r="V493" s="313" t="str">
        <f>F493</f>
        <v>Run Name</v>
      </c>
      <c r="W493" s="274" t="str">
        <f>I493</f>
        <v>Run Name</v>
      </c>
      <c r="X493" s="314" t="str">
        <f>L493</f>
        <v>Run Name</v>
      </c>
      <c r="Y493" s="314" t="str">
        <f>O493</f>
        <v>Run Name</v>
      </c>
      <c r="Z493" s="314" t="str">
        <f>V493&amp;"  -"&amp;W493&amp;" - "&amp;X493&amp;" - "&amp;Y493</f>
        <v>Run Name  -Run Name - Run Name - Run Name</v>
      </c>
      <c r="AA493" s="314"/>
    </row>
    <row r="494" spans="1:31" x14ac:dyDescent="0.25">
      <c r="A494" s="275" t="s">
        <v>374</v>
      </c>
      <c r="B494" s="398" t="s">
        <v>462</v>
      </c>
      <c r="C494" s="327" t="s">
        <v>280</v>
      </c>
      <c r="D494" s="327"/>
      <c r="E494" s="322" t="s">
        <v>280</v>
      </c>
      <c r="F494" s="286"/>
      <c r="G494" s="286"/>
      <c r="H494" s="322" t="s">
        <v>280</v>
      </c>
      <c r="I494" s="286"/>
      <c r="J494" s="286"/>
      <c r="K494" s="322" t="s">
        <v>280</v>
      </c>
      <c r="L494" s="286"/>
      <c r="M494" s="286"/>
      <c r="N494" s="322" t="s">
        <v>280</v>
      </c>
      <c r="O494" s="286"/>
      <c r="P494" s="286"/>
      <c r="Q494" s="322" t="s">
        <v>280</v>
      </c>
      <c r="R494" s="323"/>
      <c r="S494" s="323"/>
      <c r="T494" s="287" t="s">
        <v>280</v>
      </c>
      <c r="U494" s="288"/>
      <c r="V494" s="274" t="s">
        <v>32</v>
      </c>
      <c r="W494" s="274" t="s">
        <v>32</v>
      </c>
      <c r="X494" s="274" t="s">
        <v>32</v>
      </c>
      <c r="Y494" s="274" t="s">
        <v>32</v>
      </c>
      <c r="Z494" s="274" t="s">
        <v>32</v>
      </c>
      <c r="AA494" s="314" t="str">
        <f t="shared" ref="AA494:AA503" si="220">AB494&amp;" - "&amp;AC494&amp;" - "&amp;AD494&amp;" - "&amp;AE494</f>
        <v xml:space="preserve">  -   -   -  </v>
      </c>
      <c r="AB494" s="313" t="str">
        <f t="shared" ref="AB494:AB503" si="221">E494</f>
        <v xml:space="preserve"> </v>
      </c>
      <c r="AC494" s="313" t="str">
        <f t="shared" ref="AC494:AC503" si="222">H494</f>
        <v xml:space="preserve"> </v>
      </c>
      <c r="AD494" s="313" t="str">
        <f t="shared" ref="AD494:AD503" si="223">K494</f>
        <v xml:space="preserve"> </v>
      </c>
      <c r="AE494" s="313" t="str">
        <f t="shared" ref="AE494:AE503" si="224">N494</f>
        <v xml:space="preserve"> </v>
      </c>
    </row>
    <row r="495" spans="1:31" x14ac:dyDescent="0.25">
      <c r="A495" s="275" t="s">
        <v>374</v>
      </c>
      <c r="B495" s="398" t="s">
        <v>462</v>
      </c>
      <c r="C495" s="327" t="s">
        <v>280</v>
      </c>
      <c r="D495" s="327"/>
      <c r="E495" s="322" t="s">
        <v>280</v>
      </c>
      <c r="F495" s="286"/>
      <c r="G495" s="286"/>
      <c r="H495" s="322" t="s">
        <v>280</v>
      </c>
      <c r="I495" s="286"/>
      <c r="J495" s="286"/>
      <c r="K495" s="322" t="s">
        <v>280</v>
      </c>
      <c r="L495" s="286"/>
      <c r="M495" s="286"/>
      <c r="N495" s="322" t="s">
        <v>280</v>
      </c>
      <c r="O495" s="286"/>
      <c r="P495" s="286"/>
      <c r="Q495" s="322" t="s">
        <v>280</v>
      </c>
      <c r="R495" s="323"/>
      <c r="S495" s="323"/>
      <c r="T495" s="287" t="s">
        <v>280</v>
      </c>
      <c r="U495" s="288"/>
      <c r="V495" s="274" t="s">
        <v>32</v>
      </c>
      <c r="W495" s="274" t="s">
        <v>32</v>
      </c>
      <c r="X495" s="274" t="s">
        <v>32</v>
      </c>
      <c r="Y495" s="274" t="s">
        <v>32</v>
      </c>
      <c r="Z495" s="274" t="s">
        <v>32</v>
      </c>
      <c r="AA495" s="314" t="str">
        <f t="shared" si="220"/>
        <v xml:space="preserve">  -   -   -  </v>
      </c>
      <c r="AB495" s="313" t="str">
        <f t="shared" si="221"/>
        <v xml:space="preserve"> </v>
      </c>
      <c r="AC495" s="313" t="str">
        <f t="shared" si="222"/>
        <v xml:space="preserve"> </v>
      </c>
      <c r="AD495" s="313" t="str">
        <f t="shared" si="223"/>
        <v xml:space="preserve"> </v>
      </c>
      <c r="AE495" s="313" t="str">
        <f t="shared" si="224"/>
        <v xml:space="preserve"> </v>
      </c>
    </row>
    <row r="496" spans="1:31" x14ac:dyDescent="0.25">
      <c r="A496" s="275" t="s">
        <v>374</v>
      </c>
      <c r="B496" s="398" t="s">
        <v>462</v>
      </c>
      <c r="C496" s="327" t="s">
        <v>280</v>
      </c>
      <c r="D496" s="327"/>
      <c r="E496" s="322" t="s">
        <v>280</v>
      </c>
      <c r="F496" s="286"/>
      <c r="G496" s="286"/>
      <c r="H496" s="322" t="s">
        <v>280</v>
      </c>
      <c r="I496" s="286"/>
      <c r="J496" s="286"/>
      <c r="K496" s="322" t="s">
        <v>280</v>
      </c>
      <c r="L496" s="286"/>
      <c r="M496" s="286"/>
      <c r="N496" s="322" t="s">
        <v>280</v>
      </c>
      <c r="O496" s="286"/>
      <c r="P496" s="286"/>
      <c r="Q496" s="322" t="s">
        <v>280</v>
      </c>
      <c r="R496" s="323"/>
      <c r="S496" s="323"/>
      <c r="T496" s="287" t="s">
        <v>280</v>
      </c>
      <c r="U496" s="288"/>
      <c r="V496" s="274" t="s">
        <v>32</v>
      </c>
      <c r="W496" s="274" t="s">
        <v>32</v>
      </c>
      <c r="X496" s="274" t="s">
        <v>32</v>
      </c>
      <c r="Y496" s="274" t="s">
        <v>32</v>
      </c>
      <c r="Z496" s="274" t="s">
        <v>32</v>
      </c>
      <c r="AA496" s="314" t="str">
        <f t="shared" si="220"/>
        <v xml:space="preserve">  -   -   -  </v>
      </c>
      <c r="AB496" s="313" t="str">
        <f t="shared" si="221"/>
        <v xml:space="preserve"> </v>
      </c>
      <c r="AC496" s="313" t="str">
        <f t="shared" si="222"/>
        <v xml:space="preserve"> </v>
      </c>
      <c r="AD496" s="313" t="str">
        <f t="shared" si="223"/>
        <v xml:space="preserve"> </v>
      </c>
      <c r="AE496" s="313" t="str">
        <f t="shared" si="224"/>
        <v xml:space="preserve"> </v>
      </c>
    </row>
    <row r="497" spans="1:31" x14ac:dyDescent="0.25">
      <c r="A497" s="275" t="s">
        <v>374</v>
      </c>
      <c r="B497" s="398" t="s">
        <v>462</v>
      </c>
      <c r="C497" s="327"/>
      <c r="D497" s="327"/>
      <c r="E497" s="322"/>
      <c r="F497" s="286"/>
      <c r="G497" s="286"/>
      <c r="H497" s="322"/>
      <c r="I497" s="286"/>
      <c r="J497" s="286"/>
      <c r="K497" s="322"/>
      <c r="L497" s="286"/>
      <c r="M497" s="286"/>
      <c r="N497" s="322"/>
      <c r="O497" s="286"/>
      <c r="P497" s="286"/>
      <c r="Q497" s="322"/>
      <c r="R497" s="323"/>
      <c r="S497" s="323"/>
      <c r="T497" s="287"/>
      <c r="U497" s="288"/>
      <c r="V497" s="274" t="s">
        <v>32</v>
      </c>
      <c r="W497" s="274" t="s">
        <v>32</v>
      </c>
      <c r="X497" s="274" t="s">
        <v>32</v>
      </c>
      <c r="Y497" s="274" t="s">
        <v>32</v>
      </c>
      <c r="Z497" s="274" t="s">
        <v>32</v>
      </c>
      <c r="AA497" s="314" t="str">
        <f t="shared" si="220"/>
        <v>0 - 0 - 0 - 0</v>
      </c>
      <c r="AB497" s="313">
        <f t="shared" si="221"/>
        <v>0</v>
      </c>
      <c r="AC497" s="313">
        <f t="shared" si="222"/>
        <v>0</v>
      </c>
      <c r="AD497" s="313">
        <f t="shared" si="223"/>
        <v>0</v>
      </c>
      <c r="AE497" s="313">
        <f t="shared" si="224"/>
        <v>0</v>
      </c>
    </row>
    <row r="498" spans="1:31" x14ac:dyDescent="0.25">
      <c r="A498" s="275" t="s">
        <v>374</v>
      </c>
      <c r="B498" s="398" t="s">
        <v>462</v>
      </c>
      <c r="C498" s="327"/>
      <c r="D498" s="327"/>
      <c r="E498" s="322"/>
      <c r="F498" s="286"/>
      <c r="G498" s="286"/>
      <c r="H498" s="322"/>
      <c r="I498" s="286"/>
      <c r="J498" s="286"/>
      <c r="K498" s="322"/>
      <c r="L498" s="286"/>
      <c r="M498" s="286"/>
      <c r="N498" s="322"/>
      <c r="O498" s="286"/>
      <c r="P498" s="286"/>
      <c r="Q498" s="322"/>
      <c r="R498" s="323"/>
      <c r="S498" s="323"/>
      <c r="T498" s="287"/>
      <c r="U498" s="288"/>
      <c r="V498" s="274" t="s">
        <v>32</v>
      </c>
      <c r="W498" s="274" t="s">
        <v>32</v>
      </c>
      <c r="X498" s="274" t="s">
        <v>32</v>
      </c>
      <c r="Y498" s="274" t="s">
        <v>32</v>
      </c>
      <c r="Z498" s="274" t="s">
        <v>32</v>
      </c>
      <c r="AA498" s="314" t="str">
        <f t="shared" si="220"/>
        <v>0 - 0 - 0 - 0</v>
      </c>
      <c r="AB498" s="313">
        <f t="shared" si="221"/>
        <v>0</v>
      </c>
      <c r="AC498" s="313">
        <f t="shared" si="222"/>
        <v>0</v>
      </c>
      <c r="AD498" s="313">
        <f t="shared" si="223"/>
        <v>0</v>
      </c>
      <c r="AE498" s="313">
        <f t="shared" si="224"/>
        <v>0</v>
      </c>
    </row>
    <row r="499" spans="1:31" x14ac:dyDescent="0.25">
      <c r="A499" s="275" t="s">
        <v>374</v>
      </c>
      <c r="B499" s="398" t="s">
        <v>462</v>
      </c>
      <c r="C499" s="327"/>
      <c r="D499" s="327"/>
      <c r="E499" s="322"/>
      <c r="F499" s="286"/>
      <c r="G499" s="286"/>
      <c r="H499" s="322"/>
      <c r="I499" s="286"/>
      <c r="J499" s="286"/>
      <c r="K499" s="322"/>
      <c r="L499" s="286"/>
      <c r="M499" s="286"/>
      <c r="N499" s="322"/>
      <c r="O499" s="286"/>
      <c r="P499" s="286"/>
      <c r="Q499" s="322"/>
      <c r="R499" s="323"/>
      <c r="S499" s="323"/>
      <c r="T499" s="287"/>
      <c r="U499" s="288"/>
      <c r="V499" s="274" t="s">
        <v>32</v>
      </c>
      <c r="W499" s="274" t="s">
        <v>32</v>
      </c>
      <c r="X499" s="274" t="s">
        <v>32</v>
      </c>
      <c r="Y499" s="274" t="s">
        <v>32</v>
      </c>
      <c r="Z499" s="274" t="s">
        <v>32</v>
      </c>
      <c r="AA499" s="314" t="str">
        <f t="shared" si="220"/>
        <v>0 - 0 - 0 - 0</v>
      </c>
      <c r="AB499" s="313">
        <f t="shared" si="221"/>
        <v>0</v>
      </c>
      <c r="AC499" s="313">
        <f t="shared" si="222"/>
        <v>0</v>
      </c>
      <c r="AD499" s="313">
        <f t="shared" si="223"/>
        <v>0</v>
      </c>
      <c r="AE499" s="313">
        <f t="shared" si="224"/>
        <v>0</v>
      </c>
    </row>
    <row r="500" spans="1:31" x14ac:dyDescent="0.25">
      <c r="A500" s="275" t="s">
        <v>374</v>
      </c>
      <c r="B500" s="398" t="s">
        <v>462</v>
      </c>
      <c r="C500" s="327"/>
      <c r="D500" s="327"/>
      <c r="E500" s="322"/>
      <c r="F500" s="286"/>
      <c r="G500" s="286"/>
      <c r="H500" s="322"/>
      <c r="I500" s="286"/>
      <c r="J500" s="286"/>
      <c r="K500" s="322"/>
      <c r="L500" s="286"/>
      <c r="M500" s="286"/>
      <c r="N500" s="322"/>
      <c r="O500" s="286"/>
      <c r="P500" s="286"/>
      <c r="Q500" s="322"/>
      <c r="R500" s="323"/>
      <c r="S500" s="323"/>
      <c r="T500" s="287"/>
      <c r="U500" s="288"/>
      <c r="V500" s="274" t="s">
        <v>32</v>
      </c>
      <c r="W500" s="274" t="s">
        <v>32</v>
      </c>
      <c r="X500" s="274" t="s">
        <v>32</v>
      </c>
      <c r="Y500" s="274" t="s">
        <v>32</v>
      </c>
      <c r="Z500" s="274" t="s">
        <v>32</v>
      </c>
      <c r="AA500" s="314" t="str">
        <f t="shared" si="220"/>
        <v>0 - 0 - 0 - 0</v>
      </c>
      <c r="AB500" s="313">
        <f t="shared" si="221"/>
        <v>0</v>
      </c>
      <c r="AC500" s="313">
        <f t="shared" si="222"/>
        <v>0</v>
      </c>
      <c r="AD500" s="313">
        <f t="shared" si="223"/>
        <v>0</v>
      </c>
      <c r="AE500" s="313">
        <f t="shared" si="224"/>
        <v>0</v>
      </c>
    </row>
    <row r="501" spans="1:31" x14ac:dyDescent="0.25">
      <c r="A501" s="275" t="s">
        <v>374</v>
      </c>
      <c r="B501" s="398" t="s">
        <v>462</v>
      </c>
      <c r="C501" s="327"/>
      <c r="D501" s="327"/>
      <c r="E501" s="322"/>
      <c r="F501" s="286"/>
      <c r="G501" s="286"/>
      <c r="H501" s="322"/>
      <c r="I501" s="286"/>
      <c r="J501" s="286"/>
      <c r="K501" s="322"/>
      <c r="L501" s="286"/>
      <c r="M501" s="286"/>
      <c r="N501" s="322"/>
      <c r="O501" s="286"/>
      <c r="P501" s="286"/>
      <c r="Q501" s="322"/>
      <c r="R501" s="323"/>
      <c r="S501" s="323"/>
      <c r="T501" s="287"/>
      <c r="U501" s="288"/>
      <c r="V501" s="274" t="s">
        <v>32</v>
      </c>
      <c r="W501" s="274" t="s">
        <v>32</v>
      </c>
      <c r="X501" s="274" t="s">
        <v>32</v>
      </c>
      <c r="Y501" s="274" t="s">
        <v>32</v>
      </c>
      <c r="Z501" s="274" t="s">
        <v>32</v>
      </c>
      <c r="AA501" s="314" t="str">
        <f t="shared" si="220"/>
        <v>0 - 0 - 0 - 0</v>
      </c>
      <c r="AB501" s="313">
        <f t="shared" si="221"/>
        <v>0</v>
      </c>
      <c r="AC501" s="313">
        <f t="shared" si="222"/>
        <v>0</v>
      </c>
      <c r="AD501" s="313">
        <f t="shared" si="223"/>
        <v>0</v>
      </c>
      <c r="AE501" s="313">
        <f t="shared" si="224"/>
        <v>0</v>
      </c>
    </row>
    <row r="502" spans="1:31" x14ac:dyDescent="0.25">
      <c r="A502" s="275" t="s">
        <v>374</v>
      </c>
      <c r="B502" s="398" t="s">
        <v>462</v>
      </c>
      <c r="C502" s="327" t="s">
        <v>280</v>
      </c>
      <c r="D502" s="327"/>
      <c r="E502" s="322" t="s">
        <v>280</v>
      </c>
      <c r="F502" s="286"/>
      <c r="G502" s="286"/>
      <c r="H502" s="322" t="s">
        <v>280</v>
      </c>
      <c r="I502" s="286"/>
      <c r="J502" s="286"/>
      <c r="K502" s="322" t="s">
        <v>280</v>
      </c>
      <c r="L502" s="286"/>
      <c r="M502" s="286"/>
      <c r="N502" s="322" t="s">
        <v>280</v>
      </c>
      <c r="O502" s="286"/>
      <c r="P502" s="286"/>
      <c r="Q502" s="322" t="s">
        <v>280</v>
      </c>
      <c r="R502" s="323"/>
      <c r="S502" s="323"/>
      <c r="T502" s="287" t="s">
        <v>280</v>
      </c>
      <c r="U502" s="288"/>
      <c r="V502" s="274" t="s">
        <v>32</v>
      </c>
      <c r="W502" s="274" t="s">
        <v>32</v>
      </c>
      <c r="X502" s="274" t="s">
        <v>32</v>
      </c>
      <c r="Y502" s="274" t="s">
        <v>32</v>
      </c>
      <c r="Z502" s="274" t="s">
        <v>32</v>
      </c>
      <c r="AA502" s="314" t="str">
        <f t="shared" si="220"/>
        <v xml:space="preserve">  -   -   -  </v>
      </c>
      <c r="AB502" s="313" t="str">
        <f t="shared" si="221"/>
        <v xml:space="preserve"> </v>
      </c>
      <c r="AC502" s="313" t="str">
        <f t="shared" si="222"/>
        <v xml:space="preserve"> </v>
      </c>
      <c r="AD502" s="313" t="str">
        <f t="shared" si="223"/>
        <v xml:space="preserve"> </v>
      </c>
      <c r="AE502" s="313" t="str">
        <f t="shared" si="224"/>
        <v xml:space="preserve"> </v>
      </c>
    </row>
    <row r="503" spans="1:31" x14ac:dyDescent="0.25">
      <c r="A503" s="275" t="s">
        <v>374</v>
      </c>
      <c r="B503" s="398" t="s">
        <v>462</v>
      </c>
      <c r="C503" s="327" t="s">
        <v>280</v>
      </c>
      <c r="D503" s="327"/>
      <c r="E503" s="322" t="s">
        <v>280</v>
      </c>
      <c r="F503" s="286"/>
      <c r="G503" s="286"/>
      <c r="H503" s="322" t="s">
        <v>280</v>
      </c>
      <c r="I503" s="286"/>
      <c r="J503" s="286"/>
      <c r="K503" s="322" t="s">
        <v>280</v>
      </c>
      <c r="L503" s="286"/>
      <c r="M503" s="286"/>
      <c r="N503" s="322" t="s">
        <v>280</v>
      </c>
      <c r="O503" s="286"/>
      <c r="P503" s="286"/>
      <c r="Q503" s="322" t="s">
        <v>280</v>
      </c>
      <c r="R503" s="323"/>
      <c r="S503" s="323"/>
      <c r="T503" s="287" t="s">
        <v>280</v>
      </c>
      <c r="U503" s="288"/>
      <c r="V503" s="274" t="s">
        <v>32</v>
      </c>
      <c r="W503" s="274" t="s">
        <v>32</v>
      </c>
      <c r="X503" s="274" t="s">
        <v>32</v>
      </c>
      <c r="Y503" s="274" t="s">
        <v>32</v>
      </c>
      <c r="Z503" s="274" t="s">
        <v>32</v>
      </c>
      <c r="AA503" s="314" t="str">
        <f t="shared" si="220"/>
        <v xml:space="preserve">  -   -   -  </v>
      </c>
      <c r="AB503" s="313" t="str">
        <f t="shared" si="221"/>
        <v xml:space="preserve"> </v>
      </c>
      <c r="AC503" s="313" t="str">
        <f t="shared" si="222"/>
        <v xml:space="preserve"> </v>
      </c>
      <c r="AD503" s="313" t="str">
        <f t="shared" si="223"/>
        <v xml:space="preserve"> </v>
      </c>
      <c r="AE503" s="313" t="str">
        <f t="shared" si="224"/>
        <v xml:space="preserve"> </v>
      </c>
    </row>
    <row r="504" spans="1:31" x14ac:dyDescent="0.25">
      <c r="A504" s="275" t="s">
        <v>374</v>
      </c>
      <c r="B504" s="398" t="s">
        <v>462</v>
      </c>
      <c r="C504" s="341">
        <v>43779</v>
      </c>
      <c r="D504" s="342"/>
      <c r="E504" s="338">
        <v>43780</v>
      </c>
      <c r="F504" s="360" t="s">
        <v>487</v>
      </c>
      <c r="G504" s="361" t="s">
        <v>492</v>
      </c>
      <c r="H504" s="338">
        <v>43781</v>
      </c>
      <c r="I504" s="360" t="s">
        <v>487</v>
      </c>
      <c r="J504" s="361" t="s">
        <v>492</v>
      </c>
      <c r="K504" s="338">
        <v>43782</v>
      </c>
      <c r="L504" s="360" t="s">
        <v>487</v>
      </c>
      <c r="M504" s="361" t="s">
        <v>492</v>
      </c>
      <c r="N504" s="338">
        <v>43783</v>
      </c>
      <c r="O504" s="360" t="s">
        <v>487</v>
      </c>
      <c r="P504" s="361" t="s">
        <v>492</v>
      </c>
      <c r="Q504" s="338">
        <v>43784</v>
      </c>
      <c r="R504" s="339"/>
      <c r="S504" s="340"/>
      <c r="T504" s="302">
        <v>43785</v>
      </c>
      <c r="U504" s="303"/>
      <c r="V504" s="313" t="str">
        <f>F504</f>
        <v>Run Name</v>
      </c>
      <c r="W504" s="274" t="str">
        <f>I504</f>
        <v>Run Name</v>
      </c>
      <c r="X504" s="314" t="str">
        <f>L504</f>
        <v>Run Name</v>
      </c>
      <c r="Y504" s="314" t="str">
        <f>O504</f>
        <v>Run Name</v>
      </c>
      <c r="Z504" s="314" t="str">
        <f>V504&amp;"  -"&amp;W504&amp;" - "&amp;X504&amp;" - "&amp;Y504</f>
        <v>Run Name  -Run Name - Run Name - Run Name</v>
      </c>
      <c r="AA504" s="314"/>
    </row>
    <row r="505" spans="1:31" x14ac:dyDescent="0.25">
      <c r="A505" s="275" t="s">
        <v>374</v>
      </c>
      <c r="B505" s="398" t="s">
        <v>462</v>
      </c>
      <c r="C505" s="327" t="s">
        <v>280</v>
      </c>
      <c r="D505" s="327"/>
      <c r="E505" s="322" t="s">
        <v>280</v>
      </c>
      <c r="F505" s="286"/>
      <c r="G505" s="286"/>
      <c r="H505" s="322" t="s">
        <v>280</v>
      </c>
      <c r="I505" s="286"/>
      <c r="J505" s="286"/>
      <c r="K505" s="322" t="s">
        <v>280</v>
      </c>
      <c r="L505" s="286"/>
      <c r="M505" s="286"/>
      <c r="N505" s="322" t="s">
        <v>280</v>
      </c>
      <c r="O505" s="286"/>
      <c r="P505" s="286"/>
      <c r="Q505" s="322" t="s">
        <v>280</v>
      </c>
      <c r="R505" s="323"/>
      <c r="S505" s="323"/>
      <c r="T505" s="287" t="s">
        <v>280</v>
      </c>
      <c r="U505" s="288"/>
      <c r="V505" s="274" t="s">
        <v>32</v>
      </c>
      <c r="W505" s="274" t="s">
        <v>32</v>
      </c>
      <c r="X505" s="274" t="s">
        <v>32</v>
      </c>
      <c r="Y505" s="274" t="s">
        <v>32</v>
      </c>
      <c r="Z505" s="274" t="s">
        <v>32</v>
      </c>
      <c r="AA505" s="314" t="str">
        <f t="shared" ref="AA505:AA514" si="225">AB505&amp;" - "&amp;AC505&amp;" - "&amp;AD505&amp;" - "&amp;AE505</f>
        <v xml:space="preserve">  -   -   -  </v>
      </c>
      <c r="AB505" s="313" t="str">
        <f t="shared" ref="AB505:AB514" si="226">E505</f>
        <v xml:space="preserve"> </v>
      </c>
      <c r="AC505" s="313" t="str">
        <f t="shared" ref="AC505:AC514" si="227">H505</f>
        <v xml:space="preserve"> </v>
      </c>
      <c r="AD505" s="313" t="str">
        <f t="shared" ref="AD505:AD514" si="228">K505</f>
        <v xml:space="preserve"> </v>
      </c>
      <c r="AE505" s="313" t="str">
        <f t="shared" ref="AE505:AE514" si="229">N505</f>
        <v xml:space="preserve"> </v>
      </c>
    </row>
    <row r="506" spans="1:31" x14ac:dyDescent="0.25">
      <c r="A506" s="275" t="s">
        <v>374</v>
      </c>
      <c r="B506" s="398" t="s">
        <v>462</v>
      </c>
      <c r="C506" s="327"/>
      <c r="D506" s="327"/>
      <c r="E506" s="322"/>
      <c r="F506" s="286"/>
      <c r="G506" s="286"/>
      <c r="H506" s="322"/>
      <c r="I506" s="286"/>
      <c r="J506" s="286"/>
      <c r="K506" s="322"/>
      <c r="L506" s="286"/>
      <c r="M506" s="286"/>
      <c r="N506" s="322"/>
      <c r="O506" s="286"/>
      <c r="P506" s="286"/>
      <c r="Q506" s="322"/>
      <c r="R506" s="323"/>
      <c r="S506" s="323"/>
      <c r="T506" s="287"/>
      <c r="U506" s="288"/>
      <c r="V506" s="274" t="s">
        <v>32</v>
      </c>
      <c r="W506" s="274" t="s">
        <v>32</v>
      </c>
      <c r="X506" s="274" t="s">
        <v>32</v>
      </c>
      <c r="Y506" s="274" t="s">
        <v>32</v>
      </c>
      <c r="Z506" s="274" t="s">
        <v>32</v>
      </c>
      <c r="AA506" s="314" t="str">
        <f t="shared" si="225"/>
        <v>0 - 0 - 0 - 0</v>
      </c>
      <c r="AB506" s="313">
        <f t="shared" si="226"/>
        <v>0</v>
      </c>
      <c r="AC506" s="313">
        <f t="shared" si="227"/>
        <v>0</v>
      </c>
      <c r="AD506" s="313">
        <f t="shared" si="228"/>
        <v>0</v>
      </c>
      <c r="AE506" s="313">
        <f t="shared" si="229"/>
        <v>0</v>
      </c>
    </row>
    <row r="507" spans="1:31" x14ac:dyDescent="0.25">
      <c r="A507" s="275" t="s">
        <v>374</v>
      </c>
      <c r="B507" s="398" t="s">
        <v>462</v>
      </c>
      <c r="C507" s="327"/>
      <c r="D507" s="327"/>
      <c r="E507" s="322"/>
      <c r="F507" s="286"/>
      <c r="G507" s="286"/>
      <c r="H507" s="322"/>
      <c r="I507" s="286"/>
      <c r="J507" s="286"/>
      <c r="K507" s="322"/>
      <c r="L507" s="286"/>
      <c r="M507" s="286"/>
      <c r="N507" s="322"/>
      <c r="O507" s="286"/>
      <c r="P507" s="286"/>
      <c r="Q507" s="322"/>
      <c r="R507" s="323"/>
      <c r="S507" s="323"/>
      <c r="T507" s="287"/>
      <c r="U507" s="288"/>
      <c r="V507" s="274" t="s">
        <v>32</v>
      </c>
      <c r="W507" s="274" t="s">
        <v>32</v>
      </c>
      <c r="X507" s="274" t="s">
        <v>32</v>
      </c>
      <c r="Y507" s="274" t="s">
        <v>32</v>
      </c>
      <c r="Z507" s="274" t="s">
        <v>32</v>
      </c>
      <c r="AA507" s="314" t="str">
        <f t="shared" si="225"/>
        <v>0 - 0 - 0 - 0</v>
      </c>
      <c r="AB507" s="313">
        <f t="shared" si="226"/>
        <v>0</v>
      </c>
      <c r="AC507" s="313">
        <f t="shared" si="227"/>
        <v>0</v>
      </c>
      <c r="AD507" s="313">
        <f t="shared" si="228"/>
        <v>0</v>
      </c>
      <c r="AE507" s="313">
        <f t="shared" si="229"/>
        <v>0</v>
      </c>
    </row>
    <row r="508" spans="1:31" x14ac:dyDescent="0.25">
      <c r="A508" s="275" t="s">
        <v>374</v>
      </c>
      <c r="B508" s="398" t="s">
        <v>462</v>
      </c>
      <c r="C508" s="327"/>
      <c r="D508" s="327"/>
      <c r="E508" s="322"/>
      <c r="F508" s="286"/>
      <c r="G508" s="286"/>
      <c r="H508" s="322"/>
      <c r="I508" s="286"/>
      <c r="J508" s="286"/>
      <c r="K508" s="322"/>
      <c r="L508" s="286"/>
      <c r="M508" s="286"/>
      <c r="N508" s="322"/>
      <c r="O508" s="286"/>
      <c r="P508" s="286"/>
      <c r="Q508" s="322"/>
      <c r="R508" s="323"/>
      <c r="S508" s="323"/>
      <c r="T508" s="287"/>
      <c r="U508" s="288"/>
      <c r="V508" s="274" t="s">
        <v>32</v>
      </c>
      <c r="W508" s="274" t="s">
        <v>32</v>
      </c>
      <c r="X508" s="274" t="s">
        <v>32</v>
      </c>
      <c r="Y508" s="274" t="s">
        <v>32</v>
      </c>
      <c r="Z508" s="274" t="s">
        <v>32</v>
      </c>
      <c r="AA508" s="314" t="str">
        <f t="shared" si="225"/>
        <v>0 - 0 - 0 - 0</v>
      </c>
      <c r="AB508" s="313">
        <f t="shared" si="226"/>
        <v>0</v>
      </c>
      <c r="AC508" s="313">
        <f t="shared" si="227"/>
        <v>0</v>
      </c>
      <c r="AD508" s="313">
        <f t="shared" si="228"/>
        <v>0</v>
      </c>
      <c r="AE508" s="313">
        <f t="shared" si="229"/>
        <v>0</v>
      </c>
    </row>
    <row r="509" spans="1:31" x14ac:dyDescent="0.25">
      <c r="A509" s="275" t="s">
        <v>374</v>
      </c>
      <c r="B509" s="398" t="s">
        <v>462</v>
      </c>
      <c r="C509" s="327"/>
      <c r="D509" s="327"/>
      <c r="E509" s="322"/>
      <c r="F509" s="286"/>
      <c r="G509" s="286"/>
      <c r="H509" s="322"/>
      <c r="I509" s="286"/>
      <c r="J509" s="286"/>
      <c r="K509" s="322"/>
      <c r="L509" s="286"/>
      <c r="M509" s="286"/>
      <c r="N509" s="322"/>
      <c r="O509" s="286"/>
      <c r="P509" s="286"/>
      <c r="Q509" s="322"/>
      <c r="R509" s="323"/>
      <c r="S509" s="323"/>
      <c r="T509" s="287"/>
      <c r="U509" s="288"/>
      <c r="V509" s="274" t="s">
        <v>32</v>
      </c>
      <c r="W509" s="274" t="s">
        <v>32</v>
      </c>
      <c r="X509" s="274" t="s">
        <v>32</v>
      </c>
      <c r="Y509" s="274" t="s">
        <v>32</v>
      </c>
      <c r="Z509" s="274" t="s">
        <v>32</v>
      </c>
      <c r="AA509" s="314" t="str">
        <f t="shared" si="225"/>
        <v>0 - 0 - 0 - 0</v>
      </c>
      <c r="AB509" s="313">
        <f t="shared" si="226"/>
        <v>0</v>
      </c>
      <c r="AC509" s="313">
        <f t="shared" si="227"/>
        <v>0</v>
      </c>
      <c r="AD509" s="313">
        <f t="shared" si="228"/>
        <v>0</v>
      </c>
      <c r="AE509" s="313">
        <f t="shared" si="229"/>
        <v>0</v>
      </c>
    </row>
    <row r="510" spans="1:31" x14ac:dyDescent="0.25">
      <c r="A510" s="275" t="s">
        <v>374</v>
      </c>
      <c r="B510" s="398" t="s">
        <v>462</v>
      </c>
      <c r="C510" s="327"/>
      <c r="D510" s="327"/>
      <c r="E510" s="322"/>
      <c r="F510" s="286"/>
      <c r="G510" s="286"/>
      <c r="H510" s="322"/>
      <c r="I510" s="286"/>
      <c r="J510" s="286"/>
      <c r="K510" s="322"/>
      <c r="L510" s="286"/>
      <c r="M510" s="286"/>
      <c r="N510" s="322"/>
      <c r="O510" s="286"/>
      <c r="P510" s="286"/>
      <c r="Q510" s="322"/>
      <c r="R510" s="323"/>
      <c r="S510" s="323"/>
      <c r="T510" s="287"/>
      <c r="U510" s="288"/>
      <c r="V510" s="274" t="s">
        <v>32</v>
      </c>
      <c r="W510" s="274" t="s">
        <v>32</v>
      </c>
      <c r="X510" s="274" t="s">
        <v>32</v>
      </c>
      <c r="Y510" s="274" t="s">
        <v>32</v>
      </c>
      <c r="Z510" s="274" t="s">
        <v>32</v>
      </c>
      <c r="AA510" s="314" t="str">
        <f t="shared" si="225"/>
        <v>0 - 0 - 0 - 0</v>
      </c>
      <c r="AB510" s="313">
        <f t="shared" si="226"/>
        <v>0</v>
      </c>
      <c r="AC510" s="313">
        <f t="shared" si="227"/>
        <v>0</v>
      </c>
      <c r="AD510" s="313">
        <f t="shared" si="228"/>
        <v>0</v>
      </c>
      <c r="AE510" s="313">
        <f t="shared" si="229"/>
        <v>0</v>
      </c>
    </row>
    <row r="511" spans="1:31" x14ac:dyDescent="0.25">
      <c r="A511" s="275" t="s">
        <v>374</v>
      </c>
      <c r="B511" s="398" t="s">
        <v>462</v>
      </c>
      <c r="C511" s="327" t="s">
        <v>280</v>
      </c>
      <c r="D511" s="327"/>
      <c r="E511" s="322" t="s">
        <v>280</v>
      </c>
      <c r="F511" s="286"/>
      <c r="G511" s="286"/>
      <c r="H511" s="322" t="s">
        <v>280</v>
      </c>
      <c r="I511" s="286"/>
      <c r="J511" s="286"/>
      <c r="K511" s="322" t="s">
        <v>280</v>
      </c>
      <c r="L511" s="286"/>
      <c r="M511" s="286"/>
      <c r="N511" s="322" t="s">
        <v>280</v>
      </c>
      <c r="O511" s="286"/>
      <c r="P511" s="286"/>
      <c r="Q511" s="322" t="s">
        <v>280</v>
      </c>
      <c r="R511" s="323"/>
      <c r="S511" s="323"/>
      <c r="T511" s="287" t="s">
        <v>280</v>
      </c>
      <c r="U511" s="288"/>
      <c r="V511" s="274" t="s">
        <v>32</v>
      </c>
      <c r="W511" s="274" t="s">
        <v>32</v>
      </c>
      <c r="X511" s="274" t="s">
        <v>32</v>
      </c>
      <c r="Y511" s="274" t="s">
        <v>32</v>
      </c>
      <c r="Z511" s="274" t="s">
        <v>32</v>
      </c>
      <c r="AA511" s="314" t="str">
        <f t="shared" si="225"/>
        <v xml:space="preserve">  -   -   -  </v>
      </c>
      <c r="AB511" s="313" t="str">
        <f t="shared" si="226"/>
        <v xml:space="preserve"> </v>
      </c>
      <c r="AC511" s="313" t="str">
        <f t="shared" si="227"/>
        <v xml:space="preserve"> </v>
      </c>
      <c r="AD511" s="313" t="str">
        <f t="shared" si="228"/>
        <v xml:space="preserve"> </v>
      </c>
      <c r="AE511" s="313" t="str">
        <f t="shared" si="229"/>
        <v xml:space="preserve"> </v>
      </c>
    </row>
    <row r="512" spans="1:31" x14ac:dyDescent="0.25">
      <c r="A512" s="275" t="s">
        <v>374</v>
      </c>
      <c r="B512" s="398" t="s">
        <v>462</v>
      </c>
      <c r="C512" s="327" t="s">
        <v>280</v>
      </c>
      <c r="D512" s="327"/>
      <c r="E512" s="322" t="s">
        <v>280</v>
      </c>
      <c r="F512" s="286"/>
      <c r="G512" s="286"/>
      <c r="H512" s="322" t="s">
        <v>280</v>
      </c>
      <c r="I512" s="286"/>
      <c r="J512" s="286"/>
      <c r="K512" s="322" t="s">
        <v>280</v>
      </c>
      <c r="L512" s="286"/>
      <c r="M512" s="286"/>
      <c r="N512" s="322" t="s">
        <v>280</v>
      </c>
      <c r="O512" s="286"/>
      <c r="P512" s="286"/>
      <c r="Q512" s="322" t="s">
        <v>280</v>
      </c>
      <c r="R512" s="323"/>
      <c r="S512" s="323"/>
      <c r="T512" s="287" t="s">
        <v>280</v>
      </c>
      <c r="U512" s="288"/>
      <c r="V512" s="274" t="s">
        <v>32</v>
      </c>
      <c r="W512" s="274" t="s">
        <v>32</v>
      </c>
      <c r="X512" s="274" t="s">
        <v>32</v>
      </c>
      <c r="Y512" s="274" t="s">
        <v>32</v>
      </c>
      <c r="Z512" s="274" t="s">
        <v>32</v>
      </c>
      <c r="AA512" s="314" t="str">
        <f t="shared" si="225"/>
        <v xml:space="preserve">  -   -   -  </v>
      </c>
      <c r="AB512" s="313" t="str">
        <f t="shared" si="226"/>
        <v xml:space="preserve"> </v>
      </c>
      <c r="AC512" s="313" t="str">
        <f t="shared" si="227"/>
        <v xml:space="preserve"> </v>
      </c>
      <c r="AD512" s="313" t="str">
        <f t="shared" si="228"/>
        <v xml:space="preserve"> </v>
      </c>
      <c r="AE512" s="313" t="str">
        <f t="shared" si="229"/>
        <v xml:space="preserve"> </v>
      </c>
    </row>
    <row r="513" spans="1:31" x14ac:dyDescent="0.25">
      <c r="A513" s="275" t="s">
        <v>374</v>
      </c>
      <c r="B513" s="398" t="s">
        <v>462</v>
      </c>
      <c r="C513" s="327" t="s">
        <v>280</v>
      </c>
      <c r="D513" s="327"/>
      <c r="E513" s="322" t="s">
        <v>280</v>
      </c>
      <c r="F513" s="286"/>
      <c r="G513" s="286"/>
      <c r="H513" s="322" t="s">
        <v>280</v>
      </c>
      <c r="I513" s="286"/>
      <c r="J513" s="286"/>
      <c r="K513" s="322" t="s">
        <v>280</v>
      </c>
      <c r="L513" s="286"/>
      <c r="M513" s="286"/>
      <c r="N513" s="322" t="s">
        <v>280</v>
      </c>
      <c r="O513" s="286"/>
      <c r="P513" s="286"/>
      <c r="Q513" s="322" t="s">
        <v>280</v>
      </c>
      <c r="R513" s="323"/>
      <c r="S513" s="323"/>
      <c r="T513" s="287" t="s">
        <v>280</v>
      </c>
      <c r="U513" s="288"/>
      <c r="V513" s="274" t="s">
        <v>32</v>
      </c>
      <c r="W513" s="274" t="s">
        <v>32</v>
      </c>
      <c r="X513" s="274" t="s">
        <v>32</v>
      </c>
      <c r="Y513" s="274" t="s">
        <v>32</v>
      </c>
      <c r="Z513" s="274" t="s">
        <v>32</v>
      </c>
      <c r="AA513" s="314" t="str">
        <f t="shared" si="225"/>
        <v xml:space="preserve">  -   -   -  </v>
      </c>
      <c r="AB513" s="313" t="str">
        <f t="shared" si="226"/>
        <v xml:space="preserve"> </v>
      </c>
      <c r="AC513" s="313" t="str">
        <f t="shared" si="227"/>
        <v xml:space="preserve"> </v>
      </c>
      <c r="AD513" s="313" t="str">
        <f t="shared" si="228"/>
        <v xml:space="preserve"> </v>
      </c>
      <c r="AE513" s="313" t="str">
        <f t="shared" si="229"/>
        <v xml:space="preserve"> </v>
      </c>
    </row>
    <row r="514" spans="1:31" x14ac:dyDescent="0.25">
      <c r="A514" s="275" t="s">
        <v>374</v>
      </c>
      <c r="B514" s="398" t="s">
        <v>462</v>
      </c>
      <c r="C514" s="327" t="s">
        <v>280</v>
      </c>
      <c r="D514" s="327"/>
      <c r="E514" s="322" t="s">
        <v>280</v>
      </c>
      <c r="F514" s="286"/>
      <c r="G514" s="286"/>
      <c r="H514" s="322" t="s">
        <v>280</v>
      </c>
      <c r="I514" s="286"/>
      <c r="J514" s="286"/>
      <c r="K514" s="322" t="s">
        <v>280</v>
      </c>
      <c r="L514" s="286"/>
      <c r="M514" s="286"/>
      <c r="N514" s="322" t="s">
        <v>280</v>
      </c>
      <c r="O514" s="286"/>
      <c r="P514" s="286"/>
      <c r="Q514" s="322" t="s">
        <v>280</v>
      </c>
      <c r="R514" s="323"/>
      <c r="S514" s="323"/>
      <c r="T514" s="287" t="s">
        <v>280</v>
      </c>
      <c r="U514" s="288"/>
      <c r="V514" s="274" t="s">
        <v>32</v>
      </c>
      <c r="W514" s="274" t="s">
        <v>32</v>
      </c>
      <c r="X514" s="274" t="s">
        <v>32</v>
      </c>
      <c r="Y514" s="274" t="s">
        <v>32</v>
      </c>
      <c r="Z514" s="274" t="s">
        <v>32</v>
      </c>
      <c r="AA514" s="314" t="str">
        <f t="shared" si="225"/>
        <v xml:space="preserve">  -   -   -  </v>
      </c>
      <c r="AB514" s="313" t="str">
        <f t="shared" si="226"/>
        <v xml:space="preserve"> </v>
      </c>
      <c r="AC514" s="313" t="str">
        <f t="shared" si="227"/>
        <v xml:space="preserve"> </v>
      </c>
      <c r="AD514" s="313" t="str">
        <f t="shared" si="228"/>
        <v xml:space="preserve"> </v>
      </c>
      <c r="AE514" s="313" t="str">
        <f t="shared" si="229"/>
        <v xml:space="preserve"> </v>
      </c>
    </row>
    <row r="515" spans="1:31" x14ac:dyDescent="0.25">
      <c r="A515" s="275" t="s">
        <v>374</v>
      </c>
      <c r="B515" s="398" t="s">
        <v>462</v>
      </c>
      <c r="C515" s="341">
        <v>43786</v>
      </c>
      <c r="D515" s="342"/>
      <c r="E515" s="338">
        <v>43787</v>
      </c>
      <c r="F515" s="360" t="s">
        <v>487</v>
      </c>
      <c r="G515" s="361" t="s">
        <v>492</v>
      </c>
      <c r="H515" s="338">
        <v>43788</v>
      </c>
      <c r="I515" s="360" t="s">
        <v>487</v>
      </c>
      <c r="J515" s="361" t="s">
        <v>492</v>
      </c>
      <c r="K515" s="338">
        <v>43789</v>
      </c>
      <c r="L515" s="360" t="s">
        <v>487</v>
      </c>
      <c r="M515" s="361" t="s">
        <v>492</v>
      </c>
      <c r="N515" s="338">
        <v>43790</v>
      </c>
      <c r="O515" s="360" t="s">
        <v>487</v>
      </c>
      <c r="P515" s="361" t="s">
        <v>492</v>
      </c>
      <c r="Q515" s="338">
        <v>43791</v>
      </c>
      <c r="R515" s="339"/>
      <c r="S515" s="340"/>
      <c r="T515" s="302">
        <v>43792</v>
      </c>
      <c r="U515" s="303"/>
      <c r="V515" s="313" t="str">
        <f>F515</f>
        <v>Run Name</v>
      </c>
      <c r="W515" s="274" t="str">
        <f>I515</f>
        <v>Run Name</v>
      </c>
      <c r="X515" s="314" t="str">
        <f>L515</f>
        <v>Run Name</v>
      </c>
      <c r="Y515" s="314" t="str">
        <f>O515</f>
        <v>Run Name</v>
      </c>
      <c r="Z515" s="314" t="str">
        <f>V515&amp;"  -"&amp;W515&amp;" - "&amp;X515&amp;" - "&amp;Y515</f>
        <v>Run Name  -Run Name - Run Name - Run Name</v>
      </c>
      <c r="AA515" s="314"/>
    </row>
    <row r="516" spans="1:31" x14ac:dyDescent="0.25">
      <c r="A516" s="275" t="s">
        <v>374</v>
      </c>
      <c r="B516" s="398" t="s">
        <v>462</v>
      </c>
      <c r="C516" s="327" t="s">
        <v>280</v>
      </c>
      <c r="D516" s="327"/>
      <c r="E516" s="322" t="s">
        <v>280</v>
      </c>
      <c r="F516" s="286"/>
      <c r="G516" s="286"/>
      <c r="H516" s="322" t="s">
        <v>280</v>
      </c>
      <c r="I516" s="286"/>
      <c r="J516" s="286"/>
      <c r="K516" s="322" t="s">
        <v>280</v>
      </c>
      <c r="L516" s="286"/>
      <c r="M516" s="286"/>
      <c r="N516" s="322" t="s">
        <v>280</v>
      </c>
      <c r="O516" s="286"/>
      <c r="P516" s="286"/>
      <c r="Q516" s="322" t="s">
        <v>280</v>
      </c>
      <c r="R516" s="323"/>
      <c r="S516" s="323"/>
      <c r="T516" s="287" t="s">
        <v>280</v>
      </c>
      <c r="U516" s="288"/>
      <c r="V516" s="274" t="s">
        <v>32</v>
      </c>
      <c r="W516" s="274" t="s">
        <v>32</v>
      </c>
      <c r="X516" s="274" t="s">
        <v>32</v>
      </c>
      <c r="Y516" s="274" t="s">
        <v>32</v>
      </c>
      <c r="Z516" s="274" t="s">
        <v>32</v>
      </c>
      <c r="AA516" s="314" t="str">
        <f t="shared" ref="AA516:AA525" si="230">AB516&amp;" - "&amp;AC516&amp;" - "&amp;AD516&amp;" - "&amp;AE516</f>
        <v xml:space="preserve">  -   -   -  </v>
      </c>
      <c r="AB516" s="313" t="str">
        <f t="shared" ref="AB516:AB525" si="231">E516</f>
        <v xml:space="preserve"> </v>
      </c>
      <c r="AC516" s="313" t="str">
        <f t="shared" ref="AC516:AC525" si="232">H516</f>
        <v xml:space="preserve"> </v>
      </c>
      <c r="AD516" s="313" t="str">
        <f t="shared" ref="AD516:AD525" si="233">K516</f>
        <v xml:space="preserve"> </v>
      </c>
      <c r="AE516" s="313" t="str">
        <f t="shared" ref="AE516:AE525" si="234">N516</f>
        <v xml:space="preserve"> </v>
      </c>
    </row>
    <row r="517" spans="1:31" x14ac:dyDescent="0.25">
      <c r="A517" s="275" t="s">
        <v>374</v>
      </c>
      <c r="B517" s="398" t="s">
        <v>462</v>
      </c>
      <c r="C517" s="327" t="s">
        <v>280</v>
      </c>
      <c r="D517" s="327"/>
      <c r="E517" s="322" t="s">
        <v>280</v>
      </c>
      <c r="F517" s="286"/>
      <c r="G517" s="286"/>
      <c r="H517" s="322" t="s">
        <v>280</v>
      </c>
      <c r="I517" s="286"/>
      <c r="J517" s="286"/>
      <c r="K517" s="322" t="s">
        <v>280</v>
      </c>
      <c r="L517" s="286"/>
      <c r="M517" s="286"/>
      <c r="N517" s="322" t="s">
        <v>280</v>
      </c>
      <c r="O517" s="286"/>
      <c r="P517" s="286"/>
      <c r="Q517" s="322" t="s">
        <v>280</v>
      </c>
      <c r="R517" s="323"/>
      <c r="S517" s="323"/>
      <c r="T517" s="287" t="s">
        <v>280</v>
      </c>
      <c r="U517" s="288"/>
      <c r="V517" s="274" t="s">
        <v>32</v>
      </c>
      <c r="W517" s="274" t="s">
        <v>32</v>
      </c>
      <c r="X517" s="274" t="s">
        <v>32</v>
      </c>
      <c r="Y517" s="274" t="s">
        <v>32</v>
      </c>
      <c r="Z517" s="274" t="s">
        <v>32</v>
      </c>
      <c r="AA517" s="314" t="str">
        <f t="shared" si="230"/>
        <v xml:space="preserve">  -   -   -  </v>
      </c>
      <c r="AB517" s="313" t="str">
        <f t="shared" si="231"/>
        <v xml:space="preserve"> </v>
      </c>
      <c r="AC517" s="313" t="str">
        <f t="shared" si="232"/>
        <v xml:space="preserve"> </v>
      </c>
      <c r="AD517" s="313" t="str">
        <f t="shared" si="233"/>
        <v xml:space="preserve"> </v>
      </c>
      <c r="AE517" s="313" t="str">
        <f t="shared" si="234"/>
        <v xml:space="preserve"> </v>
      </c>
    </row>
    <row r="518" spans="1:31" x14ac:dyDescent="0.25">
      <c r="A518" s="275" t="s">
        <v>374</v>
      </c>
      <c r="B518" s="398" t="s">
        <v>462</v>
      </c>
      <c r="C518" s="327"/>
      <c r="D518" s="327"/>
      <c r="E518" s="322"/>
      <c r="F518" s="286"/>
      <c r="G518" s="286"/>
      <c r="H518" s="322"/>
      <c r="I518" s="286"/>
      <c r="J518" s="286"/>
      <c r="K518" s="322"/>
      <c r="L518" s="286"/>
      <c r="M518" s="286"/>
      <c r="N518" s="322"/>
      <c r="O518" s="286"/>
      <c r="P518" s="286"/>
      <c r="Q518" s="322"/>
      <c r="R518" s="323"/>
      <c r="S518" s="323"/>
      <c r="T518" s="287"/>
      <c r="U518" s="288"/>
      <c r="V518" s="274" t="s">
        <v>32</v>
      </c>
      <c r="W518" s="274" t="s">
        <v>32</v>
      </c>
      <c r="X518" s="274" t="s">
        <v>32</v>
      </c>
      <c r="Y518" s="274" t="s">
        <v>32</v>
      </c>
      <c r="Z518" s="274" t="s">
        <v>32</v>
      </c>
      <c r="AA518" s="314" t="str">
        <f t="shared" si="230"/>
        <v>0 - 0 - 0 - 0</v>
      </c>
      <c r="AB518" s="313">
        <f t="shared" si="231"/>
        <v>0</v>
      </c>
      <c r="AC518" s="313">
        <f t="shared" si="232"/>
        <v>0</v>
      </c>
      <c r="AD518" s="313">
        <f t="shared" si="233"/>
        <v>0</v>
      </c>
      <c r="AE518" s="313">
        <f t="shared" si="234"/>
        <v>0</v>
      </c>
    </row>
    <row r="519" spans="1:31" x14ac:dyDescent="0.25">
      <c r="A519" s="275" t="s">
        <v>374</v>
      </c>
      <c r="B519" s="398" t="s">
        <v>462</v>
      </c>
      <c r="C519" s="327"/>
      <c r="D519" s="327"/>
      <c r="E519" s="322"/>
      <c r="F519" s="286"/>
      <c r="G519" s="286"/>
      <c r="H519" s="322"/>
      <c r="I519" s="286"/>
      <c r="J519" s="286"/>
      <c r="K519" s="322"/>
      <c r="L519" s="286"/>
      <c r="M519" s="286"/>
      <c r="N519" s="322"/>
      <c r="O519" s="286"/>
      <c r="P519" s="286"/>
      <c r="Q519" s="322"/>
      <c r="R519" s="323"/>
      <c r="S519" s="323"/>
      <c r="T519" s="287"/>
      <c r="U519" s="288"/>
      <c r="V519" s="274" t="s">
        <v>32</v>
      </c>
      <c r="W519" s="274" t="s">
        <v>32</v>
      </c>
      <c r="X519" s="274" t="s">
        <v>32</v>
      </c>
      <c r="Y519" s="274" t="s">
        <v>32</v>
      </c>
      <c r="Z519" s="274" t="s">
        <v>32</v>
      </c>
      <c r="AA519" s="314" t="str">
        <f t="shared" si="230"/>
        <v>0 - 0 - 0 - 0</v>
      </c>
      <c r="AB519" s="313">
        <f t="shared" si="231"/>
        <v>0</v>
      </c>
      <c r="AC519" s="313">
        <f t="shared" si="232"/>
        <v>0</v>
      </c>
      <c r="AD519" s="313">
        <f t="shared" si="233"/>
        <v>0</v>
      </c>
      <c r="AE519" s="313">
        <f t="shared" si="234"/>
        <v>0</v>
      </c>
    </row>
    <row r="520" spans="1:31" x14ac:dyDescent="0.25">
      <c r="A520" s="275" t="s">
        <v>374</v>
      </c>
      <c r="B520" s="398" t="s">
        <v>462</v>
      </c>
      <c r="C520" s="327"/>
      <c r="D520" s="327"/>
      <c r="E520" s="322"/>
      <c r="F520" s="286"/>
      <c r="G520" s="286"/>
      <c r="H520" s="322"/>
      <c r="I520" s="286"/>
      <c r="J520" s="286"/>
      <c r="K520" s="322"/>
      <c r="L520" s="286"/>
      <c r="M520" s="286"/>
      <c r="N520" s="322"/>
      <c r="O520" s="286"/>
      <c r="P520" s="286"/>
      <c r="Q520" s="322"/>
      <c r="R520" s="323"/>
      <c r="S520" s="323"/>
      <c r="T520" s="287"/>
      <c r="U520" s="288"/>
      <c r="V520" s="274" t="s">
        <v>32</v>
      </c>
      <c r="W520" s="274" t="s">
        <v>32</v>
      </c>
      <c r="X520" s="274" t="s">
        <v>32</v>
      </c>
      <c r="Y520" s="274" t="s">
        <v>32</v>
      </c>
      <c r="Z520" s="274" t="s">
        <v>32</v>
      </c>
      <c r="AA520" s="314" t="str">
        <f t="shared" si="230"/>
        <v>0 - 0 - 0 - 0</v>
      </c>
      <c r="AB520" s="313">
        <f t="shared" si="231"/>
        <v>0</v>
      </c>
      <c r="AC520" s="313">
        <f t="shared" si="232"/>
        <v>0</v>
      </c>
      <c r="AD520" s="313">
        <f t="shared" si="233"/>
        <v>0</v>
      </c>
      <c r="AE520" s="313">
        <f t="shared" si="234"/>
        <v>0</v>
      </c>
    </row>
    <row r="521" spans="1:31" x14ac:dyDescent="0.25">
      <c r="A521" s="275" t="s">
        <v>374</v>
      </c>
      <c r="B521" s="398" t="s">
        <v>462</v>
      </c>
      <c r="C521" s="327"/>
      <c r="D521" s="327"/>
      <c r="E521" s="322"/>
      <c r="F521" s="286"/>
      <c r="G521" s="286"/>
      <c r="H521" s="322"/>
      <c r="I521" s="286"/>
      <c r="J521" s="286"/>
      <c r="K521" s="322"/>
      <c r="L521" s="286"/>
      <c r="M521" s="286"/>
      <c r="N521" s="322"/>
      <c r="O521" s="286"/>
      <c r="P521" s="286"/>
      <c r="Q521" s="322"/>
      <c r="R521" s="323"/>
      <c r="S521" s="323"/>
      <c r="T521" s="287"/>
      <c r="U521" s="288"/>
      <c r="V521" s="274" t="s">
        <v>32</v>
      </c>
      <c r="W521" s="274" t="s">
        <v>32</v>
      </c>
      <c r="X521" s="274" t="s">
        <v>32</v>
      </c>
      <c r="Y521" s="274" t="s">
        <v>32</v>
      </c>
      <c r="Z521" s="274" t="s">
        <v>32</v>
      </c>
      <c r="AA521" s="314" t="str">
        <f t="shared" si="230"/>
        <v>0 - 0 - 0 - 0</v>
      </c>
      <c r="AB521" s="313">
        <f t="shared" si="231"/>
        <v>0</v>
      </c>
      <c r="AC521" s="313">
        <f t="shared" si="232"/>
        <v>0</v>
      </c>
      <c r="AD521" s="313">
        <f t="shared" si="233"/>
        <v>0</v>
      </c>
      <c r="AE521" s="313">
        <f t="shared" si="234"/>
        <v>0</v>
      </c>
    </row>
    <row r="522" spans="1:31" x14ac:dyDescent="0.25">
      <c r="A522" s="275" t="s">
        <v>374</v>
      </c>
      <c r="B522" s="398" t="s">
        <v>462</v>
      </c>
      <c r="C522" s="327"/>
      <c r="D522" s="327"/>
      <c r="E522" s="322"/>
      <c r="F522" s="286"/>
      <c r="G522" s="286"/>
      <c r="H522" s="322"/>
      <c r="I522" s="286"/>
      <c r="J522" s="286"/>
      <c r="K522" s="322"/>
      <c r="L522" s="286"/>
      <c r="M522" s="286"/>
      <c r="N522" s="322"/>
      <c r="O522" s="286"/>
      <c r="P522" s="286"/>
      <c r="Q522" s="322"/>
      <c r="R522" s="323"/>
      <c r="S522" s="323"/>
      <c r="T522" s="287"/>
      <c r="U522" s="288"/>
      <c r="V522" s="274" t="s">
        <v>32</v>
      </c>
      <c r="W522" s="274" t="s">
        <v>32</v>
      </c>
      <c r="X522" s="274" t="s">
        <v>32</v>
      </c>
      <c r="Y522" s="274" t="s">
        <v>32</v>
      </c>
      <c r="Z522" s="274" t="s">
        <v>32</v>
      </c>
      <c r="AA522" s="314" t="str">
        <f t="shared" si="230"/>
        <v>0 - 0 - 0 - 0</v>
      </c>
      <c r="AB522" s="313">
        <f t="shared" si="231"/>
        <v>0</v>
      </c>
      <c r="AC522" s="313">
        <f t="shared" si="232"/>
        <v>0</v>
      </c>
      <c r="AD522" s="313">
        <f t="shared" si="233"/>
        <v>0</v>
      </c>
      <c r="AE522" s="313">
        <f t="shared" si="234"/>
        <v>0</v>
      </c>
    </row>
    <row r="523" spans="1:31" x14ac:dyDescent="0.25">
      <c r="A523" s="275" t="s">
        <v>374</v>
      </c>
      <c r="B523" s="398" t="s">
        <v>462</v>
      </c>
      <c r="C523" s="327" t="s">
        <v>280</v>
      </c>
      <c r="D523" s="327"/>
      <c r="E523" s="322" t="s">
        <v>280</v>
      </c>
      <c r="F523" s="286"/>
      <c r="G523" s="286"/>
      <c r="H523" s="322" t="s">
        <v>280</v>
      </c>
      <c r="I523" s="286"/>
      <c r="J523" s="286"/>
      <c r="K523" s="322" t="s">
        <v>280</v>
      </c>
      <c r="L523" s="286"/>
      <c r="M523" s="286"/>
      <c r="N523" s="322" t="s">
        <v>280</v>
      </c>
      <c r="O523" s="286"/>
      <c r="P523" s="286"/>
      <c r="Q523" s="322" t="s">
        <v>280</v>
      </c>
      <c r="R523" s="323"/>
      <c r="S523" s="323"/>
      <c r="T523" s="287" t="s">
        <v>280</v>
      </c>
      <c r="U523" s="288"/>
      <c r="V523" s="274" t="s">
        <v>32</v>
      </c>
      <c r="W523" s="274" t="s">
        <v>32</v>
      </c>
      <c r="X523" s="274" t="s">
        <v>32</v>
      </c>
      <c r="Y523" s="274" t="s">
        <v>32</v>
      </c>
      <c r="Z523" s="274" t="s">
        <v>32</v>
      </c>
      <c r="AA523" s="314" t="str">
        <f t="shared" si="230"/>
        <v xml:space="preserve">  -   -   -  </v>
      </c>
      <c r="AB523" s="313" t="str">
        <f t="shared" si="231"/>
        <v xml:space="preserve"> </v>
      </c>
      <c r="AC523" s="313" t="str">
        <f t="shared" si="232"/>
        <v xml:space="preserve"> </v>
      </c>
      <c r="AD523" s="313" t="str">
        <f t="shared" si="233"/>
        <v xml:space="preserve"> </v>
      </c>
      <c r="AE523" s="313" t="str">
        <f t="shared" si="234"/>
        <v xml:space="preserve"> </v>
      </c>
    </row>
    <row r="524" spans="1:31" x14ac:dyDescent="0.25">
      <c r="A524" s="275" t="s">
        <v>374</v>
      </c>
      <c r="B524" s="398" t="s">
        <v>462</v>
      </c>
      <c r="C524" s="327" t="s">
        <v>280</v>
      </c>
      <c r="D524" s="327"/>
      <c r="E524" s="322" t="s">
        <v>280</v>
      </c>
      <c r="F524" s="286"/>
      <c r="G524" s="286"/>
      <c r="H524" s="322" t="s">
        <v>280</v>
      </c>
      <c r="I524" s="286"/>
      <c r="J524" s="286"/>
      <c r="K524" s="322" t="s">
        <v>280</v>
      </c>
      <c r="L524" s="286"/>
      <c r="M524" s="286"/>
      <c r="N524" s="322" t="s">
        <v>280</v>
      </c>
      <c r="O524" s="286"/>
      <c r="P524" s="286"/>
      <c r="Q524" s="322" t="s">
        <v>280</v>
      </c>
      <c r="R524" s="323"/>
      <c r="S524" s="323"/>
      <c r="T524" s="287" t="s">
        <v>280</v>
      </c>
      <c r="U524" s="288"/>
      <c r="V524" s="274" t="s">
        <v>32</v>
      </c>
      <c r="W524" s="274" t="s">
        <v>32</v>
      </c>
      <c r="X524" s="274" t="s">
        <v>32</v>
      </c>
      <c r="Y524" s="274" t="s">
        <v>32</v>
      </c>
      <c r="Z524" s="274" t="s">
        <v>32</v>
      </c>
      <c r="AA524" s="314" t="str">
        <f t="shared" si="230"/>
        <v xml:space="preserve">  -   -   -  </v>
      </c>
      <c r="AB524" s="313" t="str">
        <f t="shared" si="231"/>
        <v xml:space="preserve"> </v>
      </c>
      <c r="AC524" s="313" t="str">
        <f t="shared" si="232"/>
        <v xml:space="preserve"> </v>
      </c>
      <c r="AD524" s="313" t="str">
        <f t="shared" si="233"/>
        <v xml:space="preserve"> </v>
      </c>
      <c r="AE524" s="313" t="str">
        <f t="shared" si="234"/>
        <v xml:space="preserve"> </v>
      </c>
    </row>
    <row r="525" spans="1:31" x14ac:dyDescent="0.25">
      <c r="A525" s="275" t="s">
        <v>374</v>
      </c>
      <c r="B525" s="398" t="s">
        <v>462</v>
      </c>
      <c r="C525" s="327" t="s">
        <v>280</v>
      </c>
      <c r="D525" s="327"/>
      <c r="E525" s="322" t="s">
        <v>280</v>
      </c>
      <c r="F525" s="286"/>
      <c r="G525" s="286"/>
      <c r="H525" s="322" t="s">
        <v>280</v>
      </c>
      <c r="I525" s="286"/>
      <c r="J525" s="286"/>
      <c r="K525" s="322" t="s">
        <v>280</v>
      </c>
      <c r="L525" s="286"/>
      <c r="M525" s="286"/>
      <c r="N525" s="322" t="s">
        <v>280</v>
      </c>
      <c r="O525" s="286"/>
      <c r="P525" s="286"/>
      <c r="Q525" s="322" t="s">
        <v>280</v>
      </c>
      <c r="R525" s="323"/>
      <c r="S525" s="323"/>
      <c r="T525" s="287" t="s">
        <v>280</v>
      </c>
      <c r="U525" s="288"/>
      <c r="V525" s="274" t="s">
        <v>32</v>
      </c>
      <c r="W525" s="274" t="s">
        <v>32</v>
      </c>
      <c r="X525" s="274" t="s">
        <v>32</v>
      </c>
      <c r="Y525" s="274" t="s">
        <v>32</v>
      </c>
      <c r="Z525" s="274" t="s">
        <v>32</v>
      </c>
      <c r="AA525" s="314" t="str">
        <f t="shared" si="230"/>
        <v xml:space="preserve">  -   -   -  </v>
      </c>
      <c r="AB525" s="313" t="str">
        <f t="shared" si="231"/>
        <v xml:space="preserve"> </v>
      </c>
      <c r="AC525" s="313" t="str">
        <f t="shared" si="232"/>
        <v xml:space="preserve"> </v>
      </c>
      <c r="AD525" s="313" t="str">
        <f t="shared" si="233"/>
        <v xml:space="preserve"> </v>
      </c>
      <c r="AE525" s="313" t="str">
        <f t="shared" si="234"/>
        <v xml:space="preserve"> </v>
      </c>
    </row>
    <row r="526" spans="1:31" x14ac:dyDescent="0.25">
      <c r="A526" s="275" t="s">
        <v>374</v>
      </c>
      <c r="B526" s="398" t="s">
        <v>462</v>
      </c>
      <c r="C526" s="341">
        <v>43793</v>
      </c>
      <c r="D526" s="342"/>
      <c r="E526" s="338">
        <v>43794</v>
      </c>
      <c r="F526" s="360" t="s">
        <v>487</v>
      </c>
      <c r="G526" s="361" t="s">
        <v>492</v>
      </c>
      <c r="H526" s="338">
        <v>43795</v>
      </c>
      <c r="I526" s="360" t="s">
        <v>487</v>
      </c>
      <c r="J526" s="361" t="s">
        <v>492</v>
      </c>
      <c r="K526" s="338">
        <v>43796</v>
      </c>
      <c r="L526" s="360" t="s">
        <v>487</v>
      </c>
      <c r="M526" s="361" t="s">
        <v>492</v>
      </c>
      <c r="N526" s="338">
        <v>43797</v>
      </c>
      <c r="O526" s="360" t="s">
        <v>487</v>
      </c>
      <c r="P526" s="361" t="s">
        <v>492</v>
      </c>
      <c r="Q526" s="338">
        <v>43798</v>
      </c>
      <c r="R526" s="339"/>
      <c r="S526" s="340"/>
      <c r="T526" s="302">
        <v>43799</v>
      </c>
      <c r="U526" s="303"/>
      <c r="V526" s="313" t="str">
        <f>F526</f>
        <v>Run Name</v>
      </c>
      <c r="W526" s="274" t="str">
        <f>I526</f>
        <v>Run Name</v>
      </c>
      <c r="X526" s="314" t="str">
        <f>L526</f>
        <v>Run Name</v>
      </c>
      <c r="Y526" s="314" t="str">
        <f>O526</f>
        <v>Run Name</v>
      </c>
      <c r="Z526" s="314" t="str">
        <f>V526&amp;"  -"&amp;W526&amp;" - "&amp;X526&amp;" - "&amp;Y526</f>
        <v>Run Name  -Run Name - Run Name - Run Name</v>
      </c>
      <c r="AA526" s="314"/>
    </row>
    <row r="527" spans="1:31" x14ac:dyDescent="0.25">
      <c r="A527" s="275" t="s">
        <v>374</v>
      </c>
      <c r="B527" s="398" t="s">
        <v>462</v>
      </c>
      <c r="C527" s="327" t="s">
        <v>280</v>
      </c>
      <c r="D527" s="327"/>
      <c r="E527" s="322" t="s">
        <v>280</v>
      </c>
      <c r="F527" s="286"/>
      <c r="G527" s="286"/>
      <c r="H527" s="322" t="s">
        <v>280</v>
      </c>
      <c r="I527" s="286"/>
      <c r="J527" s="286"/>
      <c r="K527" s="322" t="s">
        <v>280</v>
      </c>
      <c r="L527" s="286"/>
      <c r="M527" s="286"/>
      <c r="N527" s="322" t="s">
        <v>280</v>
      </c>
      <c r="O527" s="286"/>
      <c r="P527" s="286"/>
      <c r="Q527" s="322" t="s">
        <v>280</v>
      </c>
      <c r="R527" s="323"/>
      <c r="S527" s="323"/>
      <c r="T527" s="287" t="s">
        <v>280</v>
      </c>
      <c r="U527" s="288"/>
      <c r="V527" s="274" t="s">
        <v>32</v>
      </c>
      <c r="W527" s="274" t="s">
        <v>32</v>
      </c>
      <c r="X527" s="274" t="s">
        <v>32</v>
      </c>
      <c r="Y527" s="274" t="s">
        <v>32</v>
      </c>
      <c r="Z527" s="274" t="s">
        <v>32</v>
      </c>
      <c r="AA527" s="314" t="str">
        <f t="shared" ref="AA527:AA536" si="235">AB527&amp;" - "&amp;AC527&amp;" - "&amp;AD527&amp;" - "&amp;AE527</f>
        <v xml:space="preserve">  -   -   -  </v>
      </c>
      <c r="AB527" s="313" t="str">
        <f t="shared" ref="AB527:AB536" si="236">E527</f>
        <v xml:space="preserve"> </v>
      </c>
      <c r="AC527" s="313" t="str">
        <f t="shared" ref="AC527:AC536" si="237">H527</f>
        <v xml:space="preserve"> </v>
      </c>
      <c r="AD527" s="313" t="str">
        <f t="shared" ref="AD527:AD536" si="238">K527</f>
        <v xml:space="preserve"> </v>
      </c>
      <c r="AE527" s="313" t="str">
        <f t="shared" ref="AE527:AE536" si="239">N527</f>
        <v xml:space="preserve"> </v>
      </c>
    </row>
    <row r="528" spans="1:31" x14ac:dyDescent="0.25">
      <c r="A528" s="275" t="s">
        <v>374</v>
      </c>
      <c r="B528" s="398" t="s">
        <v>462</v>
      </c>
      <c r="C528" s="327"/>
      <c r="D528" s="327"/>
      <c r="E528" s="322"/>
      <c r="F528" s="286"/>
      <c r="G528" s="286"/>
      <c r="H528" s="322"/>
      <c r="I528" s="286"/>
      <c r="J528" s="286"/>
      <c r="K528" s="322"/>
      <c r="L528" s="286"/>
      <c r="M528" s="286"/>
      <c r="N528" s="322"/>
      <c r="O528" s="286"/>
      <c r="P528" s="286"/>
      <c r="Q528" s="322"/>
      <c r="R528" s="323"/>
      <c r="S528" s="323"/>
      <c r="T528" s="287"/>
      <c r="U528" s="288"/>
      <c r="V528" s="274" t="s">
        <v>32</v>
      </c>
      <c r="W528" s="274" t="s">
        <v>32</v>
      </c>
      <c r="X528" s="274" t="s">
        <v>32</v>
      </c>
      <c r="Y528" s="274" t="s">
        <v>32</v>
      </c>
      <c r="Z528" s="274" t="s">
        <v>32</v>
      </c>
      <c r="AA528" s="314" t="str">
        <f t="shared" si="235"/>
        <v>0 - 0 - 0 - 0</v>
      </c>
      <c r="AB528" s="313">
        <f t="shared" si="236"/>
        <v>0</v>
      </c>
      <c r="AC528" s="313">
        <f t="shared" si="237"/>
        <v>0</v>
      </c>
      <c r="AD528" s="313">
        <f t="shared" si="238"/>
        <v>0</v>
      </c>
      <c r="AE528" s="313">
        <f t="shared" si="239"/>
        <v>0</v>
      </c>
    </row>
    <row r="529" spans="1:31" x14ac:dyDescent="0.25">
      <c r="A529" s="275" t="s">
        <v>374</v>
      </c>
      <c r="B529" s="398" t="s">
        <v>462</v>
      </c>
      <c r="C529" s="327"/>
      <c r="D529" s="327"/>
      <c r="E529" s="322"/>
      <c r="F529" s="286"/>
      <c r="G529" s="286"/>
      <c r="H529" s="322"/>
      <c r="I529" s="286"/>
      <c r="J529" s="286"/>
      <c r="K529" s="322"/>
      <c r="L529" s="286"/>
      <c r="M529" s="286"/>
      <c r="N529" s="322"/>
      <c r="O529" s="286"/>
      <c r="P529" s="286"/>
      <c r="Q529" s="322"/>
      <c r="R529" s="323"/>
      <c r="S529" s="323"/>
      <c r="T529" s="287"/>
      <c r="U529" s="288"/>
      <c r="V529" s="274" t="s">
        <v>32</v>
      </c>
      <c r="W529" s="274" t="s">
        <v>32</v>
      </c>
      <c r="X529" s="274" t="s">
        <v>32</v>
      </c>
      <c r="Y529" s="274" t="s">
        <v>32</v>
      </c>
      <c r="Z529" s="274" t="s">
        <v>32</v>
      </c>
      <c r="AA529" s="314" t="str">
        <f t="shared" si="235"/>
        <v>0 - 0 - 0 - 0</v>
      </c>
      <c r="AB529" s="313">
        <f t="shared" si="236"/>
        <v>0</v>
      </c>
      <c r="AC529" s="313">
        <f t="shared" si="237"/>
        <v>0</v>
      </c>
      <c r="AD529" s="313">
        <f t="shared" si="238"/>
        <v>0</v>
      </c>
      <c r="AE529" s="313">
        <f t="shared" si="239"/>
        <v>0</v>
      </c>
    </row>
    <row r="530" spans="1:31" x14ac:dyDescent="0.25">
      <c r="A530" s="275" t="s">
        <v>374</v>
      </c>
      <c r="B530" s="398" t="s">
        <v>462</v>
      </c>
      <c r="C530" s="327"/>
      <c r="D530" s="327"/>
      <c r="E530" s="322"/>
      <c r="F530" s="286"/>
      <c r="G530" s="286"/>
      <c r="H530" s="322"/>
      <c r="I530" s="286"/>
      <c r="J530" s="286"/>
      <c r="K530" s="322"/>
      <c r="L530" s="286"/>
      <c r="M530" s="286"/>
      <c r="N530" s="322"/>
      <c r="O530" s="286"/>
      <c r="P530" s="286"/>
      <c r="Q530" s="322"/>
      <c r="R530" s="323"/>
      <c r="S530" s="323"/>
      <c r="T530" s="287"/>
      <c r="U530" s="288"/>
      <c r="V530" s="274" t="s">
        <v>32</v>
      </c>
      <c r="W530" s="274" t="s">
        <v>32</v>
      </c>
      <c r="X530" s="274" t="s">
        <v>32</v>
      </c>
      <c r="Y530" s="274" t="s">
        <v>32</v>
      </c>
      <c r="Z530" s="274" t="s">
        <v>32</v>
      </c>
      <c r="AA530" s="314" t="str">
        <f t="shared" si="235"/>
        <v>0 - 0 - 0 - 0</v>
      </c>
      <c r="AB530" s="313">
        <f t="shared" si="236"/>
        <v>0</v>
      </c>
      <c r="AC530" s="313">
        <f t="shared" si="237"/>
        <v>0</v>
      </c>
      <c r="AD530" s="313">
        <f t="shared" si="238"/>
        <v>0</v>
      </c>
      <c r="AE530" s="313">
        <f t="shared" si="239"/>
        <v>0</v>
      </c>
    </row>
    <row r="531" spans="1:31" x14ac:dyDescent="0.25">
      <c r="A531" s="275" t="s">
        <v>374</v>
      </c>
      <c r="B531" s="398" t="s">
        <v>462</v>
      </c>
      <c r="C531" s="327"/>
      <c r="D531" s="327"/>
      <c r="E531" s="322"/>
      <c r="F531" s="286"/>
      <c r="G531" s="286"/>
      <c r="H531" s="322"/>
      <c r="I531" s="286"/>
      <c r="J531" s="286"/>
      <c r="K531" s="322"/>
      <c r="L531" s="286"/>
      <c r="M531" s="286"/>
      <c r="N531" s="322"/>
      <c r="O531" s="286"/>
      <c r="P531" s="286"/>
      <c r="Q531" s="322"/>
      <c r="R531" s="323"/>
      <c r="S531" s="323"/>
      <c r="T531" s="287"/>
      <c r="U531" s="288"/>
      <c r="V531" s="274" t="s">
        <v>32</v>
      </c>
      <c r="W531" s="274" t="s">
        <v>32</v>
      </c>
      <c r="X531" s="274" t="s">
        <v>32</v>
      </c>
      <c r="Y531" s="274" t="s">
        <v>32</v>
      </c>
      <c r="Z531" s="274" t="s">
        <v>32</v>
      </c>
      <c r="AA531" s="314" t="str">
        <f t="shared" si="235"/>
        <v>0 - 0 - 0 - 0</v>
      </c>
      <c r="AB531" s="313">
        <f t="shared" si="236"/>
        <v>0</v>
      </c>
      <c r="AC531" s="313">
        <f t="shared" si="237"/>
        <v>0</v>
      </c>
      <c r="AD531" s="313">
        <f t="shared" si="238"/>
        <v>0</v>
      </c>
      <c r="AE531" s="313">
        <f t="shared" si="239"/>
        <v>0</v>
      </c>
    </row>
    <row r="532" spans="1:31" x14ac:dyDescent="0.25">
      <c r="A532" s="275" t="s">
        <v>374</v>
      </c>
      <c r="B532" s="398" t="s">
        <v>462</v>
      </c>
      <c r="C532" s="327"/>
      <c r="D532" s="327"/>
      <c r="E532" s="322"/>
      <c r="F532" s="286"/>
      <c r="G532" s="286"/>
      <c r="H532" s="322"/>
      <c r="I532" s="286"/>
      <c r="J532" s="286"/>
      <c r="K532" s="322"/>
      <c r="L532" s="286"/>
      <c r="M532" s="286"/>
      <c r="N532" s="322"/>
      <c r="O532" s="286"/>
      <c r="P532" s="286"/>
      <c r="Q532" s="322"/>
      <c r="R532" s="323"/>
      <c r="S532" s="323"/>
      <c r="T532" s="287"/>
      <c r="U532" s="288"/>
      <c r="V532" s="274" t="s">
        <v>32</v>
      </c>
      <c r="W532" s="274" t="s">
        <v>32</v>
      </c>
      <c r="X532" s="274" t="s">
        <v>32</v>
      </c>
      <c r="Y532" s="274" t="s">
        <v>32</v>
      </c>
      <c r="Z532" s="274" t="s">
        <v>32</v>
      </c>
      <c r="AA532" s="314" t="str">
        <f t="shared" si="235"/>
        <v>0 - 0 - 0 - 0</v>
      </c>
      <c r="AB532" s="313">
        <f t="shared" si="236"/>
        <v>0</v>
      </c>
      <c r="AC532" s="313">
        <f t="shared" si="237"/>
        <v>0</v>
      </c>
      <c r="AD532" s="313">
        <f t="shared" si="238"/>
        <v>0</v>
      </c>
      <c r="AE532" s="313">
        <f t="shared" si="239"/>
        <v>0</v>
      </c>
    </row>
    <row r="533" spans="1:31" x14ac:dyDescent="0.25">
      <c r="A533" s="275" t="s">
        <v>374</v>
      </c>
      <c r="B533" s="398" t="s">
        <v>462</v>
      </c>
      <c r="C533" s="327" t="s">
        <v>280</v>
      </c>
      <c r="D533" s="327"/>
      <c r="E533" s="322" t="s">
        <v>280</v>
      </c>
      <c r="F533" s="286"/>
      <c r="G533" s="286"/>
      <c r="H533" s="322" t="s">
        <v>280</v>
      </c>
      <c r="I533" s="286"/>
      <c r="J533" s="286"/>
      <c r="K533" s="322" t="s">
        <v>280</v>
      </c>
      <c r="L533" s="286"/>
      <c r="M533" s="286"/>
      <c r="N533" s="322" t="s">
        <v>280</v>
      </c>
      <c r="O533" s="286"/>
      <c r="P533" s="286"/>
      <c r="Q533" s="322" t="s">
        <v>280</v>
      </c>
      <c r="R533" s="323"/>
      <c r="S533" s="323"/>
      <c r="T533" s="287" t="s">
        <v>280</v>
      </c>
      <c r="U533" s="288"/>
      <c r="V533" s="274" t="s">
        <v>32</v>
      </c>
      <c r="W533" s="274" t="s">
        <v>32</v>
      </c>
      <c r="X533" s="274" t="s">
        <v>32</v>
      </c>
      <c r="Y533" s="274" t="s">
        <v>32</v>
      </c>
      <c r="Z533" s="274" t="s">
        <v>32</v>
      </c>
      <c r="AA533" s="314" t="str">
        <f t="shared" si="235"/>
        <v xml:space="preserve">  -   -   -  </v>
      </c>
      <c r="AB533" s="313" t="str">
        <f t="shared" si="236"/>
        <v xml:space="preserve"> </v>
      </c>
      <c r="AC533" s="313" t="str">
        <f t="shared" si="237"/>
        <v xml:space="preserve"> </v>
      </c>
      <c r="AD533" s="313" t="str">
        <f t="shared" si="238"/>
        <v xml:space="preserve"> </v>
      </c>
      <c r="AE533" s="313" t="str">
        <f t="shared" si="239"/>
        <v xml:space="preserve"> </v>
      </c>
    </row>
    <row r="534" spans="1:31" x14ac:dyDescent="0.25">
      <c r="A534" s="275" t="s">
        <v>374</v>
      </c>
      <c r="B534" s="398" t="s">
        <v>462</v>
      </c>
      <c r="C534" s="327" t="s">
        <v>280</v>
      </c>
      <c r="D534" s="327"/>
      <c r="E534" s="322" t="s">
        <v>280</v>
      </c>
      <c r="F534" s="286"/>
      <c r="G534" s="286"/>
      <c r="H534" s="322" t="s">
        <v>280</v>
      </c>
      <c r="I534" s="286"/>
      <c r="J534" s="286"/>
      <c r="K534" s="322" t="s">
        <v>280</v>
      </c>
      <c r="L534" s="286"/>
      <c r="M534" s="286"/>
      <c r="N534" s="322" t="s">
        <v>280</v>
      </c>
      <c r="O534" s="286"/>
      <c r="P534" s="286"/>
      <c r="Q534" s="322" t="s">
        <v>280</v>
      </c>
      <c r="R534" s="323"/>
      <c r="S534" s="323"/>
      <c r="T534" s="287" t="s">
        <v>280</v>
      </c>
      <c r="U534" s="288"/>
      <c r="V534" s="274" t="s">
        <v>32</v>
      </c>
      <c r="W534" s="274" t="s">
        <v>32</v>
      </c>
      <c r="X534" s="274" t="s">
        <v>32</v>
      </c>
      <c r="Y534" s="274" t="s">
        <v>32</v>
      </c>
      <c r="Z534" s="274" t="s">
        <v>32</v>
      </c>
      <c r="AA534" s="314" t="str">
        <f t="shared" si="235"/>
        <v xml:space="preserve">  -   -   -  </v>
      </c>
      <c r="AB534" s="313" t="str">
        <f t="shared" si="236"/>
        <v xml:space="preserve"> </v>
      </c>
      <c r="AC534" s="313" t="str">
        <f t="shared" si="237"/>
        <v xml:space="preserve"> </v>
      </c>
      <c r="AD534" s="313" t="str">
        <f t="shared" si="238"/>
        <v xml:space="preserve"> </v>
      </c>
      <c r="AE534" s="313" t="str">
        <f t="shared" si="239"/>
        <v xml:space="preserve"> </v>
      </c>
    </row>
    <row r="535" spans="1:31" x14ac:dyDescent="0.25">
      <c r="A535" s="275" t="s">
        <v>374</v>
      </c>
      <c r="B535" s="398" t="s">
        <v>462</v>
      </c>
      <c r="C535" s="327" t="s">
        <v>280</v>
      </c>
      <c r="D535" s="327"/>
      <c r="E535" s="322" t="s">
        <v>280</v>
      </c>
      <c r="F535" s="286"/>
      <c r="G535" s="286"/>
      <c r="H535" s="322" t="s">
        <v>280</v>
      </c>
      <c r="I535" s="286"/>
      <c r="J535" s="286"/>
      <c r="K535" s="322" t="s">
        <v>280</v>
      </c>
      <c r="L535" s="286"/>
      <c r="M535" s="286"/>
      <c r="N535" s="322" t="s">
        <v>280</v>
      </c>
      <c r="O535" s="286"/>
      <c r="P535" s="286"/>
      <c r="Q535" s="322" t="s">
        <v>280</v>
      </c>
      <c r="R535" s="323"/>
      <c r="S535" s="323"/>
      <c r="T535" s="287" t="s">
        <v>280</v>
      </c>
      <c r="U535" s="288"/>
      <c r="V535" s="274" t="s">
        <v>32</v>
      </c>
      <c r="W535" s="274" t="s">
        <v>32</v>
      </c>
      <c r="X535" s="274" t="s">
        <v>32</v>
      </c>
      <c r="Y535" s="274" t="s">
        <v>32</v>
      </c>
      <c r="Z535" s="274" t="s">
        <v>32</v>
      </c>
      <c r="AA535" s="314" t="str">
        <f t="shared" si="235"/>
        <v xml:space="preserve">  -   -   -  </v>
      </c>
      <c r="AB535" s="313" t="str">
        <f t="shared" si="236"/>
        <v xml:space="preserve"> </v>
      </c>
      <c r="AC535" s="313" t="str">
        <f t="shared" si="237"/>
        <v xml:space="preserve"> </v>
      </c>
      <c r="AD535" s="313" t="str">
        <f t="shared" si="238"/>
        <v xml:space="preserve"> </v>
      </c>
      <c r="AE535" s="313" t="str">
        <f t="shared" si="239"/>
        <v xml:space="preserve"> </v>
      </c>
    </row>
    <row r="536" spans="1:31" ht="15.75" thickBot="1" x14ac:dyDescent="0.3">
      <c r="A536" s="275" t="s">
        <v>374</v>
      </c>
      <c r="B536" s="398" t="s">
        <v>462</v>
      </c>
      <c r="C536" s="334" t="s">
        <v>280</v>
      </c>
      <c r="D536" s="334"/>
      <c r="E536" s="328" t="s">
        <v>280</v>
      </c>
      <c r="F536" s="292"/>
      <c r="G536" s="292"/>
      <c r="H536" s="328" t="s">
        <v>280</v>
      </c>
      <c r="I536" s="292"/>
      <c r="J536" s="292"/>
      <c r="K536" s="328" t="s">
        <v>280</v>
      </c>
      <c r="L536" s="292"/>
      <c r="M536" s="292"/>
      <c r="N536" s="328" t="s">
        <v>280</v>
      </c>
      <c r="O536" s="292"/>
      <c r="P536" s="292"/>
      <c r="Q536" s="328" t="s">
        <v>280</v>
      </c>
      <c r="R536" s="329"/>
      <c r="S536" s="329"/>
      <c r="T536" s="294" t="s">
        <v>280</v>
      </c>
      <c r="U536" s="295"/>
      <c r="V536" s="274" t="s">
        <v>32</v>
      </c>
      <c r="W536" s="274" t="s">
        <v>32</v>
      </c>
      <c r="X536" s="274" t="s">
        <v>32</v>
      </c>
      <c r="Y536" s="274" t="s">
        <v>32</v>
      </c>
      <c r="Z536" s="274" t="s">
        <v>32</v>
      </c>
      <c r="AA536" s="314" t="str">
        <f t="shared" si="235"/>
        <v xml:space="preserve">  -   -   -  </v>
      </c>
      <c r="AB536" s="313" t="str">
        <f t="shared" si="236"/>
        <v xml:space="preserve"> </v>
      </c>
      <c r="AC536" s="313" t="str">
        <f t="shared" si="237"/>
        <v xml:space="preserve"> </v>
      </c>
      <c r="AD536" s="313" t="str">
        <f t="shared" si="238"/>
        <v xml:space="preserve"> </v>
      </c>
      <c r="AE536" s="313" t="str">
        <f t="shared" si="239"/>
        <v xml:space="preserve"> </v>
      </c>
    </row>
    <row r="537" spans="1:31" x14ac:dyDescent="0.25">
      <c r="A537" s="300" t="s">
        <v>375</v>
      </c>
      <c r="B537" s="400" t="s">
        <v>462</v>
      </c>
      <c r="C537" s="341">
        <v>43800</v>
      </c>
      <c r="D537" s="342"/>
      <c r="E537" s="338">
        <v>43801</v>
      </c>
      <c r="F537" s="360" t="s">
        <v>487</v>
      </c>
      <c r="G537" s="361" t="s">
        <v>492</v>
      </c>
      <c r="H537" s="338">
        <v>43802</v>
      </c>
      <c r="I537" s="360" t="s">
        <v>487</v>
      </c>
      <c r="J537" s="361" t="s">
        <v>492</v>
      </c>
      <c r="K537" s="338">
        <v>43803</v>
      </c>
      <c r="L537" s="360" t="s">
        <v>487</v>
      </c>
      <c r="M537" s="361" t="s">
        <v>492</v>
      </c>
      <c r="N537" s="338">
        <v>43804</v>
      </c>
      <c r="O537" s="360" t="s">
        <v>487</v>
      </c>
      <c r="P537" s="361" t="s">
        <v>492</v>
      </c>
      <c r="Q537" s="338">
        <v>43805</v>
      </c>
      <c r="R537" s="339"/>
      <c r="S537" s="340"/>
      <c r="T537" s="302">
        <v>43806</v>
      </c>
      <c r="U537" s="303"/>
      <c r="V537" s="313" t="str">
        <f>F537</f>
        <v>Run Name</v>
      </c>
      <c r="W537" s="274" t="str">
        <f>I537</f>
        <v>Run Name</v>
      </c>
      <c r="X537" s="314" t="str">
        <f>L537</f>
        <v>Run Name</v>
      </c>
      <c r="Y537" s="314" t="str">
        <f>O537</f>
        <v>Run Name</v>
      </c>
      <c r="Z537" s="314" t="str">
        <f>V537&amp;"  -"&amp;W537&amp;" - "&amp;X537&amp;" - "&amp;Y537</f>
        <v>Run Name  -Run Name - Run Name - Run Name</v>
      </c>
      <c r="AA537" s="314"/>
    </row>
    <row r="538" spans="1:31" x14ac:dyDescent="0.25">
      <c r="A538" s="275" t="s">
        <v>375</v>
      </c>
      <c r="B538" s="398" t="s">
        <v>462</v>
      </c>
      <c r="C538" s="327" t="s">
        <v>280</v>
      </c>
      <c r="D538" s="327"/>
      <c r="E538" s="322" t="s">
        <v>280</v>
      </c>
      <c r="F538" s="286"/>
      <c r="G538" s="286"/>
      <c r="H538" s="322" t="s">
        <v>280</v>
      </c>
      <c r="I538" s="286"/>
      <c r="J538" s="286"/>
      <c r="K538" s="322" t="s">
        <v>280</v>
      </c>
      <c r="L538" s="286"/>
      <c r="M538" s="286"/>
      <c r="N538" s="322" t="s">
        <v>280</v>
      </c>
      <c r="O538" s="286"/>
      <c r="P538" s="286"/>
      <c r="Q538" s="322" t="s">
        <v>280</v>
      </c>
      <c r="R538" s="323"/>
      <c r="S538" s="323"/>
      <c r="T538" s="287" t="s">
        <v>280</v>
      </c>
      <c r="U538" s="288"/>
      <c r="V538" s="274" t="s">
        <v>32</v>
      </c>
      <c r="W538" s="274" t="s">
        <v>32</v>
      </c>
      <c r="X538" s="274" t="s">
        <v>32</v>
      </c>
      <c r="Y538" s="274" t="s">
        <v>32</v>
      </c>
      <c r="Z538" s="274" t="s">
        <v>32</v>
      </c>
      <c r="AA538" s="314" t="str">
        <f t="shared" ref="AA538:AA547" si="240">AB538&amp;" - "&amp;AC538&amp;" - "&amp;AD538&amp;" - "&amp;AE538</f>
        <v xml:space="preserve">  -   -   -  </v>
      </c>
      <c r="AB538" s="313" t="str">
        <f t="shared" ref="AB538:AB547" si="241">E538</f>
        <v xml:space="preserve"> </v>
      </c>
      <c r="AC538" s="313" t="str">
        <f t="shared" ref="AC538:AC547" si="242">H538</f>
        <v xml:space="preserve"> </v>
      </c>
      <c r="AD538" s="313" t="str">
        <f t="shared" ref="AD538:AD547" si="243">K538</f>
        <v xml:space="preserve"> </v>
      </c>
      <c r="AE538" s="313" t="str">
        <f t="shared" ref="AE538:AE547" si="244">N538</f>
        <v xml:space="preserve"> </v>
      </c>
    </row>
    <row r="539" spans="1:31" x14ac:dyDescent="0.25">
      <c r="A539" s="275" t="s">
        <v>375</v>
      </c>
      <c r="B539" s="398" t="s">
        <v>462</v>
      </c>
      <c r="C539" s="327" t="s">
        <v>280</v>
      </c>
      <c r="D539" s="327"/>
      <c r="E539" s="322" t="s">
        <v>280</v>
      </c>
      <c r="F539" s="286"/>
      <c r="G539" s="286"/>
      <c r="H539" s="322" t="s">
        <v>280</v>
      </c>
      <c r="I539" s="286"/>
      <c r="J539" s="286"/>
      <c r="K539" s="322" t="s">
        <v>280</v>
      </c>
      <c r="L539" s="286"/>
      <c r="M539" s="286"/>
      <c r="N539" s="322" t="s">
        <v>280</v>
      </c>
      <c r="O539" s="286"/>
      <c r="P539" s="286"/>
      <c r="Q539" s="322" t="s">
        <v>280</v>
      </c>
      <c r="R539" s="323"/>
      <c r="S539" s="323"/>
      <c r="T539" s="287" t="s">
        <v>280</v>
      </c>
      <c r="U539" s="288"/>
      <c r="V539" s="274" t="s">
        <v>32</v>
      </c>
      <c r="W539" s="274" t="s">
        <v>32</v>
      </c>
      <c r="X539" s="274" t="s">
        <v>32</v>
      </c>
      <c r="Y539" s="274" t="s">
        <v>32</v>
      </c>
      <c r="Z539" s="274" t="s">
        <v>32</v>
      </c>
      <c r="AA539" s="314" t="str">
        <f t="shared" si="240"/>
        <v xml:space="preserve">  -   -   -  </v>
      </c>
      <c r="AB539" s="313" t="str">
        <f t="shared" si="241"/>
        <v xml:space="preserve"> </v>
      </c>
      <c r="AC539" s="313" t="str">
        <f t="shared" si="242"/>
        <v xml:space="preserve"> </v>
      </c>
      <c r="AD539" s="313" t="str">
        <f t="shared" si="243"/>
        <v xml:space="preserve"> </v>
      </c>
      <c r="AE539" s="313" t="str">
        <f t="shared" si="244"/>
        <v xml:space="preserve"> </v>
      </c>
    </row>
    <row r="540" spans="1:31" x14ac:dyDescent="0.25">
      <c r="A540" s="275" t="s">
        <v>375</v>
      </c>
      <c r="B540" s="398" t="s">
        <v>462</v>
      </c>
      <c r="C540" s="327"/>
      <c r="D540" s="327"/>
      <c r="E540" s="322"/>
      <c r="F540" s="286"/>
      <c r="G540" s="286"/>
      <c r="H540" s="322"/>
      <c r="I540" s="286"/>
      <c r="J540" s="286"/>
      <c r="K540" s="322"/>
      <c r="L540" s="286"/>
      <c r="M540" s="286"/>
      <c r="N540" s="322"/>
      <c r="O540" s="286"/>
      <c r="P540" s="286"/>
      <c r="Q540" s="322"/>
      <c r="R540" s="323"/>
      <c r="S540" s="323"/>
      <c r="T540" s="287"/>
      <c r="U540" s="288"/>
      <c r="V540" s="274" t="s">
        <v>32</v>
      </c>
      <c r="W540" s="274" t="s">
        <v>32</v>
      </c>
      <c r="X540" s="274" t="s">
        <v>32</v>
      </c>
      <c r="Y540" s="274" t="s">
        <v>32</v>
      </c>
      <c r="Z540" s="274" t="s">
        <v>32</v>
      </c>
      <c r="AA540" s="314" t="str">
        <f t="shared" si="240"/>
        <v>0 - 0 - 0 - 0</v>
      </c>
      <c r="AB540" s="313">
        <f t="shared" si="241"/>
        <v>0</v>
      </c>
      <c r="AC540" s="313">
        <f t="shared" si="242"/>
        <v>0</v>
      </c>
      <c r="AD540" s="313">
        <f t="shared" si="243"/>
        <v>0</v>
      </c>
      <c r="AE540" s="313">
        <f t="shared" si="244"/>
        <v>0</v>
      </c>
    </row>
    <row r="541" spans="1:31" x14ac:dyDescent="0.25">
      <c r="A541" s="275" t="s">
        <v>375</v>
      </c>
      <c r="B541" s="398" t="s">
        <v>462</v>
      </c>
      <c r="C541" s="327"/>
      <c r="D541" s="327"/>
      <c r="E541" s="322"/>
      <c r="F541" s="286"/>
      <c r="G541" s="286"/>
      <c r="H541" s="322"/>
      <c r="I541" s="286"/>
      <c r="J541" s="286"/>
      <c r="K541" s="322"/>
      <c r="L541" s="286"/>
      <c r="M541" s="286"/>
      <c r="N541" s="322"/>
      <c r="O541" s="286"/>
      <c r="P541" s="286"/>
      <c r="Q541" s="322"/>
      <c r="R541" s="323"/>
      <c r="S541" s="323"/>
      <c r="T541" s="287"/>
      <c r="U541" s="288"/>
      <c r="V541" s="274" t="s">
        <v>32</v>
      </c>
      <c r="W541" s="274" t="s">
        <v>32</v>
      </c>
      <c r="X541" s="274" t="s">
        <v>32</v>
      </c>
      <c r="Y541" s="274" t="s">
        <v>32</v>
      </c>
      <c r="Z541" s="274" t="s">
        <v>32</v>
      </c>
      <c r="AA541" s="314" t="str">
        <f t="shared" si="240"/>
        <v>0 - 0 - 0 - 0</v>
      </c>
      <c r="AB541" s="313">
        <f t="shared" si="241"/>
        <v>0</v>
      </c>
      <c r="AC541" s="313">
        <f t="shared" si="242"/>
        <v>0</v>
      </c>
      <c r="AD541" s="313">
        <f t="shared" si="243"/>
        <v>0</v>
      </c>
      <c r="AE541" s="313">
        <f t="shared" si="244"/>
        <v>0</v>
      </c>
    </row>
    <row r="542" spans="1:31" x14ac:dyDescent="0.25">
      <c r="A542" s="275" t="s">
        <v>375</v>
      </c>
      <c r="B542" s="398" t="s">
        <v>462</v>
      </c>
      <c r="C542" s="327"/>
      <c r="D542" s="327"/>
      <c r="E542" s="322"/>
      <c r="F542" s="286"/>
      <c r="G542" s="286"/>
      <c r="H542" s="322"/>
      <c r="I542" s="286"/>
      <c r="J542" s="286"/>
      <c r="K542" s="322"/>
      <c r="L542" s="286"/>
      <c r="M542" s="286"/>
      <c r="N542" s="322"/>
      <c r="O542" s="286"/>
      <c r="P542" s="286"/>
      <c r="Q542" s="322"/>
      <c r="R542" s="323"/>
      <c r="S542" s="323"/>
      <c r="T542" s="287"/>
      <c r="U542" s="288"/>
      <c r="V542" s="274" t="s">
        <v>32</v>
      </c>
      <c r="W542" s="274" t="s">
        <v>32</v>
      </c>
      <c r="X542" s="274" t="s">
        <v>32</v>
      </c>
      <c r="Y542" s="274" t="s">
        <v>32</v>
      </c>
      <c r="Z542" s="274" t="s">
        <v>32</v>
      </c>
      <c r="AA542" s="314" t="str">
        <f t="shared" si="240"/>
        <v>0 - 0 - 0 - 0</v>
      </c>
      <c r="AB542" s="313">
        <f t="shared" si="241"/>
        <v>0</v>
      </c>
      <c r="AC542" s="313">
        <f t="shared" si="242"/>
        <v>0</v>
      </c>
      <c r="AD542" s="313">
        <f t="shared" si="243"/>
        <v>0</v>
      </c>
      <c r="AE542" s="313">
        <f t="shared" si="244"/>
        <v>0</v>
      </c>
    </row>
    <row r="543" spans="1:31" x14ac:dyDescent="0.25">
      <c r="A543" s="275" t="s">
        <v>375</v>
      </c>
      <c r="B543" s="398" t="s">
        <v>462</v>
      </c>
      <c r="C543" s="327"/>
      <c r="D543" s="327"/>
      <c r="E543" s="322"/>
      <c r="F543" s="286"/>
      <c r="G543" s="286"/>
      <c r="H543" s="322"/>
      <c r="I543" s="286"/>
      <c r="J543" s="286"/>
      <c r="K543" s="322"/>
      <c r="L543" s="286"/>
      <c r="M543" s="286"/>
      <c r="N543" s="322"/>
      <c r="O543" s="286"/>
      <c r="P543" s="286"/>
      <c r="Q543" s="322"/>
      <c r="R543" s="323"/>
      <c r="S543" s="323"/>
      <c r="T543" s="287"/>
      <c r="U543" s="288"/>
      <c r="V543" s="274" t="s">
        <v>32</v>
      </c>
      <c r="W543" s="274" t="s">
        <v>32</v>
      </c>
      <c r="X543" s="274" t="s">
        <v>32</v>
      </c>
      <c r="Y543" s="274" t="s">
        <v>32</v>
      </c>
      <c r="Z543" s="274" t="s">
        <v>32</v>
      </c>
      <c r="AA543" s="314" t="str">
        <f t="shared" si="240"/>
        <v>0 - 0 - 0 - 0</v>
      </c>
      <c r="AB543" s="313">
        <f t="shared" si="241"/>
        <v>0</v>
      </c>
      <c r="AC543" s="313">
        <f t="shared" si="242"/>
        <v>0</v>
      </c>
      <c r="AD543" s="313">
        <f t="shared" si="243"/>
        <v>0</v>
      </c>
      <c r="AE543" s="313">
        <f t="shared" si="244"/>
        <v>0</v>
      </c>
    </row>
    <row r="544" spans="1:31" x14ac:dyDescent="0.25">
      <c r="A544" s="275" t="s">
        <v>375</v>
      </c>
      <c r="B544" s="398" t="s">
        <v>462</v>
      </c>
      <c r="C544" s="327"/>
      <c r="D544" s="327"/>
      <c r="E544" s="322"/>
      <c r="F544" s="286"/>
      <c r="G544" s="286"/>
      <c r="H544" s="322"/>
      <c r="I544" s="286"/>
      <c r="J544" s="286"/>
      <c r="K544" s="322"/>
      <c r="L544" s="286"/>
      <c r="M544" s="286"/>
      <c r="N544" s="322"/>
      <c r="O544" s="286"/>
      <c r="P544" s="286"/>
      <c r="Q544" s="322"/>
      <c r="R544" s="323"/>
      <c r="S544" s="323"/>
      <c r="T544" s="287"/>
      <c r="U544" s="288"/>
      <c r="V544" s="274" t="s">
        <v>32</v>
      </c>
      <c r="W544" s="274" t="s">
        <v>32</v>
      </c>
      <c r="X544" s="274" t="s">
        <v>32</v>
      </c>
      <c r="Y544" s="274" t="s">
        <v>32</v>
      </c>
      <c r="Z544" s="274" t="s">
        <v>32</v>
      </c>
      <c r="AA544" s="314" t="str">
        <f t="shared" si="240"/>
        <v>0 - 0 - 0 - 0</v>
      </c>
      <c r="AB544" s="313">
        <f t="shared" si="241"/>
        <v>0</v>
      </c>
      <c r="AC544" s="313">
        <f t="shared" si="242"/>
        <v>0</v>
      </c>
      <c r="AD544" s="313">
        <f t="shared" si="243"/>
        <v>0</v>
      </c>
      <c r="AE544" s="313">
        <f t="shared" si="244"/>
        <v>0</v>
      </c>
    </row>
    <row r="545" spans="1:31" x14ac:dyDescent="0.25">
      <c r="A545" s="275" t="s">
        <v>375</v>
      </c>
      <c r="B545" s="398" t="s">
        <v>462</v>
      </c>
      <c r="C545" s="327" t="s">
        <v>280</v>
      </c>
      <c r="D545" s="327"/>
      <c r="E545" s="322" t="s">
        <v>280</v>
      </c>
      <c r="F545" s="286"/>
      <c r="G545" s="286"/>
      <c r="H545" s="322" t="s">
        <v>280</v>
      </c>
      <c r="I545" s="286"/>
      <c r="J545" s="286"/>
      <c r="K545" s="322" t="s">
        <v>280</v>
      </c>
      <c r="L545" s="286"/>
      <c r="M545" s="286"/>
      <c r="N545" s="322" t="s">
        <v>280</v>
      </c>
      <c r="O545" s="286"/>
      <c r="P545" s="286"/>
      <c r="Q545" s="322" t="s">
        <v>280</v>
      </c>
      <c r="R545" s="323"/>
      <c r="S545" s="323"/>
      <c r="T545" s="287" t="s">
        <v>280</v>
      </c>
      <c r="U545" s="288"/>
      <c r="V545" s="274" t="s">
        <v>32</v>
      </c>
      <c r="W545" s="274" t="s">
        <v>32</v>
      </c>
      <c r="X545" s="274" t="s">
        <v>32</v>
      </c>
      <c r="Y545" s="274" t="s">
        <v>32</v>
      </c>
      <c r="Z545" s="274" t="s">
        <v>32</v>
      </c>
      <c r="AA545" s="314" t="str">
        <f t="shared" si="240"/>
        <v xml:space="preserve">  -   -   -  </v>
      </c>
      <c r="AB545" s="313" t="str">
        <f t="shared" si="241"/>
        <v xml:space="preserve"> </v>
      </c>
      <c r="AC545" s="313" t="str">
        <f t="shared" si="242"/>
        <v xml:space="preserve"> </v>
      </c>
      <c r="AD545" s="313" t="str">
        <f t="shared" si="243"/>
        <v xml:space="preserve"> </v>
      </c>
      <c r="AE545" s="313" t="str">
        <f t="shared" si="244"/>
        <v xml:space="preserve"> </v>
      </c>
    </row>
    <row r="546" spans="1:31" x14ac:dyDescent="0.25">
      <c r="A546" s="275" t="s">
        <v>375</v>
      </c>
      <c r="B546" s="398" t="s">
        <v>462</v>
      </c>
      <c r="C546" s="327" t="s">
        <v>280</v>
      </c>
      <c r="D546" s="327"/>
      <c r="E546" s="322" t="s">
        <v>280</v>
      </c>
      <c r="F546" s="286"/>
      <c r="G546" s="286"/>
      <c r="H546" s="322" t="s">
        <v>280</v>
      </c>
      <c r="I546" s="286"/>
      <c r="J546" s="286"/>
      <c r="K546" s="322" t="s">
        <v>280</v>
      </c>
      <c r="L546" s="286"/>
      <c r="M546" s="286"/>
      <c r="N546" s="322" t="s">
        <v>280</v>
      </c>
      <c r="O546" s="286"/>
      <c r="P546" s="286"/>
      <c r="Q546" s="322" t="s">
        <v>280</v>
      </c>
      <c r="R546" s="323"/>
      <c r="S546" s="323"/>
      <c r="T546" s="287" t="s">
        <v>280</v>
      </c>
      <c r="U546" s="288"/>
      <c r="V546" s="274" t="s">
        <v>32</v>
      </c>
      <c r="W546" s="274" t="s">
        <v>32</v>
      </c>
      <c r="X546" s="274" t="s">
        <v>32</v>
      </c>
      <c r="Y546" s="274" t="s">
        <v>32</v>
      </c>
      <c r="Z546" s="274" t="s">
        <v>32</v>
      </c>
      <c r="AA546" s="314" t="str">
        <f t="shared" si="240"/>
        <v xml:space="preserve">  -   -   -  </v>
      </c>
      <c r="AB546" s="313" t="str">
        <f t="shared" si="241"/>
        <v xml:space="preserve"> </v>
      </c>
      <c r="AC546" s="313" t="str">
        <f t="shared" si="242"/>
        <v xml:space="preserve"> </v>
      </c>
      <c r="AD546" s="313" t="str">
        <f t="shared" si="243"/>
        <v xml:space="preserve"> </v>
      </c>
      <c r="AE546" s="313" t="str">
        <f t="shared" si="244"/>
        <v xml:space="preserve"> </v>
      </c>
    </row>
    <row r="547" spans="1:31" x14ac:dyDescent="0.25">
      <c r="A547" s="275" t="s">
        <v>375</v>
      </c>
      <c r="B547" s="398" t="s">
        <v>462</v>
      </c>
      <c r="C547" s="327" t="s">
        <v>280</v>
      </c>
      <c r="D547" s="327"/>
      <c r="E547" s="322" t="s">
        <v>280</v>
      </c>
      <c r="F547" s="286"/>
      <c r="G547" s="286"/>
      <c r="H547" s="322" t="s">
        <v>280</v>
      </c>
      <c r="I547" s="286"/>
      <c r="J547" s="286"/>
      <c r="K547" s="322" t="s">
        <v>280</v>
      </c>
      <c r="L547" s="286"/>
      <c r="M547" s="286"/>
      <c r="N547" s="322" t="s">
        <v>280</v>
      </c>
      <c r="O547" s="286"/>
      <c r="P547" s="286"/>
      <c r="Q547" s="322" t="s">
        <v>280</v>
      </c>
      <c r="R547" s="323"/>
      <c r="S547" s="323"/>
      <c r="T547" s="287" t="s">
        <v>280</v>
      </c>
      <c r="U547" s="288"/>
      <c r="V547" s="274" t="s">
        <v>32</v>
      </c>
      <c r="W547" s="274" t="s">
        <v>32</v>
      </c>
      <c r="X547" s="274" t="s">
        <v>32</v>
      </c>
      <c r="Y547" s="274" t="s">
        <v>32</v>
      </c>
      <c r="Z547" s="274" t="s">
        <v>32</v>
      </c>
      <c r="AA547" s="314" t="str">
        <f t="shared" si="240"/>
        <v xml:space="preserve">  -   -   -  </v>
      </c>
      <c r="AB547" s="313" t="str">
        <f t="shared" si="241"/>
        <v xml:space="preserve"> </v>
      </c>
      <c r="AC547" s="313" t="str">
        <f t="shared" si="242"/>
        <v xml:space="preserve"> </v>
      </c>
      <c r="AD547" s="313" t="str">
        <f t="shared" si="243"/>
        <v xml:space="preserve"> </v>
      </c>
      <c r="AE547" s="313" t="str">
        <f t="shared" si="244"/>
        <v xml:space="preserve"> </v>
      </c>
    </row>
    <row r="548" spans="1:31" x14ac:dyDescent="0.25">
      <c r="A548" s="275" t="s">
        <v>375</v>
      </c>
      <c r="B548" s="398" t="s">
        <v>462</v>
      </c>
      <c r="C548" s="341">
        <v>43807</v>
      </c>
      <c r="D548" s="342"/>
      <c r="E548" s="338">
        <v>43808</v>
      </c>
      <c r="F548" s="360" t="s">
        <v>487</v>
      </c>
      <c r="G548" s="361" t="s">
        <v>492</v>
      </c>
      <c r="H548" s="338">
        <v>43809</v>
      </c>
      <c r="I548" s="360" t="s">
        <v>487</v>
      </c>
      <c r="J548" s="361" t="s">
        <v>492</v>
      </c>
      <c r="K548" s="338">
        <v>43810</v>
      </c>
      <c r="L548" s="360" t="s">
        <v>487</v>
      </c>
      <c r="M548" s="361" t="s">
        <v>492</v>
      </c>
      <c r="N548" s="338">
        <v>43811</v>
      </c>
      <c r="O548" s="360" t="s">
        <v>487</v>
      </c>
      <c r="P548" s="361" t="s">
        <v>492</v>
      </c>
      <c r="Q548" s="338">
        <v>43812</v>
      </c>
      <c r="R548" s="339"/>
      <c r="S548" s="340"/>
      <c r="T548" s="302">
        <v>43813</v>
      </c>
      <c r="U548" s="303"/>
      <c r="V548" s="313" t="str">
        <f>F548</f>
        <v>Run Name</v>
      </c>
      <c r="W548" s="274" t="str">
        <f>I548</f>
        <v>Run Name</v>
      </c>
      <c r="X548" s="314" t="str">
        <f>L548</f>
        <v>Run Name</v>
      </c>
      <c r="Y548" s="314" t="str">
        <f>O548</f>
        <v>Run Name</v>
      </c>
      <c r="Z548" s="314" t="str">
        <f>V548&amp;"  -"&amp;W548&amp;" - "&amp;X548&amp;" - "&amp;Y548</f>
        <v>Run Name  -Run Name - Run Name - Run Name</v>
      </c>
      <c r="AA548" s="314"/>
    </row>
    <row r="549" spans="1:31" x14ac:dyDescent="0.25">
      <c r="A549" s="275" t="s">
        <v>375</v>
      </c>
      <c r="B549" s="398" t="s">
        <v>462</v>
      </c>
      <c r="C549" s="327" t="s">
        <v>280</v>
      </c>
      <c r="D549" s="327"/>
      <c r="E549" s="322" t="s">
        <v>280</v>
      </c>
      <c r="F549" s="286"/>
      <c r="G549" s="286"/>
      <c r="H549" s="322" t="s">
        <v>280</v>
      </c>
      <c r="I549" s="286"/>
      <c r="J549" s="286"/>
      <c r="K549" s="322" t="s">
        <v>280</v>
      </c>
      <c r="L549" s="286"/>
      <c r="M549" s="286"/>
      <c r="N549" s="322" t="s">
        <v>280</v>
      </c>
      <c r="O549" s="286"/>
      <c r="P549" s="286"/>
      <c r="Q549" s="322" t="s">
        <v>280</v>
      </c>
      <c r="R549" s="323"/>
      <c r="S549" s="323"/>
      <c r="T549" s="287" t="s">
        <v>280</v>
      </c>
      <c r="U549" s="288"/>
      <c r="V549" s="274" t="s">
        <v>32</v>
      </c>
      <c r="W549" s="274" t="s">
        <v>32</v>
      </c>
      <c r="X549" s="274" t="s">
        <v>32</v>
      </c>
      <c r="Y549" s="274" t="s">
        <v>32</v>
      </c>
      <c r="Z549" s="274" t="s">
        <v>32</v>
      </c>
      <c r="AA549" s="314" t="str">
        <f t="shared" ref="AA549:AA558" si="245">AB549&amp;" - "&amp;AC549&amp;" - "&amp;AD549&amp;" - "&amp;AE549</f>
        <v xml:space="preserve">  -   -   -  </v>
      </c>
      <c r="AB549" s="313" t="str">
        <f t="shared" ref="AB549:AB558" si="246">E549</f>
        <v xml:space="preserve"> </v>
      </c>
      <c r="AC549" s="313" t="str">
        <f t="shared" ref="AC549:AC558" si="247">H549</f>
        <v xml:space="preserve"> </v>
      </c>
      <c r="AD549" s="313" t="str">
        <f t="shared" ref="AD549:AD558" si="248">K549</f>
        <v xml:space="preserve"> </v>
      </c>
      <c r="AE549" s="313" t="str">
        <f t="shared" ref="AE549:AE558" si="249">N549</f>
        <v xml:space="preserve"> </v>
      </c>
    </row>
    <row r="550" spans="1:31" x14ac:dyDescent="0.25">
      <c r="A550" s="275" t="s">
        <v>375</v>
      </c>
      <c r="B550" s="398" t="s">
        <v>462</v>
      </c>
      <c r="C550" s="327" t="s">
        <v>280</v>
      </c>
      <c r="D550" s="327"/>
      <c r="E550" s="322" t="s">
        <v>280</v>
      </c>
      <c r="F550" s="286"/>
      <c r="G550" s="286"/>
      <c r="H550" s="322" t="s">
        <v>280</v>
      </c>
      <c r="I550" s="286"/>
      <c r="J550" s="286"/>
      <c r="K550" s="322" t="s">
        <v>280</v>
      </c>
      <c r="L550" s="286"/>
      <c r="M550" s="286"/>
      <c r="N550" s="322" t="s">
        <v>280</v>
      </c>
      <c r="O550" s="286"/>
      <c r="P550" s="286"/>
      <c r="Q550" s="322" t="s">
        <v>280</v>
      </c>
      <c r="R550" s="323"/>
      <c r="S550" s="323"/>
      <c r="T550" s="287" t="s">
        <v>280</v>
      </c>
      <c r="U550" s="288"/>
      <c r="V550" s="274" t="s">
        <v>32</v>
      </c>
      <c r="W550" s="274" t="s">
        <v>32</v>
      </c>
      <c r="X550" s="274" t="s">
        <v>32</v>
      </c>
      <c r="Y550" s="274" t="s">
        <v>32</v>
      </c>
      <c r="Z550" s="274" t="s">
        <v>32</v>
      </c>
      <c r="AA550" s="314" t="str">
        <f t="shared" si="245"/>
        <v xml:space="preserve">  -   -   -  </v>
      </c>
      <c r="AB550" s="313" t="str">
        <f t="shared" si="246"/>
        <v xml:space="preserve"> </v>
      </c>
      <c r="AC550" s="313" t="str">
        <f t="shared" si="247"/>
        <v xml:space="preserve"> </v>
      </c>
      <c r="AD550" s="313" t="str">
        <f t="shared" si="248"/>
        <v xml:space="preserve"> </v>
      </c>
      <c r="AE550" s="313" t="str">
        <f t="shared" si="249"/>
        <v xml:space="preserve"> </v>
      </c>
    </row>
    <row r="551" spans="1:31" x14ac:dyDescent="0.25">
      <c r="A551" s="275" t="s">
        <v>375</v>
      </c>
      <c r="B551" s="398" t="s">
        <v>462</v>
      </c>
      <c r="C551" s="327" t="s">
        <v>280</v>
      </c>
      <c r="D551" s="327"/>
      <c r="E551" s="322" t="s">
        <v>280</v>
      </c>
      <c r="F551" s="286"/>
      <c r="G551" s="286"/>
      <c r="H551" s="322" t="s">
        <v>280</v>
      </c>
      <c r="I551" s="286"/>
      <c r="J551" s="286"/>
      <c r="K551" s="322" t="s">
        <v>280</v>
      </c>
      <c r="L551" s="286"/>
      <c r="M551" s="286"/>
      <c r="N551" s="322" t="s">
        <v>280</v>
      </c>
      <c r="O551" s="286"/>
      <c r="P551" s="286"/>
      <c r="Q551" s="322" t="s">
        <v>280</v>
      </c>
      <c r="R551" s="323"/>
      <c r="S551" s="323"/>
      <c r="T551" s="287" t="s">
        <v>280</v>
      </c>
      <c r="U551" s="288"/>
      <c r="V551" s="274" t="s">
        <v>32</v>
      </c>
      <c r="W551" s="274" t="s">
        <v>32</v>
      </c>
      <c r="X551" s="274" t="s">
        <v>32</v>
      </c>
      <c r="Y551" s="274" t="s">
        <v>32</v>
      </c>
      <c r="Z551" s="274" t="s">
        <v>32</v>
      </c>
      <c r="AA551" s="314" t="str">
        <f t="shared" si="245"/>
        <v xml:space="preserve">  -   -   -  </v>
      </c>
      <c r="AB551" s="313" t="str">
        <f t="shared" si="246"/>
        <v xml:space="preserve"> </v>
      </c>
      <c r="AC551" s="313" t="str">
        <f t="shared" si="247"/>
        <v xml:space="preserve"> </v>
      </c>
      <c r="AD551" s="313" t="str">
        <f t="shared" si="248"/>
        <v xml:space="preserve"> </v>
      </c>
      <c r="AE551" s="313" t="str">
        <f t="shared" si="249"/>
        <v xml:space="preserve"> </v>
      </c>
    </row>
    <row r="552" spans="1:31" x14ac:dyDescent="0.25">
      <c r="A552" s="275" t="s">
        <v>375</v>
      </c>
      <c r="B552" s="398" t="s">
        <v>462</v>
      </c>
      <c r="C552" s="327"/>
      <c r="D552" s="327"/>
      <c r="E552" s="322"/>
      <c r="F552" s="286"/>
      <c r="G552" s="286"/>
      <c r="H552" s="322"/>
      <c r="I552" s="286"/>
      <c r="J552" s="286"/>
      <c r="K552" s="322"/>
      <c r="L552" s="286"/>
      <c r="M552" s="286"/>
      <c r="N552" s="322"/>
      <c r="O552" s="286"/>
      <c r="P552" s="286"/>
      <c r="Q552" s="322"/>
      <c r="R552" s="323"/>
      <c r="S552" s="323"/>
      <c r="T552" s="287"/>
      <c r="U552" s="288"/>
      <c r="V552" s="274" t="s">
        <v>32</v>
      </c>
      <c r="W552" s="274" t="s">
        <v>32</v>
      </c>
      <c r="X552" s="274" t="s">
        <v>32</v>
      </c>
      <c r="Y552" s="274" t="s">
        <v>32</v>
      </c>
      <c r="Z552" s="274" t="s">
        <v>32</v>
      </c>
      <c r="AA552" s="314" t="str">
        <f t="shared" si="245"/>
        <v>0 - 0 - 0 - 0</v>
      </c>
      <c r="AB552" s="313">
        <f t="shared" si="246"/>
        <v>0</v>
      </c>
      <c r="AC552" s="313">
        <f t="shared" si="247"/>
        <v>0</v>
      </c>
      <c r="AD552" s="313">
        <f t="shared" si="248"/>
        <v>0</v>
      </c>
      <c r="AE552" s="313">
        <f t="shared" si="249"/>
        <v>0</v>
      </c>
    </row>
    <row r="553" spans="1:31" x14ac:dyDescent="0.25">
      <c r="A553" s="275" t="s">
        <v>375</v>
      </c>
      <c r="B553" s="398" t="s">
        <v>462</v>
      </c>
      <c r="C553" s="327"/>
      <c r="D553" s="327"/>
      <c r="E553" s="322"/>
      <c r="F553" s="286"/>
      <c r="G553" s="286"/>
      <c r="H553" s="322"/>
      <c r="I553" s="286"/>
      <c r="J553" s="286"/>
      <c r="K553" s="322"/>
      <c r="L553" s="286"/>
      <c r="M553" s="286"/>
      <c r="N553" s="322"/>
      <c r="O553" s="286"/>
      <c r="P553" s="286"/>
      <c r="Q553" s="322"/>
      <c r="R553" s="323"/>
      <c r="S553" s="323"/>
      <c r="T553" s="287"/>
      <c r="U553" s="288"/>
      <c r="V553" s="274" t="s">
        <v>32</v>
      </c>
      <c r="W553" s="274" t="s">
        <v>32</v>
      </c>
      <c r="X553" s="274" t="s">
        <v>32</v>
      </c>
      <c r="Y553" s="274" t="s">
        <v>32</v>
      </c>
      <c r="Z553" s="274" t="s">
        <v>32</v>
      </c>
      <c r="AA553" s="314" t="str">
        <f t="shared" si="245"/>
        <v>0 - 0 - 0 - 0</v>
      </c>
      <c r="AB553" s="313">
        <f t="shared" si="246"/>
        <v>0</v>
      </c>
      <c r="AC553" s="313">
        <f t="shared" si="247"/>
        <v>0</v>
      </c>
      <c r="AD553" s="313">
        <f t="shared" si="248"/>
        <v>0</v>
      </c>
      <c r="AE553" s="313">
        <f t="shared" si="249"/>
        <v>0</v>
      </c>
    </row>
    <row r="554" spans="1:31" x14ac:dyDescent="0.25">
      <c r="A554" s="275" t="s">
        <v>375</v>
      </c>
      <c r="B554" s="398" t="s">
        <v>462</v>
      </c>
      <c r="C554" s="327"/>
      <c r="D554" s="327"/>
      <c r="E554" s="322"/>
      <c r="F554" s="286"/>
      <c r="G554" s="286"/>
      <c r="H554" s="322"/>
      <c r="I554" s="286"/>
      <c r="J554" s="286"/>
      <c r="K554" s="322"/>
      <c r="L554" s="286"/>
      <c r="M554" s="286"/>
      <c r="N554" s="322"/>
      <c r="O554" s="286"/>
      <c r="P554" s="286"/>
      <c r="Q554" s="322"/>
      <c r="R554" s="323"/>
      <c r="S554" s="323"/>
      <c r="T554" s="287"/>
      <c r="U554" s="288"/>
      <c r="V554" s="274" t="s">
        <v>32</v>
      </c>
      <c r="W554" s="274" t="s">
        <v>32</v>
      </c>
      <c r="X554" s="274" t="s">
        <v>32</v>
      </c>
      <c r="Y554" s="274" t="s">
        <v>32</v>
      </c>
      <c r="Z554" s="274" t="s">
        <v>32</v>
      </c>
      <c r="AA554" s="314" t="str">
        <f t="shared" si="245"/>
        <v>0 - 0 - 0 - 0</v>
      </c>
      <c r="AB554" s="313">
        <f t="shared" si="246"/>
        <v>0</v>
      </c>
      <c r="AC554" s="313">
        <f t="shared" si="247"/>
        <v>0</v>
      </c>
      <c r="AD554" s="313">
        <f t="shared" si="248"/>
        <v>0</v>
      </c>
      <c r="AE554" s="313">
        <f t="shared" si="249"/>
        <v>0</v>
      </c>
    </row>
    <row r="555" spans="1:31" x14ac:dyDescent="0.25">
      <c r="A555" s="275" t="s">
        <v>375</v>
      </c>
      <c r="B555" s="398" t="s">
        <v>462</v>
      </c>
      <c r="C555" s="327"/>
      <c r="D555" s="327"/>
      <c r="E555" s="322"/>
      <c r="F555" s="286"/>
      <c r="G555" s="286"/>
      <c r="H555" s="322"/>
      <c r="I555" s="286"/>
      <c r="J555" s="286"/>
      <c r="K555" s="322"/>
      <c r="L555" s="286"/>
      <c r="M555" s="286"/>
      <c r="N555" s="322"/>
      <c r="O555" s="286"/>
      <c r="P555" s="286"/>
      <c r="Q555" s="322"/>
      <c r="R555" s="323"/>
      <c r="S555" s="323"/>
      <c r="T555" s="287"/>
      <c r="U555" s="288"/>
      <c r="V555" s="274" t="s">
        <v>32</v>
      </c>
      <c r="W555" s="274" t="s">
        <v>32</v>
      </c>
      <c r="X555" s="274" t="s">
        <v>32</v>
      </c>
      <c r="Y555" s="274" t="s">
        <v>32</v>
      </c>
      <c r="Z555" s="274" t="s">
        <v>32</v>
      </c>
      <c r="AA555" s="314" t="str">
        <f t="shared" si="245"/>
        <v>0 - 0 - 0 - 0</v>
      </c>
      <c r="AB555" s="313">
        <f t="shared" si="246"/>
        <v>0</v>
      </c>
      <c r="AC555" s="313">
        <f t="shared" si="247"/>
        <v>0</v>
      </c>
      <c r="AD555" s="313">
        <f t="shared" si="248"/>
        <v>0</v>
      </c>
      <c r="AE555" s="313">
        <f t="shared" si="249"/>
        <v>0</v>
      </c>
    </row>
    <row r="556" spans="1:31" x14ac:dyDescent="0.25">
      <c r="A556" s="275" t="s">
        <v>375</v>
      </c>
      <c r="B556" s="398" t="s">
        <v>462</v>
      </c>
      <c r="C556" s="327"/>
      <c r="D556" s="327"/>
      <c r="E556" s="322"/>
      <c r="F556" s="286"/>
      <c r="G556" s="286"/>
      <c r="H556" s="322"/>
      <c r="I556" s="286"/>
      <c r="J556" s="286"/>
      <c r="K556" s="322"/>
      <c r="L556" s="286"/>
      <c r="M556" s="286"/>
      <c r="N556" s="322"/>
      <c r="O556" s="286"/>
      <c r="P556" s="286"/>
      <c r="Q556" s="322"/>
      <c r="R556" s="323"/>
      <c r="S556" s="323"/>
      <c r="T556" s="287"/>
      <c r="U556" s="288"/>
      <c r="V556" s="274" t="s">
        <v>32</v>
      </c>
      <c r="W556" s="274" t="s">
        <v>32</v>
      </c>
      <c r="X556" s="274" t="s">
        <v>32</v>
      </c>
      <c r="Y556" s="274" t="s">
        <v>32</v>
      </c>
      <c r="Z556" s="274" t="s">
        <v>32</v>
      </c>
      <c r="AA556" s="314" t="str">
        <f t="shared" si="245"/>
        <v>0 - 0 - 0 - 0</v>
      </c>
      <c r="AB556" s="313">
        <f t="shared" si="246"/>
        <v>0</v>
      </c>
      <c r="AC556" s="313">
        <f t="shared" si="247"/>
        <v>0</v>
      </c>
      <c r="AD556" s="313">
        <f t="shared" si="248"/>
        <v>0</v>
      </c>
      <c r="AE556" s="313">
        <f t="shared" si="249"/>
        <v>0</v>
      </c>
    </row>
    <row r="557" spans="1:31" x14ac:dyDescent="0.25">
      <c r="A557" s="275" t="s">
        <v>375</v>
      </c>
      <c r="B557" s="398" t="s">
        <v>462</v>
      </c>
      <c r="C557" s="327" t="s">
        <v>280</v>
      </c>
      <c r="D557" s="327"/>
      <c r="E557" s="322" t="s">
        <v>280</v>
      </c>
      <c r="F557" s="286"/>
      <c r="G557" s="286"/>
      <c r="H557" s="322" t="s">
        <v>280</v>
      </c>
      <c r="I557" s="286"/>
      <c r="J557" s="286"/>
      <c r="K557" s="322" t="s">
        <v>280</v>
      </c>
      <c r="L557" s="286"/>
      <c r="M557" s="286"/>
      <c r="N557" s="322" t="s">
        <v>280</v>
      </c>
      <c r="O557" s="286"/>
      <c r="P557" s="286"/>
      <c r="Q557" s="322" t="s">
        <v>280</v>
      </c>
      <c r="R557" s="323"/>
      <c r="S557" s="323"/>
      <c r="T557" s="287" t="s">
        <v>280</v>
      </c>
      <c r="U557" s="288"/>
      <c r="V557" s="274" t="s">
        <v>32</v>
      </c>
      <c r="W557" s="274" t="s">
        <v>32</v>
      </c>
      <c r="X557" s="274" t="s">
        <v>32</v>
      </c>
      <c r="Y557" s="274" t="s">
        <v>32</v>
      </c>
      <c r="Z557" s="274" t="s">
        <v>32</v>
      </c>
      <c r="AA557" s="314" t="str">
        <f t="shared" si="245"/>
        <v xml:space="preserve">  -   -   -  </v>
      </c>
      <c r="AB557" s="313" t="str">
        <f t="shared" si="246"/>
        <v xml:space="preserve"> </v>
      </c>
      <c r="AC557" s="313" t="str">
        <f t="shared" si="247"/>
        <v xml:space="preserve"> </v>
      </c>
      <c r="AD557" s="313" t="str">
        <f t="shared" si="248"/>
        <v xml:space="preserve"> </v>
      </c>
      <c r="AE557" s="313" t="str">
        <f t="shared" si="249"/>
        <v xml:space="preserve"> </v>
      </c>
    </row>
    <row r="558" spans="1:31" x14ac:dyDescent="0.25">
      <c r="A558" s="275" t="s">
        <v>375</v>
      </c>
      <c r="B558" s="398" t="s">
        <v>462</v>
      </c>
      <c r="C558" s="327" t="s">
        <v>280</v>
      </c>
      <c r="D558" s="327"/>
      <c r="E558" s="322" t="s">
        <v>280</v>
      </c>
      <c r="F558" s="286"/>
      <c r="G558" s="286"/>
      <c r="H558" s="322" t="s">
        <v>280</v>
      </c>
      <c r="I558" s="286"/>
      <c r="J558" s="286"/>
      <c r="K558" s="322" t="s">
        <v>280</v>
      </c>
      <c r="L558" s="286"/>
      <c r="M558" s="286"/>
      <c r="N558" s="322" t="s">
        <v>280</v>
      </c>
      <c r="O558" s="286"/>
      <c r="P558" s="286"/>
      <c r="Q558" s="322" t="s">
        <v>280</v>
      </c>
      <c r="R558" s="323"/>
      <c r="S558" s="323"/>
      <c r="T558" s="287" t="s">
        <v>280</v>
      </c>
      <c r="U558" s="288"/>
      <c r="V558" s="274" t="s">
        <v>32</v>
      </c>
      <c r="W558" s="274" t="s">
        <v>32</v>
      </c>
      <c r="X558" s="274" t="s">
        <v>32</v>
      </c>
      <c r="Y558" s="274" t="s">
        <v>32</v>
      </c>
      <c r="Z558" s="274" t="s">
        <v>32</v>
      </c>
      <c r="AA558" s="314" t="str">
        <f t="shared" si="245"/>
        <v xml:space="preserve">  -   -   -  </v>
      </c>
      <c r="AB558" s="313" t="str">
        <f t="shared" si="246"/>
        <v xml:space="preserve"> </v>
      </c>
      <c r="AC558" s="313" t="str">
        <f t="shared" si="247"/>
        <v xml:space="preserve"> </v>
      </c>
      <c r="AD558" s="313" t="str">
        <f t="shared" si="248"/>
        <v xml:space="preserve"> </v>
      </c>
      <c r="AE558" s="313" t="str">
        <f t="shared" si="249"/>
        <v xml:space="preserve"> </v>
      </c>
    </row>
    <row r="559" spans="1:31" x14ac:dyDescent="0.25">
      <c r="A559" s="275" t="s">
        <v>375</v>
      </c>
      <c r="B559" s="398" t="s">
        <v>462</v>
      </c>
      <c r="C559" s="341">
        <v>43814</v>
      </c>
      <c r="D559" s="342"/>
      <c r="E559" s="338">
        <v>43815</v>
      </c>
      <c r="F559" s="360" t="s">
        <v>487</v>
      </c>
      <c r="G559" s="361" t="s">
        <v>492</v>
      </c>
      <c r="H559" s="338">
        <v>43816</v>
      </c>
      <c r="I559" s="360" t="s">
        <v>487</v>
      </c>
      <c r="J559" s="361" t="s">
        <v>492</v>
      </c>
      <c r="K559" s="338">
        <v>43817</v>
      </c>
      <c r="L559" s="360" t="s">
        <v>487</v>
      </c>
      <c r="M559" s="361" t="s">
        <v>492</v>
      </c>
      <c r="N559" s="338">
        <v>43818</v>
      </c>
      <c r="O559" s="360" t="s">
        <v>487</v>
      </c>
      <c r="P559" s="361" t="s">
        <v>492</v>
      </c>
      <c r="Q559" s="338">
        <v>43819</v>
      </c>
      <c r="R559" s="339"/>
      <c r="S559" s="340"/>
      <c r="T559" s="302">
        <v>43820</v>
      </c>
      <c r="U559" s="303"/>
      <c r="V559" s="313" t="str">
        <f>F559</f>
        <v>Run Name</v>
      </c>
      <c r="W559" s="274" t="str">
        <f>I559</f>
        <v>Run Name</v>
      </c>
      <c r="X559" s="314" t="str">
        <f>L559</f>
        <v>Run Name</v>
      </c>
      <c r="Y559" s="314" t="str">
        <f>O559</f>
        <v>Run Name</v>
      </c>
      <c r="Z559" s="314" t="str">
        <f>V559&amp;"  -"&amp;W559&amp;" - "&amp;X559&amp;" - "&amp;Y559</f>
        <v>Run Name  -Run Name - Run Name - Run Name</v>
      </c>
      <c r="AA559" s="314"/>
    </row>
    <row r="560" spans="1:31" x14ac:dyDescent="0.25">
      <c r="A560" s="275" t="s">
        <v>375</v>
      </c>
      <c r="B560" s="398" t="s">
        <v>462</v>
      </c>
      <c r="C560" s="327" t="s">
        <v>280</v>
      </c>
      <c r="D560" s="327"/>
      <c r="E560" s="322" t="s">
        <v>280</v>
      </c>
      <c r="F560" s="286"/>
      <c r="G560" s="286"/>
      <c r="H560" s="322" t="s">
        <v>280</v>
      </c>
      <c r="I560" s="286"/>
      <c r="J560" s="286"/>
      <c r="K560" s="322" t="s">
        <v>280</v>
      </c>
      <c r="L560" s="286"/>
      <c r="M560" s="286"/>
      <c r="N560" s="322" t="s">
        <v>280</v>
      </c>
      <c r="O560" s="286"/>
      <c r="P560" s="286"/>
      <c r="Q560" s="322" t="s">
        <v>280</v>
      </c>
      <c r="R560" s="323"/>
      <c r="S560" s="323"/>
      <c r="T560" s="287" t="s">
        <v>280</v>
      </c>
      <c r="U560" s="288"/>
      <c r="V560" s="274" t="s">
        <v>32</v>
      </c>
      <c r="W560" s="274" t="s">
        <v>32</v>
      </c>
      <c r="X560" s="274" t="s">
        <v>32</v>
      </c>
      <c r="Y560" s="274" t="s">
        <v>32</v>
      </c>
      <c r="Z560" s="274" t="s">
        <v>32</v>
      </c>
      <c r="AA560" s="314" t="str">
        <f t="shared" ref="AA560:AA569" si="250">AB560&amp;" - "&amp;AC560&amp;" - "&amp;AD560&amp;" - "&amp;AE560</f>
        <v xml:space="preserve">  -   -   -  </v>
      </c>
      <c r="AB560" s="313" t="str">
        <f t="shared" ref="AB560:AB569" si="251">E560</f>
        <v xml:space="preserve"> </v>
      </c>
      <c r="AC560" s="313" t="str">
        <f t="shared" ref="AC560:AC569" si="252">H560</f>
        <v xml:space="preserve"> </v>
      </c>
      <c r="AD560" s="313" t="str">
        <f t="shared" ref="AD560:AD569" si="253">K560</f>
        <v xml:space="preserve"> </v>
      </c>
      <c r="AE560" s="313" t="str">
        <f t="shared" ref="AE560:AE569" si="254">N560</f>
        <v xml:space="preserve"> </v>
      </c>
    </row>
    <row r="561" spans="1:31" x14ac:dyDescent="0.25">
      <c r="A561" s="275" t="s">
        <v>375</v>
      </c>
      <c r="B561" s="398" t="s">
        <v>462</v>
      </c>
      <c r="C561" s="327" t="s">
        <v>280</v>
      </c>
      <c r="D561" s="327"/>
      <c r="E561" s="322" t="s">
        <v>280</v>
      </c>
      <c r="F561" s="286"/>
      <c r="G561" s="286"/>
      <c r="H561" s="322" t="s">
        <v>280</v>
      </c>
      <c r="I561" s="286"/>
      <c r="J561" s="286"/>
      <c r="K561" s="322" t="s">
        <v>280</v>
      </c>
      <c r="L561" s="286"/>
      <c r="M561" s="286"/>
      <c r="N561" s="322" t="s">
        <v>280</v>
      </c>
      <c r="O561" s="286"/>
      <c r="P561" s="286"/>
      <c r="Q561" s="322" t="s">
        <v>280</v>
      </c>
      <c r="R561" s="323"/>
      <c r="S561" s="323"/>
      <c r="T561" s="287" t="s">
        <v>280</v>
      </c>
      <c r="U561" s="288"/>
      <c r="V561" s="274" t="s">
        <v>32</v>
      </c>
      <c r="W561" s="274" t="s">
        <v>32</v>
      </c>
      <c r="X561" s="274" t="s">
        <v>32</v>
      </c>
      <c r="Y561" s="274" t="s">
        <v>32</v>
      </c>
      <c r="Z561" s="274" t="s">
        <v>32</v>
      </c>
      <c r="AA561" s="314" t="str">
        <f t="shared" si="250"/>
        <v xml:space="preserve">  -   -   -  </v>
      </c>
      <c r="AB561" s="313" t="str">
        <f t="shared" si="251"/>
        <v xml:space="preserve"> </v>
      </c>
      <c r="AC561" s="313" t="str">
        <f t="shared" si="252"/>
        <v xml:space="preserve"> </v>
      </c>
      <c r="AD561" s="313" t="str">
        <f t="shared" si="253"/>
        <v xml:space="preserve"> </v>
      </c>
      <c r="AE561" s="313" t="str">
        <f t="shared" si="254"/>
        <v xml:space="preserve"> </v>
      </c>
    </row>
    <row r="562" spans="1:31" x14ac:dyDescent="0.25">
      <c r="A562" s="275" t="s">
        <v>375</v>
      </c>
      <c r="B562" s="398" t="s">
        <v>462</v>
      </c>
      <c r="C562" s="327"/>
      <c r="D562" s="327"/>
      <c r="E562" s="322"/>
      <c r="F562" s="286"/>
      <c r="G562" s="286"/>
      <c r="H562" s="322"/>
      <c r="I562" s="286"/>
      <c r="J562" s="286"/>
      <c r="K562" s="322"/>
      <c r="L562" s="286"/>
      <c r="M562" s="286"/>
      <c r="N562" s="322"/>
      <c r="O562" s="286"/>
      <c r="P562" s="286"/>
      <c r="Q562" s="322"/>
      <c r="R562" s="323"/>
      <c r="S562" s="323"/>
      <c r="T562" s="287"/>
      <c r="U562" s="288"/>
      <c r="V562" s="274" t="s">
        <v>32</v>
      </c>
      <c r="W562" s="274" t="s">
        <v>32</v>
      </c>
      <c r="X562" s="274" t="s">
        <v>32</v>
      </c>
      <c r="Y562" s="274" t="s">
        <v>32</v>
      </c>
      <c r="Z562" s="274" t="s">
        <v>32</v>
      </c>
      <c r="AA562" s="314" t="str">
        <f t="shared" si="250"/>
        <v>0 - 0 - 0 - 0</v>
      </c>
      <c r="AB562" s="313">
        <f t="shared" si="251"/>
        <v>0</v>
      </c>
      <c r="AC562" s="313">
        <f t="shared" si="252"/>
        <v>0</v>
      </c>
      <c r="AD562" s="313">
        <f t="shared" si="253"/>
        <v>0</v>
      </c>
      <c r="AE562" s="313">
        <f t="shared" si="254"/>
        <v>0</v>
      </c>
    </row>
    <row r="563" spans="1:31" x14ac:dyDescent="0.25">
      <c r="A563" s="275" t="s">
        <v>375</v>
      </c>
      <c r="B563" s="398" t="s">
        <v>462</v>
      </c>
      <c r="C563" s="327"/>
      <c r="D563" s="327"/>
      <c r="E563" s="322"/>
      <c r="F563" s="286"/>
      <c r="G563" s="286"/>
      <c r="H563" s="322"/>
      <c r="I563" s="286"/>
      <c r="J563" s="286"/>
      <c r="K563" s="322"/>
      <c r="L563" s="286"/>
      <c r="M563" s="286"/>
      <c r="N563" s="322"/>
      <c r="O563" s="286"/>
      <c r="P563" s="286"/>
      <c r="Q563" s="322"/>
      <c r="R563" s="323"/>
      <c r="S563" s="323"/>
      <c r="T563" s="287"/>
      <c r="U563" s="288"/>
      <c r="V563" s="274" t="s">
        <v>32</v>
      </c>
      <c r="W563" s="274" t="s">
        <v>32</v>
      </c>
      <c r="X563" s="274" t="s">
        <v>32</v>
      </c>
      <c r="Y563" s="274" t="s">
        <v>32</v>
      </c>
      <c r="Z563" s="274" t="s">
        <v>32</v>
      </c>
      <c r="AA563" s="314" t="str">
        <f t="shared" si="250"/>
        <v>0 - 0 - 0 - 0</v>
      </c>
      <c r="AB563" s="313">
        <f t="shared" si="251"/>
        <v>0</v>
      </c>
      <c r="AC563" s="313">
        <f t="shared" si="252"/>
        <v>0</v>
      </c>
      <c r="AD563" s="313">
        <f t="shared" si="253"/>
        <v>0</v>
      </c>
      <c r="AE563" s="313">
        <f t="shared" si="254"/>
        <v>0</v>
      </c>
    </row>
    <row r="564" spans="1:31" x14ac:dyDescent="0.25">
      <c r="A564" s="275" t="s">
        <v>375</v>
      </c>
      <c r="B564" s="398" t="s">
        <v>462</v>
      </c>
      <c r="C564" s="327"/>
      <c r="D564" s="327"/>
      <c r="E564" s="322"/>
      <c r="F564" s="286"/>
      <c r="G564" s="286"/>
      <c r="H564" s="322"/>
      <c r="I564" s="286"/>
      <c r="J564" s="286"/>
      <c r="K564" s="322"/>
      <c r="L564" s="286"/>
      <c r="M564" s="286"/>
      <c r="N564" s="322"/>
      <c r="O564" s="286"/>
      <c r="P564" s="286"/>
      <c r="Q564" s="322"/>
      <c r="R564" s="323"/>
      <c r="S564" s="323"/>
      <c r="T564" s="287"/>
      <c r="U564" s="288"/>
      <c r="V564" s="274" t="s">
        <v>32</v>
      </c>
      <c r="W564" s="274" t="s">
        <v>32</v>
      </c>
      <c r="X564" s="274" t="s">
        <v>32</v>
      </c>
      <c r="Y564" s="274" t="s">
        <v>32</v>
      </c>
      <c r="Z564" s="274" t="s">
        <v>32</v>
      </c>
      <c r="AA564" s="314" t="str">
        <f t="shared" si="250"/>
        <v>0 - 0 - 0 - 0</v>
      </c>
      <c r="AB564" s="313">
        <f t="shared" si="251"/>
        <v>0</v>
      </c>
      <c r="AC564" s="313">
        <f t="shared" si="252"/>
        <v>0</v>
      </c>
      <c r="AD564" s="313">
        <f t="shared" si="253"/>
        <v>0</v>
      </c>
      <c r="AE564" s="313">
        <f t="shared" si="254"/>
        <v>0</v>
      </c>
    </row>
    <row r="565" spans="1:31" x14ac:dyDescent="0.25">
      <c r="A565" s="275" t="s">
        <v>375</v>
      </c>
      <c r="B565" s="398" t="s">
        <v>462</v>
      </c>
      <c r="C565" s="327"/>
      <c r="D565" s="327"/>
      <c r="E565" s="322"/>
      <c r="F565" s="286"/>
      <c r="G565" s="286"/>
      <c r="H565" s="322"/>
      <c r="I565" s="286"/>
      <c r="J565" s="286"/>
      <c r="K565" s="322"/>
      <c r="L565" s="286"/>
      <c r="M565" s="286"/>
      <c r="N565" s="322"/>
      <c r="O565" s="286"/>
      <c r="P565" s="286"/>
      <c r="Q565" s="322"/>
      <c r="R565" s="323"/>
      <c r="S565" s="323"/>
      <c r="T565" s="287"/>
      <c r="U565" s="288"/>
      <c r="V565" s="274" t="s">
        <v>32</v>
      </c>
      <c r="W565" s="274" t="s">
        <v>32</v>
      </c>
      <c r="X565" s="274" t="s">
        <v>32</v>
      </c>
      <c r="Y565" s="274" t="s">
        <v>32</v>
      </c>
      <c r="Z565" s="274" t="s">
        <v>32</v>
      </c>
      <c r="AA565" s="314" t="str">
        <f t="shared" si="250"/>
        <v>0 - 0 - 0 - 0</v>
      </c>
      <c r="AB565" s="313">
        <f t="shared" si="251"/>
        <v>0</v>
      </c>
      <c r="AC565" s="313">
        <f t="shared" si="252"/>
        <v>0</v>
      </c>
      <c r="AD565" s="313">
        <f t="shared" si="253"/>
        <v>0</v>
      </c>
      <c r="AE565" s="313">
        <f t="shared" si="254"/>
        <v>0</v>
      </c>
    </row>
    <row r="566" spans="1:31" x14ac:dyDescent="0.25">
      <c r="A566" s="275" t="s">
        <v>375</v>
      </c>
      <c r="B566" s="398" t="s">
        <v>462</v>
      </c>
      <c r="C566" s="327"/>
      <c r="D566" s="327"/>
      <c r="E566" s="322"/>
      <c r="F566" s="286"/>
      <c r="G566" s="286"/>
      <c r="H566" s="322"/>
      <c r="I566" s="286"/>
      <c r="J566" s="286"/>
      <c r="K566" s="322"/>
      <c r="L566" s="286"/>
      <c r="M566" s="286"/>
      <c r="N566" s="322"/>
      <c r="O566" s="286"/>
      <c r="P566" s="286"/>
      <c r="Q566" s="322"/>
      <c r="R566" s="323"/>
      <c r="S566" s="323"/>
      <c r="T566" s="287"/>
      <c r="U566" s="288"/>
      <c r="V566" s="274" t="s">
        <v>32</v>
      </c>
      <c r="W566" s="274" t="s">
        <v>32</v>
      </c>
      <c r="X566" s="274" t="s">
        <v>32</v>
      </c>
      <c r="Y566" s="274" t="s">
        <v>32</v>
      </c>
      <c r="Z566" s="274" t="s">
        <v>32</v>
      </c>
      <c r="AA566" s="314" t="str">
        <f t="shared" si="250"/>
        <v>0 - 0 - 0 - 0</v>
      </c>
      <c r="AB566" s="313">
        <f t="shared" si="251"/>
        <v>0</v>
      </c>
      <c r="AC566" s="313">
        <f t="shared" si="252"/>
        <v>0</v>
      </c>
      <c r="AD566" s="313">
        <f t="shared" si="253"/>
        <v>0</v>
      </c>
      <c r="AE566" s="313">
        <f t="shared" si="254"/>
        <v>0</v>
      </c>
    </row>
    <row r="567" spans="1:31" x14ac:dyDescent="0.25">
      <c r="A567" s="275" t="s">
        <v>375</v>
      </c>
      <c r="B567" s="398" t="s">
        <v>462</v>
      </c>
      <c r="C567" s="327" t="s">
        <v>280</v>
      </c>
      <c r="D567" s="327"/>
      <c r="E567" s="322" t="s">
        <v>280</v>
      </c>
      <c r="F567" s="286"/>
      <c r="G567" s="286"/>
      <c r="H567" s="322" t="s">
        <v>280</v>
      </c>
      <c r="I567" s="286"/>
      <c r="J567" s="286"/>
      <c r="K567" s="322" t="s">
        <v>280</v>
      </c>
      <c r="L567" s="286"/>
      <c r="M567" s="286"/>
      <c r="N567" s="322" t="s">
        <v>280</v>
      </c>
      <c r="O567" s="286"/>
      <c r="P567" s="286"/>
      <c r="Q567" s="322" t="s">
        <v>280</v>
      </c>
      <c r="R567" s="323"/>
      <c r="S567" s="323"/>
      <c r="T567" s="287" t="s">
        <v>280</v>
      </c>
      <c r="U567" s="288"/>
      <c r="V567" s="274" t="s">
        <v>32</v>
      </c>
      <c r="W567" s="274" t="s">
        <v>32</v>
      </c>
      <c r="X567" s="274" t="s">
        <v>32</v>
      </c>
      <c r="Y567" s="274" t="s">
        <v>32</v>
      </c>
      <c r="Z567" s="274" t="s">
        <v>32</v>
      </c>
      <c r="AA567" s="314" t="str">
        <f t="shared" si="250"/>
        <v xml:space="preserve">  -   -   -  </v>
      </c>
      <c r="AB567" s="313" t="str">
        <f t="shared" si="251"/>
        <v xml:space="preserve"> </v>
      </c>
      <c r="AC567" s="313" t="str">
        <f t="shared" si="252"/>
        <v xml:space="preserve"> </v>
      </c>
      <c r="AD567" s="313" t="str">
        <f t="shared" si="253"/>
        <v xml:space="preserve"> </v>
      </c>
      <c r="AE567" s="313" t="str">
        <f t="shared" si="254"/>
        <v xml:space="preserve"> </v>
      </c>
    </row>
    <row r="568" spans="1:31" x14ac:dyDescent="0.25">
      <c r="A568" s="275" t="s">
        <v>375</v>
      </c>
      <c r="B568" s="398" t="s">
        <v>462</v>
      </c>
      <c r="C568" s="327" t="s">
        <v>280</v>
      </c>
      <c r="D568" s="327"/>
      <c r="E568" s="322" t="s">
        <v>280</v>
      </c>
      <c r="F568" s="286"/>
      <c r="G568" s="286"/>
      <c r="H568" s="322" t="s">
        <v>280</v>
      </c>
      <c r="I568" s="286"/>
      <c r="J568" s="286"/>
      <c r="K568" s="322" t="s">
        <v>280</v>
      </c>
      <c r="L568" s="286"/>
      <c r="M568" s="286"/>
      <c r="N568" s="322" t="s">
        <v>280</v>
      </c>
      <c r="O568" s="286"/>
      <c r="P568" s="286"/>
      <c r="Q568" s="322" t="s">
        <v>280</v>
      </c>
      <c r="R568" s="323"/>
      <c r="S568" s="323"/>
      <c r="T568" s="287" t="s">
        <v>280</v>
      </c>
      <c r="U568" s="288"/>
      <c r="V568" s="274" t="s">
        <v>32</v>
      </c>
      <c r="W568" s="274" t="s">
        <v>32</v>
      </c>
      <c r="X568" s="274" t="s">
        <v>32</v>
      </c>
      <c r="Y568" s="274" t="s">
        <v>32</v>
      </c>
      <c r="Z568" s="274" t="s">
        <v>32</v>
      </c>
      <c r="AA568" s="314" t="str">
        <f t="shared" si="250"/>
        <v xml:space="preserve">  -   -   -  </v>
      </c>
      <c r="AB568" s="313" t="str">
        <f t="shared" si="251"/>
        <v xml:space="preserve"> </v>
      </c>
      <c r="AC568" s="313" t="str">
        <f t="shared" si="252"/>
        <v xml:space="preserve"> </v>
      </c>
      <c r="AD568" s="313" t="str">
        <f t="shared" si="253"/>
        <v xml:space="preserve"> </v>
      </c>
      <c r="AE568" s="313" t="str">
        <f t="shared" si="254"/>
        <v xml:space="preserve"> </v>
      </c>
    </row>
    <row r="569" spans="1:31" x14ac:dyDescent="0.25">
      <c r="A569" s="275" t="s">
        <v>375</v>
      </c>
      <c r="B569" s="398" t="s">
        <v>462</v>
      </c>
      <c r="C569" s="327" t="s">
        <v>280</v>
      </c>
      <c r="D569" s="327"/>
      <c r="E569" s="322" t="s">
        <v>280</v>
      </c>
      <c r="F569" s="286"/>
      <c r="G569" s="286"/>
      <c r="H569" s="322" t="s">
        <v>280</v>
      </c>
      <c r="I569" s="286"/>
      <c r="J569" s="286"/>
      <c r="K569" s="322" t="s">
        <v>280</v>
      </c>
      <c r="L569" s="286"/>
      <c r="M569" s="286"/>
      <c r="N569" s="322" t="s">
        <v>280</v>
      </c>
      <c r="O569" s="286"/>
      <c r="P569" s="286"/>
      <c r="Q569" s="322" t="s">
        <v>280</v>
      </c>
      <c r="R569" s="323"/>
      <c r="S569" s="323"/>
      <c r="T569" s="287" t="s">
        <v>280</v>
      </c>
      <c r="U569" s="288"/>
      <c r="V569" s="274" t="s">
        <v>32</v>
      </c>
      <c r="W569" s="274" t="s">
        <v>32</v>
      </c>
      <c r="X569" s="274" t="s">
        <v>32</v>
      </c>
      <c r="Y569" s="274" t="s">
        <v>32</v>
      </c>
      <c r="Z569" s="274" t="s">
        <v>32</v>
      </c>
      <c r="AA569" s="314" t="str">
        <f t="shared" si="250"/>
        <v xml:space="preserve">  -   -   -  </v>
      </c>
      <c r="AB569" s="313" t="str">
        <f t="shared" si="251"/>
        <v xml:space="preserve"> </v>
      </c>
      <c r="AC569" s="313" t="str">
        <f t="shared" si="252"/>
        <v xml:space="preserve"> </v>
      </c>
      <c r="AD569" s="313" t="str">
        <f t="shared" si="253"/>
        <v xml:space="preserve"> </v>
      </c>
      <c r="AE569" s="313" t="str">
        <f t="shared" si="254"/>
        <v xml:space="preserve"> </v>
      </c>
    </row>
    <row r="570" spans="1:31" x14ac:dyDescent="0.25">
      <c r="A570" s="275" t="s">
        <v>375</v>
      </c>
      <c r="B570" s="398" t="s">
        <v>462</v>
      </c>
      <c r="C570" s="341">
        <v>43821</v>
      </c>
      <c r="D570" s="342"/>
      <c r="E570" s="338">
        <v>43822</v>
      </c>
      <c r="F570" s="360" t="s">
        <v>487</v>
      </c>
      <c r="G570" s="361" t="s">
        <v>492</v>
      </c>
      <c r="H570" s="338">
        <v>43823</v>
      </c>
      <c r="I570" s="360" t="s">
        <v>487</v>
      </c>
      <c r="J570" s="361" t="s">
        <v>492</v>
      </c>
      <c r="K570" s="338">
        <v>43824</v>
      </c>
      <c r="L570" s="360" t="s">
        <v>487</v>
      </c>
      <c r="M570" s="361" t="s">
        <v>492</v>
      </c>
      <c r="N570" s="338">
        <v>43825</v>
      </c>
      <c r="O570" s="360" t="s">
        <v>487</v>
      </c>
      <c r="P570" s="361" t="s">
        <v>492</v>
      </c>
      <c r="Q570" s="338">
        <v>43826</v>
      </c>
      <c r="R570" s="339"/>
      <c r="S570" s="340"/>
      <c r="T570" s="302">
        <v>43827</v>
      </c>
      <c r="U570" s="303"/>
      <c r="V570" s="313" t="str">
        <f>F570</f>
        <v>Run Name</v>
      </c>
      <c r="W570" s="274" t="str">
        <f>I570</f>
        <v>Run Name</v>
      </c>
      <c r="X570" s="314" t="str">
        <f>L570</f>
        <v>Run Name</v>
      </c>
      <c r="Y570" s="314" t="str">
        <f>O570</f>
        <v>Run Name</v>
      </c>
      <c r="Z570" s="314" t="str">
        <f>V570&amp;"  -"&amp;W570&amp;" - "&amp;X570&amp;" - "&amp;Y570</f>
        <v>Run Name  -Run Name - Run Name - Run Name</v>
      </c>
      <c r="AA570" s="314"/>
    </row>
    <row r="571" spans="1:31" x14ac:dyDescent="0.25">
      <c r="A571" s="275" t="s">
        <v>375</v>
      </c>
      <c r="B571" s="398" t="s">
        <v>462</v>
      </c>
      <c r="C571" s="327" t="s">
        <v>280</v>
      </c>
      <c r="D571" s="327"/>
      <c r="E571" s="322" t="s">
        <v>280</v>
      </c>
      <c r="F571" s="286"/>
      <c r="G571" s="286"/>
      <c r="H571" s="322" t="s">
        <v>280</v>
      </c>
      <c r="I571" s="286"/>
      <c r="J571" s="286"/>
      <c r="K571" s="322" t="s">
        <v>280</v>
      </c>
      <c r="L571" s="286"/>
      <c r="M571" s="286"/>
      <c r="N571" s="322" t="s">
        <v>280</v>
      </c>
      <c r="O571" s="286"/>
      <c r="P571" s="286"/>
      <c r="Q571" s="322" t="s">
        <v>280</v>
      </c>
      <c r="R571" s="323"/>
      <c r="S571" s="323"/>
      <c r="T571" s="287" t="s">
        <v>280</v>
      </c>
      <c r="U571" s="288"/>
      <c r="V571" s="274" t="s">
        <v>32</v>
      </c>
      <c r="W571" s="274" t="s">
        <v>32</v>
      </c>
      <c r="X571" s="274" t="s">
        <v>32</v>
      </c>
      <c r="Y571" s="274" t="s">
        <v>32</v>
      </c>
      <c r="Z571" s="274" t="s">
        <v>32</v>
      </c>
      <c r="AA571" s="314" t="str">
        <f t="shared" ref="AA571:AA591" si="255">AB571&amp;" - "&amp;AC571&amp;" - "&amp;AD571&amp;" - "&amp;AE571</f>
        <v xml:space="preserve">  -   -   -  </v>
      </c>
      <c r="AB571" s="313" t="str">
        <f t="shared" ref="AB571:AB591" si="256">E571</f>
        <v xml:space="preserve"> </v>
      </c>
      <c r="AC571" s="313" t="str">
        <f t="shared" ref="AC571:AC591" si="257">H571</f>
        <v xml:space="preserve"> </v>
      </c>
      <c r="AD571" s="313" t="str">
        <f t="shared" ref="AD571:AD591" si="258">K571</f>
        <v xml:space="preserve"> </v>
      </c>
      <c r="AE571" s="313" t="str">
        <f t="shared" ref="AE571:AE591" si="259">N571</f>
        <v xml:space="preserve"> </v>
      </c>
    </row>
    <row r="572" spans="1:31" x14ac:dyDescent="0.25">
      <c r="A572" s="275" t="s">
        <v>375</v>
      </c>
      <c r="B572" s="398" t="s">
        <v>462</v>
      </c>
      <c r="C572" s="327" t="s">
        <v>280</v>
      </c>
      <c r="D572" s="327"/>
      <c r="E572" s="322" t="s">
        <v>280</v>
      </c>
      <c r="F572" s="286"/>
      <c r="G572" s="286"/>
      <c r="H572" s="322" t="s">
        <v>280</v>
      </c>
      <c r="I572" s="286"/>
      <c r="J572" s="286"/>
      <c r="K572" s="322" t="s">
        <v>280</v>
      </c>
      <c r="L572" s="286"/>
      <c r="M572" s="286"/>
      <c r="N572" s="322" t="s">
        <v>280</v>
      </c>
      <c r="O572" s="286"/>
      <c r="P572" s="286"/>
      <c r="Q572" s="322" t="s">
        <v>280</v>
      </c>
      <c r="R572" s="323"/>
      <c r="S572" s="323"/>
      <c r="T572" s="287" t="s">
        <v>280</v>
      </c>
      <c r="U572" s="288"/>
      <c r="V572" s="274" t="s">
        <v>32</v>
      </c>
      <c r="W572" s="274" t="s">
        <v>32</v>
      </c>
      <c r="X572" s="274" t="s">
        <v>32</v>
      </c>
      <c r="Y572" s="274" t="s">
        <v>32</v>
      </c>
      <c r="Z572" s="274" t="s">
        <v>32</v>
      </c>
      <c r="AA572" s="314" t="str">
        <f t="shared" si="255"/>
        <v xml:space="preserve">  -   -   -  </v>
      </c>
      <c r="AB572" s="313" t="str">
        <f t="shared" si="256"/>
        <v xml:space="preserve"> </v>
      </c>
      <c r="AC572" s="313" t="str">
        <f t="shared" si="257"/>
        <v xml:space="preserve"> </v>
      </c>
      <c r="AD572" s="313" t="str">
        <f t="shared" si="258"/>
        <v xml:space="preserve"> </v>
      </c>
      <c r="AE572" s="313" t="str">
        <f t="shared" si="259"/>
        <v xml:space="preserve"> </v>
      </c>
    </row>
    <row r="573" spans="1:31" x14ac:dyDescent="0.25">
      <c r="A573" s="275" t="s">
        <v>375</v>
      </c>
      <c r="B573" s="398" t="s">
        <v>462</v>
      </c>
      <c r="C573" s="327"/>
      <c r="D573" s="327"/>
      <c r="E573" s="322"/>
      <c r="F573" s="286"/>
      <c r="G573" s="286"/>
      <c r="H573" s="322"/>
      <c r="I573" s="286"/>
      <c r="J573" s="286"/>
      <c r="K573" s="322"/>
      <c r="L573" s="286"/>
      <c r="M573" s="286"/>
      <c r="N573" s="322"/>
      <c r="O573" s="286"/>
      <c r="P573" s="286"/>
      <c r="Q573" s="322"/>
      <c r="R573" s="323"/>
      <c r="S573" s="323"/>
      <c r="T573" s="287"/>
      <c r="U573" s="288"/>
      <c r="V573" s="274" t="s">
        <v>32</v>
      </c>
      <c r="W573" s="274" t="s">
        <v>32</v>
      </c>
      <c r="X573" s="274" t="s">
        <v>32</v>
      </c>
      <c r="Y573" s="274" t="s">
        <v>32</v>
      </c>
      <c r="Z573" s="274" t="s">
        <v>32</v>
      </c>
      <c r="AA573" s="314" t="str">
        <f t="shared" si="255"/>
        <v>0 - 0 - 0 - 0</v>
      </c>
      <c r="AB573" s="313">
        <f t="shared" si="256"/>
        <v>0</v>
      </c>
      <c r="AC573" s="313">
        <f t="shared" si="257"/>
        <v>0</v>
      </c>
      <c r="AD573" s="313">
        <f t="shared" si="258"/>
        <v>0</v>
      </c>
      <c r="AE573" s="313">
        <f t="shared" si="259"/>
        <v>0</v>
      </c>
    </row>
    <row r="574" spans="1:31" x14ac:dyDescent="0.25">
      <c r="A574" s="275" t="s">
        <v>375</v>
      </c>
      <c r="B574" s="398" t="s">
        <v>462</v>
      </c>
      <c r="C574" s="327"/>
      <c r="D574" s="327"/>
      <c r="E574" s="322"/>
      <c r="F574" s="286"/>
      <c r="G574" s="286"/>
      <c r="H574" s="322"/>
      <c r="I574" s="286"/>
      <c r="J574" s="286"/>
      <c r="K574" s="322"/>
      <c r="L574" s="286"/>
      <c r="M574" s="286"/>
      <c r="N574" s="322"/>
      <c r="O574" s="286"/>
      <c r="P574" s="286"/>
      <c r="Q574" s="322"/>
      <c r="R574" s="323"/>
      <c r="S574" s="323"/>
      <c r="T574" s="287"/>
      <c r="U574" s="288"/>
      <c r="V574" s="274" t="s">
        <v>32</v>
      </c>
      <c r="W574" s="274" t="s">
        <v>32</v>
      </c>
      <c r="X574" s="274" t="s">
        <v>32</v>
      </c>
      <c r="Y574" s="274" t="s">
        <v>32</v>
      </c>
      <c r="Z574" s="274" t="s">
        <v>32</v>
      </c>
      <c r="AA574" s="314" t="str">
        <f t="shared" si="255"/>
        <v>0 - 0 - 0 - 0</v>
      </c>
      <c r="AB574" s="313">
        <f t="shared" si="256"/>
        <v>0</v>
      </c>
      <c r="AC574" s="313">
        <f t="shared" si="257"/>
        <v>0</v>
      </c>
      <c r="AD574" s="313">
        <f t="shared" si="258"/>
        <v>0</v>
      </c>
      <c r="AE574" s="313">
        <f t="shared" si="259"/>
        <v>0</v>
      </c>
    </row>
    <row r="575" spans="1:31" x14ac:dyDescent="0.25">
      <c r="A575" s="275" t="s">
        <v>375</v>
      </c>
      <c r="B575" s="398" t="s">
        <v>462</v>
      </c>
      <c r="C575" s="327"/>
      <c r="D575" s="327"/>
      <c r="E575" s="322"/>
      <c r="F575" s="286"/>
      <c r="G575" s="286"/>
      <c r="H575" s="322"/>
      <c r="I575" s="286"/>
      <c r="J575" s="286"/>
      <c r="K575" s="322"/>
      <c r="L575" s="286"/>
      <c r="M575" s="286"/>
      <c r="N575" s="322"/>
      <c r="O575" s="286"/>
      <c r="P575" s="286"/>
      <c r="Q575" s="322"/>
      <c r="R575" s="323"/>
      <c r="S575" s="323"/>
      <c r="T575" s="287"/>
      <c r="U575" s="288"/>
      <c r="V575" s="274" t="s">
        <v>32</v>
      </c>
      <c r="W575" s="274" t="s">
        <v>32</v>
      </c>
      <c r="X575" s="274" t="s">
        <v>32</v>
      </c>
      <c r="Y575" s="274" t="s">
        <v>32</v>
      </c>
      <c r="Z575" s="274" t="s">
        <v>32</v>
      </c>
      <c r="AA575" s="314" t="str">
        <f t="shared" si="255"/>
        <v>0 - 0 - 0 - 0</v>
      </c>
      <c r="AB575" s="313">
        <f t="shared" si="256"/>
        <v>0</v>
      </c>
      <c r="AC575" s="313">
        <f t="shared" si="257"/>
        <v>0</v>
      </c>
      <c r="AD575" s="313">
        <f t="shared" si="258"/>
        <v>0</v>
      </c>
      <c r="AE575" s="313">
        <f t="shared" si="259"/>
        <v>0</v>
      </c>
    </row>
    <row r="576" spans="1:31" x14ac:dyDescent="0.25">
      <c r="A576" s="275" t="s">
        <v>375</v>
      </c>
      <c r="B576" s="398" t="s">
        <v>462</v>
      </c>
      <c r="C576" s="327"/>
      <c r="D576" s="327"/>
      <c r="E576" s="322"/>
      <c r="F576" s="286"/>
      <c r="G576" s="286"/>
      <c r="H576" s="322"/>
      <c r="I576" s="286"/>
      <c r="J576" s="286"/>
      <c r="K576" s="322"/>
      <c r="L576" s="286"/>
      <c r="M576" s="286"/>
      <c r="N576" s="322"/>
      <c r="O576" s="286"/>
      <c r="P576" s="286"/>
      <c r="Q576" s="322"/>
      <c r="R576" s="323"/>
      <c r="S576" s="323"/>
      <c r="T576" s="287"/>
      <c r="U576" s="288"/>
      <c r="V576" s="274" t="s">
        <v>32</v>
      </c>
      <c r="W576" s="274" t="s">
        <v>32</v>
      </c>
      <c r="X576" s="274" t="s">
        <v>32</v>
      </c>
      <c r="Y576" s="274" t="s">
        <v>32</v>
      </c>
      <c r="Z576" s="274" t="s">
        <v>32</v>
      </c>
      <c r="AA576" s="314" t="str">
        <f t="shared" si="255"/>
        <v>0 - 0 - 0 - 0</v>
      </c>
      <c r="AB576" s="313">
        <f t="shared" si="256"/>
        <v>0</v>
      </c>
      <c r="AC576" s="313">
        <f t="shared" si="257"/>
        <v>0</v>
      </c>
      <c r="AD576" s="313">
        <f t="shared" si="258"/>
        <v>0</v>
      </c>
      <c r="AE576" s="313">
        <f t="shared" si="259"/>
        <v>0</v>
      </c>
    </row>
    <row r="577" spans="1:31" x14ac:dyDescent="0.25">
      <c r="A577" s="275" t="s">
        <v>375</v>
      </c>
      <c r="B577" s="398" t="s">
        <v>462</v>
      </c>
      <c r="C577" s="327"/>
      <c r="D577" s="327"/>
      <c r="E577" s="322"/>
      <c r="F577" s="286"/>
      <c r="G577" s="286"/>
      <c r="H577" s="322"/>
      <c r="I577" s="286"/>
      <c r="J577" s="286"/>
      <c r="K577" s="322"/>
      <c r="L577" s="286"/>
      <c r="M577" s="286"/>
      <c r="N577" s="322"/>
      <c r="O577" s="286"/>
      <c r="P577" s="286"/>
      <c r="Q577" s="322"/>
      <c r="R577" s="323"/>
      <c r="S577" s="323"/>
      <c r="T577" s="287"/>
      <c r="U577" s="288"/>
      <c r="V577" s="274" t="s">
        <v>32</v>
      </c>
      <c r="W577" s="274" t="s">
        <v>32</v>
      </c>
      <c r="X577" s="274" t="s">
        <v>32</v>
      </c>
      <c r="Y577" s="274" t="s">
        <v>32</v>
      </c>
      <c r="Z577" s="274" t="s">
        <v>32</v>
      </c>
      <c r="AA577" s="314" t="str">
        <f t="shared" si="255"/>
        <v>0 - 0 - 0 - 0</v>
      </c>
      <c r="AB577" s="313">
        <f t="shared" si="256"/>
        <v>0</v>
      </c>
      <c r="AC577" s="313">
        <f t="shared" si="257"/>
        <v>0</v>
      </c>
      <c r="AD577" s="313">
        <f t="shared" si="258"/>
        <v>0</v>
      </c>
      <c r="AE577" s="313">
        <f t="shared" si="259"/>
        <v>0</v>
      </c>
    </row>
    <row r="578" spans="1:31" x14ac:dyDescent="0.25">
      <c r="A578" s="275" t="s">
        <v>375</v>
      </c>
      <c r="B578" s="398" t="s">
        <v>462</v>
      </c>
      <c r="C578" s="327" t="s">
        <v>280</v>
      </c>
      <c r="D578" s="327"/>
      <c r="E578" s="322" t="s">
        <v>280</v>
      </c>
      <c r="F578" s="286"/>
      <c r="G578" s="286"/>
      <c r="H578" s="322" t="s">
        <v>280</v>
      </c>
      <c r="I578" s="286"/>
      <c r="J578" s="286"/>
      <c r="K578" s="322" t="s">
        <v>280</v>
      </c>
      <c r="L578" s="286"/>
      <c r="M578" s="286"/>
      <c r="N578" s="322" t="s">
        <v>280</v>
      </c>
      <c r="O578" s="286"/>
      <c r="P578" s="286"/>
      <c r="Q578" s="322" t="s">
        <v>280</v>
      </c>
      <c r="R578" s="323"/>
      <c r="S578" s="323"/>
      <c r="T578" s="287" t="s">
        <v>280</v>
      </c>
      <c r="U578" s="288"/>
      <c r="V578" s="274" t="s">
        <v>32</v>
      </c>
      <c r="W578" s="274" t="s">
        <v>32</v>
      </c>
      <c r="X578" s="274" t="s">
        <v>32</v>
      </c>
      <c r="Y578" s="274" t="s">
        <v>32</v>
      </c>
      <c r="Z578" s="274" t="s">
        <v>32</v>
      </c>
      <c r="AA578" s="314" t="str">
        <f t="shared" si="255"/>
        <v xml:space="preserve">  -   -   -  </v>
      </c>
      <c r="AB578" s="313" t="str">
        <f t="shared" si="256"/>
        <v xml:space="preserve"> </v>
      </c>
      <c r="AC578" s="313" t="str">
        <f t="shared" si="257"/>
        <v xml:space="preserve"> </v>
      </c>
      <c r="AD578" s="313" t="str">
        <f t="shared" si="258"/>
        <v xml:space="preserve"> </v>
      </c>
      <c r="AE578" s="313" t="str">
        <f t="shared" si="259"/>
        <v xml:space="preserve"> </v>
      </c>
    </row>
    <row r="579" spans="1:31" x14ac:dyDescent="0.25">
      <c r="A579" s="275" t="s">
        <v>375</v>
      </c>
      <c r="B579" s="398" t="s">
        <v>462</v>
      </c>
      <c r="C579" s="327" t="s">
        <v>280</v>
      </c>
      <c r="D579" s="327"/>
      <c r="E579" s="322" t="s">
        <v>280</v>
      </c>
      <c r="F579" s="286"/>
      <c r="G579" s="286"/>
      <c r="H579" s="322" t="s">
        <v>280</v>
      </c>
      <c r="I579" s="286"/>
      <c r="J579" s="286"/>
      <c r="K579" s="322" t="s">
        <v>280</v>
      </c>
      <c r="L579" s="286"/>
      <c r="M579" s="286"/>
      <c r="N579" s="322" t="s">
        <v>280</v>
      </c>
      <c r="O579" s="286"/>
      <c r="P579" s="286"/>
      <c r="Q579" s="322" t="s">
        <v>280</v>
      </c>
      <c r="R579" s="323"/>
      <c r="S579" s="323"/>
      <c r="T579" s="287" t="s">
        <v>280</v>
      </c>
      <c r="U579" s="288"/>
      <c r="V579" s="274" t="s">
        <v>32</v>
      </c>
      <c r="W579" s="274" t="s">
        <v>32</v>
      </c>
      <c r="X579" s="274" t="s">
        <v>32</v>
      </c>
      <c r="Y579" s="274" t="s">
        <v>32</v>
      </c>
      <c r="Z579" s="274" t="s">
        <v>32</v>
      </c>
      <c r="AA579" s="314" t="str">
        <f t="shared" si="255"/>
        <v xml:space="preserve">  -   -   -  </v>
      </c>
      <c r="AB579" s="313" t="str">
        <f t="shared" si="256"/>
        <v xml:space="preserve"> </v>
      </c>
      <c r="AC579" s="313" t="str">
        <f t="shared" si="257"/>
        <v xml:space="preserve"> </v>
      </c>
      <c r="AD579" s="313" t="str">
        <f t="shared" si="258"/>
        <v xml:space="preserve"> </v>
      </c>
      <c r="AE579" s="313" t="str">
        <f t="shared" si="259"/>
        <v xml:space="preserve"> </v>
      </c>
    </row>
    <row r="580" spans="1:31" ht="15.75" thickBot="1" x14ac:dyDescent="0.3">
      <c r="A580" s="275" t="s">
        <v>375</v>
      </c>
      <c r="B580" s="398" t="s">
        <v>462</v>
      </c>
      <c r="C580" s="327" t="s">
        <v>280</v>
      </c>
      <c r="D580" s="327"/>
      <c r="E580" s="322" t="s">
        <v>280</v>
      </c>
      <c r="F580" s="286"/>
      <c r="G580" s="286"/>
      <c r="H580" s="322" t="s">
        <v>280</v>
      </c>
      <c r="I580" s="286"/>
      <c r="J580" s="286"/>
      <c r="K580" s="328" t="s">
        <v>280</v>
      </c>
      <c r="L580" s="292"/>
      <c r="M580" s="292"/>
      <c r="N580" s="328" t="s">
        <v>280</v>
      </c>
      <c r="O580" s="292"/>
      <c r="P580" s="292"/>
      <c r="Q580" s="328" t="s">
        <v>280</v>
      </c>
      <c r="R580" s="329"/>
      <c r="S580" s="329"/>
      <c r="T580" s="294" t="s">
        <v>280</v>
      </c>
      <c r="U580" s="295"/>
      <c r="V580" s="274" t="s">
        <v>32</v>
      </c>
      <c r="W580" s="274" t="s">
        <v>32</v>
      </c>
      <c r="X580" s="274" t="s">
        <v>32</v>
      </c>
      <c r="Y580" s="274" t="s">
        <v>32</v>
      </c>
      <c r="Z580" s="274" t="s">
        <v>32</v>
      </c>
      <c r="AA580" s="314" t="str">
        <f t="shared" si="255"/>
        <v xml:space="preserve">  -   -   -  </v>
      </c>
      <c r="AB580" s="313" t="str">
        <f t="shared" si="256"/>
        <v xml:space="preserve"> </v>
      </c>
      <c r="AC580" s="313" t="str">
        <f t="shared" si="257"/>
        <v xml:space="preserve"> </v>
      </c>
      <c r="AD580" s="313" t="str">
        <f t="shared" si="258"/>
        <v xml:space="preserve"> </v>
      </c>
      <c r="AE580" s="313" t="str">
        <f t="shared" si="259"/>
        <v xml:space="preserve"> </v>
      </c>
    </row>
    <row r="581" spans="1:31" x14ac:dyDescent="0.25">
      <c r="A581" s="275" t="s">
        <v>375</v>
      </c>
      <c r="B581" s="398" t="s">
        <v>462</v>
      </c>
      <c r="C581" s="341">
        <v>43828</v>
      </c>
      <c r="D581" s="342"/>
      <c r="E581" s="338">
        <v>43829</v>
      </c>
      <c r="F581" s="360" t="s">
        <v>487</v>
      </c>
      <c r="G581" s="361" t="s">
        <v>492</v>
      </c>
      <c r="H581" s="338">
        <v>43830</v>
      </c>
      <c r="I581" s="360" t="s">
        <v>487</v>
      </c>
      <c r="J581" s="361" t="s">
        <v>492</v>
      </c>
      <c r="K581" s="397"/>
      <c r="L581" s="368"/>
      <c r="M581" s="368"/>
      <c r="N581" s="354"/>
      <c r="O581" s="368"/>
      <c r="P581" s="368"/>
      <c r="Q581" s="354"/>
      <c r="R581" s="354"/>
      <c r="S581" s="354"/>
      <c r="T581" s="309"/>
      <c r="U581" s="309"/>
      <c r="V581" s="313" t="str">
        <f>F581</f>
        <v>Run Name</v>
      </c>
      <c r="W581" s="274" t="str">
        <f>I581</f>
        <v>Run Name</v>
      </c>
      <c r="X581" s="314">
        <f>L581</f>
        <v>0</v>
      </c>
      <c r="Y581" s="314">
        <f>O581</f>
        <v>0</v>
      </c>
      <c r="Z581" s="314" t="str">
        <f>V581&amp;"  -"&amp;W581&amp;" - "&amp;X581&amp;" - "&amp;Y581</f>
        <v>Run Name  -Run Name - 0 - 0</v>
      </c>
      <c r="AA581" s="314"/>
    </row>
    <row r="582" spans="1:31" x14ac:dyDescent="0.25">
      <c r="A582" s="275" t="s">
        <v>375</v>
      </c>
      <c r="B582" s="398" t="s">
        <v>462</v>
      </c>
      <c r="C582" s="327" t="s">
        <v>280</v>
      </c>
      <c r="D582" s="327"/>
      <c r="E582" s="322" t="s">
        <v>280</v>
      </c>
      <c r="F582" s="286"/>
      <c r="G582" s="286"/>
      <c r="H582" s="322" t="s">
        <v>280</v>
      </c>
      <c r="I582" s="286"/>
      <c r="J582" s="298"/>
      <c r="K582" s="354"/>
      <c r="L582" s="372"/>
      <c r="M582" s="372"/>
      <c r="N582" s="354"/>
      <c r="O582" s="372"/>
      <c r="P582" s="372"/>
      <c r="Q582" s="354"/>
      <c r="R582" s="354"/>
      <c r="S582" s="354"/>
      <c r="T582" s="309"/>
      <c r="U582" s="309"/>
      <c r="V582" s="274" t="s">
        <v>32</v>
      </c>
      <c r="W582" s="274" t="s">
        <v>32</v>
      </c>
      <c r="X582" s="274" t="s">
        <v>32</v>
      </c>
      <c r="Y582" s="274" t="s">
        <v>32</v>
      </c>
      <c r="Z582" s="274" t="s">
        <v>32</v>
      </c>
      <c r="AA582" s="314" t="str">
        <f t="shared" si="255"/>
        <v xml:space="preserve">  -   - 0 - 0</v>
      </c>
      <c r="AB582" s="313" t="str">
        <f t="shared" si="256"/>
        <v xml:space="preserve"> </v>
      </c>
      <c r="AC582" s="313" t="str">
        <f t="shared" si="257"/>
        <v xml:space="preserve"> </v>
      </c>
      <c r="AD582" s="313">
        <f t="shared" si="258"/>
        <v>0</v>
      </c>
      <c r="AE582" s="313">
        <f t="shared" si="259"/>
        <v>0</v>
      </c>
    </row>
    <row r="583" spans="1:31" x14ac:dyDescent="0.25">
      <c r="A583" s="275" t="s">
        <v>375</v>
      </c>
      <c r="B583" s="398" t="s">
        <v>462</v>
      </c>
      <c r="C583" s="327" t="s">
        <v>280</v>
      </c>
      <c r="D583" s="327"/>
      <c r="E583" s="322" t="s">
        <v>280</v>
      </c>
      <c r="F583" s="286"/>
      <c r="G583" s="286"/>
      <c r="H583" s="322" t="s">
        <v>280</v>
      </c>
      <c r="I583" s="286"/>
      <c r="J583" s="298"/>
      <c r="K583" s="354"/>
      <c r="L583" s="372"/>
      <c r="M583" s="372"/>
      <c r="N583" s="354"/>
      <c r="O583" s="372"/>
      <c r="P583" s="372"/>
      <c r="Q583" s="354"/>
      <c r="R583" s="354"/>
      <c r="S583" s="354"/>
      <c r="T583" s="309"/>
      <c r="U583" s="309"/>
      <c r="V583" s="274" t="s">
        <v>32</v>
      </c>
      <c r="W583" s="274" t="s">
        <v>32</v>
      </c>
      <c r="X583" s="274" t="s">
        <v>32</v>
      </c>
      <c r="Y583" s="274" t="s">
        <v>32</v>
      </c>
      <c r="Z583" s="274" t="s">
        <v>32</v>
      </c>
      <c r="AA583" s="314" t="str">
        <f t="shared" si="255"/>
        <v xml:space="preserve">  -   - 0 - 0</v>
      </c>
      <c r="AB583" s="313" t="str">
        <f t="shared" si="256"/>
        <v xml:space="preserve"> </v>
      </c>
      <c r="AC583" s="313" t="str">
        <f t="shared" si="257"/>
        <v xml:space="preserve"> </v>
      </c>
      <c r="AD583" s="313">
        <f t="shared" si="258"/>
        <v>0</v>
      </c>
      <c r="AE583" s="313">
        <f t="shared" si="259"/>
        <v>0</v>
      </c>
    </row>
    <row r="584" spans="1:31" x14ac:dyDescent="0.25">
      <c r="A584" s="275" t="s">
        <v>375</v>
      </c>
      <c r="B584" s="398" t="s">
        <v>462</v>
      </c>
      <c r="C584" s="327"/>
      <c r="D584" s="327"/>
      <c r="E584" s="322"/>
      <c r="F584" s="286"/>
      <c r="G584" s="286"/>
      <c r="H584" s="322"/>
      <c r="I584" s="286"/>
      <c r="J584" s="298"/>
      <c r="K584" s="354"/>
      <c r="L584" s="372"/>
      <c r="M584" s="372"/>
      <c r="N584" s="354"/>
      <c r="O584" s="372"/>
      <c r="P584" s="372"/>
      <c r="Q584" s="354"/>
      <c r="R584" s="354"/>
      <c r="S584" s="354"/>
      <c r="T584" s="309"/>
      <c r="U584" s="309"/>
      <c r="V584" s="274" t="s">
        <v>32</v>
      </c>
      <c r="W584" s="274" t="s">
        <v>32</v>
      </c>
      <c r="X584" s="274" t="s">
        <v>32</v>
      </c>
      <c r="Y584" s="274" t="s">
        <v>32</v>
      </c>
      <c r="Z584" s="274" t="s">
        <v>32</v>
      </c>
      <c r="AA584" s="314" t="str">
        <f t="shared" si="255"/>
        <v>0 - 0 - 0 - 0</v>
      </c>
      <c r="AB584" s="313">
        <f t="shared" si="256"/>
        <v>0</v>
      </c>
      <c r="AC584" s="313">
        <f t="shared" si="257"/>
        <v>0</v>
      </c>
      <c r="AD584" s="313">
        <f t="shared" si="258"/>
        <v>0</v>
      </c>
      <c r="AE584" s="313">
        <f t="shared" si="259"/>
        <v>0</v>
      </c>
    </row>
    <row r="585" spans="1:31" x14ac:dyDescent="0.25">
      <c r="A585" s="275" t="s">
        <v>375</v>
      </c>
      <c r="B585" s="398" t="s">
        <v>462</v>
      </c>
      <c r="C585" s="327"/>
      <c r="D585" s="327"/>
      <c r="E585" s="322"/>
      <c r="F585" s="286"/>
      <c r="G585" s="286"/>
      <c r="H585" s="322"/>
      <c r="I585" s="286"/>
      <c r="J585" s="298"/>
      <c r="K585" s="354"/>
      <c r="L585" s="372"/>
      <c r="M585" s="372"/>
      <c r="N585" s="354"/>
      <c r="O585" s="372"/>
      <c r="P585" s="372"/>
      <c r="Q585" s="354"/>
      <c r="R585" s="354"/>
      <c r="S585" s="354"/>
      <c r="T585" s="309"/>
      <c r="U585" s="309"/>
      <c r="V585" s="274" t="s">
        <v>32</v>
      </c>
      <c r="W585" s="274" t="s">
        <v>32</v>
      </c>
      <c r="X585" s="274" t="s">
        <v>32</v>
      </c>
      <c r="Y585" s="274" t="s">
        <v>32</v>
      </c>
      <c r="Z585" s="274" t="s">
        <v>32</v>
      </c>
      <c r="AA585" s="314" t="str">
        <f t="shared" si="255"/>
        <v>0 - 0 - 0 - 0</v>
      </c>
      <c r="AB585" s="313">
        <f t="shared" si="256"/>
        <v>0</v>
      </c>
      <c r="AC585" s="313">
        <f t="shared" si="257"/>
        <v>0</v>
      </c>
      <c r="AD585" s="313">
        <f t="shared" si="258"/>
        <v>0</v>
      </c>
      <c r="AE585" s="313">
        <f t="shared" si="259"/>
        <v>0</v>
      </c>
    </row>
    <row r="586" spans="1:31" x14ac:dyDescent="0.25">
      <c r="A586" s="275" t="s">
        <v>375</v>
      </c>
      <c r="B586" s="398" t="s">
        <v>462</v>
      </c>
      <c r="C586" s="327"/>
      <c r="D586" s="327"/>
      <c r="E586" s="322"/>
      <c r="F586" s="286"/>
      <c r="G586" s="286"/>
      <c r="H586" s="322"/>
      <c r="I586" s="286"/>
      <c r="J586" s="298"/>
      <c r="K586" s="354"/>
      <c r="L586" s="372"/>
      <c r="M586" s="372"/>
      <c r="N586" s="354"/>
      <c r="O586" s="372"/>
      <c r="P586" s="372"/>
      <c r="Q586" s="354"/>
      <c r="R586" s="354"/>
      <c r="S586" s="354"/>
      <c r="T586" s="309"/>
      <c r="U586" s="309"/>
      <c r="V586" s="274" t="s">
        <v>32</v>
      </c>
      <c r="W586" s="274" t="s">
        <v>32</v>
      </c>
      <c r="X586" s="274" t="s">
        <v>32</v>
      </c>
      <c r="Y586" s="274" t="s">
        <v>32</v>
      </c>
      <c r="Z586" s="274" t="s">
        <v>32</v>
      </c>
      <c r="AA586" s="314" t="str">
        <f t="shared" si="255"/>
        <v>0 - 0 - 0 - 0</v>
      </c>
      <c r="AB586" s="313">
        <f t="shared" si="256"/>
        <v>0</v>
      </c>
      <c r="AC586" s="313">
        <f t="shared" si="257"/>
        <v>0</v>
      </c>
      <c r="AD586" s="313">
        <f t="shared" si="258"/>
        <v>0</v>
      </c>
      <c r="AE586" s="313">
        <f t="shared" si="259"/>
        <v>0</v>
      </c>
    </row>
    <row r="587" spans="1:31" x14ac:dyDescent="0.25">
      <c r="A587" s="275" t="s">
        <v>375</v>
      </c>
      <c r="B587" s="398" t="s">
        <v>462</v>
      </c>
      <c r="C587" s="327"/>
      <c r="D587" s="327"/>
      <c r="E587" s="322"/>
      <c r="F587" s="286"/>
      <c r="G587" s="286"/>
      <c r="H587" s="322"/>
      <c r="I587" s="286"/>
      <c r="J587" s="298"/>
      <c r="K587" s="354"/>
      <c r="L587" s="372"/>
      <c r="M587" s="372"/>
      <c r="N587" s="354"/>
      <c r="O587" s="372"/>
      <c r="P587" s="372"/>
      <c r="Q587" s="354"/>
      <c r="R587" s="354"/>
      <c r="S587" s="354"/>
      <c r="T587" s="309"/>
      <c r="U587" s="309"/>
      <c r="V587" s="274" t="s">
        <v>32</v>
      </c>
      <c r="W587" s="274" t="s">
        <v>32</v>
      </c>
      <c r="X587" s="274" t="s">
        <v>32</v>
      </c>
      <c r="Y587" s="274" t="s">
        <v>32</v>
      </c>
      <c r="Z587" s="274" t="s">
        <v>32</v>
      </c>
      <c r="AA587" s="314" t="str">
        <f t="shared" si="255"/>
        <v>0 - 0 - 0 - 0</v>
      </c>
      <c r="AB587" s="313">
        <f t="shared" si="256"/>
        <v>0</v>
      </c>
      <c r="AC587" s="313">
        <f t="shared" si="257"/>
        <v>0</v>
      </c>
      <c r="AD587" s="313">
        <f t="shared" si="258"/>
        <v>0</v>
      </c>
      <c r="AE587" s="313">
        <f t="shared" si="259"/>
        <v>0</v>
      </c>
    </row>
    <row r="588" spans="1:31" x14ac:dyDescent="0.25">
      <c r="A588" s="275" t="s">
        <v>375</v>
      </c>
      <c r="B588" s="398" t="s">
        <v>462</v>
      </c>
      <c r="C588" s="327"/>
      <c r="D588" s="327"/>
      <c r="E588" s="322"/>
      <c r="F588" s="286"/>
      <c r="G588" s="286"/>
      <c r="H588" s="322"/>
      <c r="I588" s="286"/>
      <c r="J588" s="298"/>
      <c r="K588" s="354"/>
      <c r="L588" s="372"/>
      <c r="M588" s="372"/>
      <c r="N588" s="354"/>
      <c r="O588" s="372"/>
      <c r="P588" s="372"/>
      <c r="Q588" s="354"/>
      <c r="R588" s="354"/>
      <c r="S588" s="354"/>
      <c r="T588" s="309"/>
      <c r="U588" s="309"/>
      <c r="V588" s="274" t="s">
        <v>32</v>
      </c>
      <c r="W588" s="274" t="s">
        <v>32</v>
      </c>
      <c r="X588" s="274" t="s">
        <v>32</v>
      </c>
      <c r="Y588" s="274" t="s">
        <v>32</v>
      </c>
      <c r="Z588" s="274" t="s">
        <v>32</v>
      </c>
      <c r="AA588" s="314" t="str">
        <f t="shared" si="255"/>
        <v>0 - 0 - 0 - 0</v>
      </c>
      <c r="AB588" s="313">
        <f t="shared" si="256"/>
        <v>0</v>
      </c>
      <c r="AC588" s="313">
        <f t="shared" si="257"/>
        <v>0</v>
      </c>
      <c r="AD588" s="313">
        <f t="shared" si="258"/>
        <v>0</v>
      </c>
      <c r="AE588" s="313">
        <f t="shared" si="259"/>
        <v>0</v>
      </c>
    </row>
    <row r="589" spans="1:31" x14ac:dyDescent="0.25">
      <c r="A589" s="275" t="s">
        <v>375</v>
      </c>
      <c r="B589" s="398" t="s">
        <v>462</v>
      </c>
      <c r="C589" s="327" t="s">
        <v>280</v>
      </c>
      <c r="D589" s="327"/>
      <c r="E589" s="322" t="s">
        <v>280</v>
      </c>
      <c r="F589" s="286"/>
      <c r="G589" s="286"/>
      <c r="H589" s="322" t="s">
        <v>280</v>
      </c>
      <c r="I589" s="286"/>
      <c r="J589" s="298"/>
      <c r="K589" s="354"/>
      <c r="L589" s="372"/>
      <c r="M589" s="372"/>
      <c r="N589" s="354"/>
      <c r="O589" s="372"/>
      <c r="P589" s="372"/>
      <c r="Q589" s="354"/>
      <c r="R589" s="354"/>
      <c r="S589" s="354"/>
      <c r="T589" s="309"/>
      <c r="U589" s="309"/>
      <c r="V589" s="274" t="s">
        <v>32</v>
      </c>
      <c r="W589" s="274" t="s">
        <v>32</v>
      </c>
      <c r="X589" s="274" t="s">
        <v>32</v>
      </c>
      <c r="Y589" s="274" t="s">
        <v>32</v>
      </c>
      <c r="Z589" s="274" t="s">
        <v>32</v>
      </c>
      <c r="AA589" s="314" t="str">
        <f t="shared" si="255"/>
        <v xml:space="preserve">  -   - 0 - 0</v>
      </c>
      <c r="AB589" s="313" t="str">
        <f t="shared" si="256"/>
        <v xml:space="preserve"> </v>
      </c>
      <c r="AC589" s="313" t="str">
        <f t="shared" si="257"/>
        <v xml:space="preserve"> </v>
      </c>
      <c r="AD589" s="313">
        <f t="shared" si="258"/>
        <v>0</v>
      </c>
      <c r="AE589" s="313">
        <f t="shared" si="259"/>
        <v>0</v>
      </c>
    </row>
    <row r="590" spans="1:31" x14ac:dyDescent="0.25">
      <c r="A590" s="275" t="s">
        <v>375</v>
      </c>
      <c r="B590" s="398" t="s">
        <v>462</v>
      </c>
      <c r="C590" s="327" t="s">
        <v>280</v>
      </c>
      <c r="D590" s="327"/>
      <c r="E590" s="322" t="s">
        <v>280</v>
      </c>
      <c r="F590" s="286"/>
      <c r="G590" s="286"/>
      <c r="H590" s="322" t="s">
        <v>280</v>
      </c>
      <c r="I590" s="286"/>
      <c r="J590" s="298"/>
      <c r="K590" s="354"/>
      <c r="L590" s="372"/>
      <c r="M590" s="372"/>
      <c r="N590" s="354"/>
      <c r="O590" s="372"/>
      <c r="P590" s="372"/>
      <c r="Q590" s="354"/>
      <c r="R590" s="354"/>
      <c r="S590" s="354"/>
      <c r="T590" s="309"/>
      <c r="U590" s="309"/>
      <c r="V590" s="274" t="s">
        <v>32</v>
      </c>
      <c r="W590" s="274" t="s">
        <v>32</v>
      </c>
      <c r="X590" s="274" t="s">
        <v>32</v>
      </c>
      <c r="Y590" s="274" t="s">
        <v>32</v>
      </c>
      <c r="Z590" s="274" t="s">
        <v>32</v>
      </c>
      <c r="AA590" s="314" t="str">
        <f t="shared" si="255"/>
        <v xml:space="preserve">  -   - 0 - 0</v>
      </c>
      <c r="AB590" s="313" t="str">
        <f t="shared" si="256"/>
        <v xml:space="preserve"> </v>
      </c>
      <c r="AC590" s="313" t="str">
        <f t="shared" si="257"/>
        <v xml:space="preserve"> </v>
      </c>
      <c r="AD590" s="313">
        <f t="shared" si="258"/>
        <v>0</v>
      </c>
      <c r="AE590" s="313">
        <f t="shared" si="259"/>
        <v>0</v>
      </c>
    </row>
    <row r="591" spans="1:31" ht="15.75" thickBot="1" x14ac:dyDescent="0.3">
      <c r="A591" s="275" t="s">
        <v>375</v>
      </c>
      <c r="B591" s="399" t="s">
        <v>462</v>
      </c>
      <c r="C591" s="334" t="s">
        <v>280</v>
      </c>
      <c r="D591" s="334"/>
      <c r="E591" s="328" t="s">
        <v>280</v>
      </c>
      <c r="F591" s="292"/>
      <c r="G591" s="292"/>
      <c r="H591" s="328" t="s">
        <v>280</v>
      </c>
      <c r="I591" s="292"/>
      <c r="J591" s="299"/>
      <c r="K591" s="354"/>
      <c r="L591" s="372"/>
      <c r="M591" s="372"/>
      <c r="N591" s="354"/>
      <c r="O591" s="372"/>
      <c r="P591" s="372"/>
      <c r="Q591" s="354"/>
      <c r="R591" s="354"/>
      <c r="S591" s="354"/>
      <c r="T591" s="309"/>
      <c r="U591" s="309"/>
      <c r="V591" s="274" t="s">
        <v>32</v>
      </c>
      <c r="W591" s="274" t="s">
        <v>32</v>
      </c>
      <c r="X591" s="274" t="s">
        <v>32</v>
      </c>
      <c r="Y591" s="274" t="s">
        <v>32</v>
      </c>
      <c r="Z591" s="274" t="s">
        <v>32</v>
      </c>
      <c r="AA591" s="314" t="str">
        <f t="shared" si="255"/>
        <v xml:space="preserve">  -   - 0 - 0</v>
      </c>
      <c r="AB591" s="313" t="str">
        <f t="shared" si="256"/>
        <v xml:space="preserve"> </v>
      </c>
      <c r="AC591" s="313" t="str">
        <f t="shared" si="257"/>
        <v xml:space="preserve"> </v>
      </c>
      <c r="AD591" s="313">
        <f t="shared" si="258"/>
        <v>0</v>
      </c>
      <c r="AE591" s="313">
        <f t="shared" si="259"/>
        <v>0</v>
      </c>
    </row>
  </sheetData>
  <autoFilter ref="A2:AE591" xr:uid="{00000000-0009-0000-0000-000006000000}"/>
  <mergeCells count="7">
    <mergeCell ref="T1:U1"/>
    <mergeCell ref="C1:D1"/>
    <mergeCell ref="H1:J1"/>
    <mergeCell ref="E1:G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3"/>
  <sheetViews>
    <sheetView workbookViewId="0">
      <pane ySplit="1" topLeftCell="A2" activePane="bottomLeft" state="frozenSplit"/>
      <selection pane="bottomLeft" activeCell="D23" sqref="D23"/>
    </sheetView>
  </sheetViews>
  <sheetFormatPr defaultRowHeight="15" x14ac:dyDescent="0.25"/>
  <cols>
    <col min="3" max="3" width="50.5703125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73" t="s">
        <v>464</v>
      </c>
      <c r="B1" s="134" t="s">
        <v>18</v>
      </c>
      <c r="C1" s="135" t="s">
        <v>15</v>
      </c>
      <c r="D1" s="403" t="s">
        <v>281</v>
      </c>
      <c r="E1" s="404" t="s">
        <v>513</v>
      </c>
      <c r="F1" s="405" t="s">
        <v>465</v>
      </c>
      <c r="G1" s="406" t="s">
        <v>460</v>
      </c>
      <c r="H1" s="407" t="s">
        <v>461</v>
      </c>
      <c r="I1" s="408" t="s">
        <v>468</v>
      </c>
      <c r="J1" s="409" t="s">
        <v>469</v>
      </c>
    </row>
    <row r="2" spans="1:10" x14ac:dyDescent="0.25">
      <c r="A2" s="223" t="s">
        <v>167</v>
      </c>
      <c r="B2" s="132" t="s">
        <v>34</v>
      </c>
      <c r="C2" s="410" t="s">
        <v>165</v>
      </c>
      <c r="D2" s="224"/>
      <c r="E2" s="225">
        <f>COUNTIFS(Scheduling_Tool_2a_WBID!AB:AE,Scheduling_Tool_2b_WBID!B2)</f>
        <v>0</v>
      </c>
      <c r="F2" s="225">
        <f>_xlfn.MAXIFS('2019'!L:L,'2019'!F:F,B2,'2019'!J:J,"&lt;&gt;Pictures")</f>
        <v>6</v>
      </c>
      <c r="G2" s="225">
        <f>_xlfn.MAXIFS('2019'!BL:BL,'2019'!F:F,B2,'2019'!J:J,"&lt;&gt;Pictures")</f>
        <v>2</v>
      </c>
      <c r="H2" s="225">
        <f t="shared" ref="H2:H16" si="0">F2-E2</f>
        <v>6</v>
      </c>
      <c r="I2" s="225">
        <f>COUNTIFS(Scheduling_Tool_2a_WBID!B:B,"Season 1",Scheduling_Tool_2a_WBID!AB:AB,Scheduling_Tool_2b_WBID!B2)+COUNTIFS(Scheduling_Tool_2a_WBID!B:B,"Season 1",Scheduling_Tool_2a_WBID!AC:AC,Scheduling_Tool_2b_WBID!B2)+COUNTIFS(Scheduling_Tool_2a_WBID!B:B,"Season 1",Scheduling_Tool_2a_WBID!AD:AD,Scheduling_Tool_2b_WBID!B2)+COUNTIFS(Scheduling_Tool_2a_WBID!B:B,"Season 1",Scheduling_Tool_2a_WBID!AE:AE,Scheduling_Tool_2b_WBID!B2)</f>
        <v>0</v>
      </c>
      <c r="J2" s="225">
        <f>COUNTIFS(Scheduling_Tool_2a_WBID!B:B,"Season 2",Scheduling_Tool_2a_WBID!AB:AB,Scheduling_Tool_2b_WBID!B2)+COUNTIFS(Scheduling_Tool_2a_WBID!B:B,"Season 2",Scheduling_Tool_2a_WBID!AC:AC,Scheduling_Tool_2b_WBID!B2)+COUNTIFS(Scheduling_Tool_2a_WBID!B:B,"Season 2",Scheduling_Tool_2a_WBID!AD:AD,Scheduling_Tool_2b_WBID!B2)+COUNTIFS(Scheduling_Tool_2a_WBID!B:B,"Season 2",Scheduling_Tool_2a_WBID!AE:AE,Scheduling_Tool_2b_WBID!B2)</f>
        <v>0</v>
      </c>
    </row>
    <row r="3" spans="1:10" x14ac:dyDescent="0.25">
      <c r="A3" s="223" t="s">
        <v>167</v>
      </c>
      <c r="B3" s="132" t="s">
        <v>104</v>
      </c>
      <c r="C3" s="410" t="s">
        <v>232</v>
      </c>
      <c r="D3" s="224" t="str">
        <f>INDEX('2019'!BN:BN,MATCH(B3,'2019'!F:F,0))</f>
        <v>-</v>
      </c>
      <c r="E3" s="225">
        <f>COUNTIFS(Scheduling_Tool_2a_WBID!AB:AE,Scheduling_Tool_2b_WBID!B3)</f>
        <v>0</v>
      </c>
      <c r="F3" s="225">
        <f>_xlfn.MAXIFS('2019'!L:L,'2019'!F:F,B3,'2019'!J:J,"&lt;&gt;Pictures")</f>
        <v>5</v>
      </c>
      <c r="G3" s="225">
        <f>_xlfn.MAXIFS('2019'!BL:BL,'2019'!F:F,B3,'2019'!J:J,"&lt;&gt;Pictures")</f>
        <v>0</v>
      </c>
      <c r="H3" s="225">
        <f t="shared" si="0"/>
        <v>5</v>
      </c>
      <c r="I3" s="225">
        <f>COUNTIFS(Scheduling_Tool_2a_WBID!B:B,"Season 1",Scheduling_Tool_2a_WBID!AB:AB,Scheduling_Tool_2b_WBID!B3)+COUNTIFS(Scheduling_Tool_2a_WBID!B:B,"Season 1",Scheduling_Tool_2a_WBID!AC:AC,Scheduling_Tool_2b_WBID!B3)+COUNTIFS(Scheduling_Tool_2a_WBID!B:B,"Season 1",Scheduling_Tool_2a_WBID!AD:AD,Scheduling_Tool_2b_WBID!B3)+COUNTIFS(Scheduling_Tool_2a_WBID!B:B,"Season 1",Scheduling_Tool_2a_WBID!AE:AE,Scheduling_Tool_2b_WBID!B3)</f>
        <v>0</v>
      </c>
      <c r="J3" s="225">
        <f>COUNTIFS(Scheduling_Tool_2a_WBID!B:B,"Season 2",Scheduling_Tool_2a_WBID!AB:AB,Scheduling_Tool_2b_WBID!B3)+COUNTIFS(Scheduling_Tool_2a_WBID!B:B,"Season 2",Scheduling_Tool_2a_WBID!AC:AC,Scheduling_Tool_2b_WBID!B3)+COUNTIFS(Scheduling_Tool_2a_WBID!B:B,"Season 2",Scheduling_Tool_2a_WBID!AD:AD,Scheduling_Tool_2b_WBID!B3)+COUNTIFS(Scheduling_Tool_2a_WBID!B:B,"Season 2",Scheduling_Tool_2a_WBID!AE:AE,Scheduling_Tool_2b_WBID!B3)</f>
        <v>0</v>
      </c>
    </row>
    <row r="4" spans="1:10" x14ac:dyDescent="0.25">
      <c r="A4" s="223" t="s">
        <v>167</v>
      </c>
      <c r="B4" s="132" t="s">
        <v>117</v>
      </c>
      <c r="C4" s="410" t="s">
        <v>237</v>
      </c>
      <c r="D4" s="224" t="str">
        <f>INDEX('2019'!BN:BN,MATCH(B4,'2019'!F:F,0))</f>
        <v>-</v>
      </c>
      <c r="E4" s="225">
        <f>COUNTIFS(Scheduling_Tool_2a_WBID!AB:AE,Scheduling_Tool_2b_WBID!B4)</f>
        <v>0</v>
      </c>
      <c r="F4" s="225">
        <f>_xlfn.MAXIFS('2019'!L:L,'2019'!F:F,B4,'2019'!J:J,"&lt;&gt;Pictures")</f>
        <v>2</v>
      </c>
      <c r="G4" s="225">
        <f>_xlfn.MAXIFS('2019'!BL:BL,'2019'!F:F,B4,'2019'!J:J,"&lt;&gt;Pictures")</f>
        <v>2</v>
      </c>
      <c r="H4" s="225">
        <f t="shared" si="0"/>
        <v>2</v>
      </c>
      <c r="I4" s="225">
        <f>COUNTIFS(Scheduling_Tool_2a_WBID!B:B,"Season 1",Scheduling_Tool_2a_WBID!AB:AB,Scheduling_Tool_2b_WBID!B4)+COUNTIFS(Scheduling_Tool_2a_WBID!B:B,"Season 1",Scheduling_Tool_2a_WBID!AC:AC,Scheduling_Tool_2b_WBID!B4)+COUNTIFS(Scheduling_Tool_2a_WBID!B:B,"Season 1",Scheduling_Tool_2a_WBID!AD:AD,Scheduling_Tool_2b_WBID!B4)+COUNTIFS(Scheduling_Tool_2a_WBID!B:B,"Season 1",Scheduling_Tool_2a_WBID!AE:AE,Scheduling_Tool_2b_WBID!B4)</f>
        <v>0</v>
      </c>
      <c r="J4" s="225">
        <f>COUNTIFS(Scheduling_Tool_2a_WBID!B:B,"Season 2",Scheduling_Tool_2a_WBID!AB:AB,Scheduling_Tool_2b_WBID!B4)+COUNTIFS(Scheduling_Tool_2a_WBID!B:B,"Season 2",Scheduling_Tool_2a_WBID!AC:AC,Scheduling_Tool_2b_WBID!B4)+COUNTIFS(Scheduling_Tool_2a_WBID!B:B,"Season 2",Scheduling_Tool_2a_WBID!AD:AD,Scheduling_Tool_2b_WBID!B4)+COUNTIFS(Scheduling_Tool_2a_WBID!B:B,"Season 2",Scheduling_Tool_2a_WBID!AE:AE,Scheduling_Tool_2b_WBID!B4)</f>
        <v>0</v>
      </c>
    </row>
    <row r="5" spans="1:10" x14ac:dyDescent="0.25">
      <c r="A5" s="223" t="s">
        <v>167</v>
      </c>
      <c r="B5" s="132" t="s">
        <v>105</v>
      </c>
      <c r="C5" s="410" t="s">
        <v>233</v>
      </c>
      <c r="D5" s="224" t="str">
        <f>INDEX('2019'!BN:BN,MATCH(B5,'2019'!F:F,0))</f>
        <v>-</v>
      </c>
      <c r="E5" s="225">
        <f>COUNTIFS(Scheduling_Tool_2a_WBID!AB:AE,Scheduling_Tool_2b_WBID!B5)</f>
        <v>0</v>
      </c>
      <c r="F5" s="225">
        <f>_xlfn.MAXIFS('2019'!L:L,'2019'!F:F,B5,'2019'!J:J,"&lt;&gt;Pictures")</f>
        <v>5</v>
      </c>
      <c r="G5" s="225">
        <f>_xlfn.MAXIFS('2019'!BL:BL,'2019'!F:F,B5,'2019'!J:J,"&lt;&gt;Pictures")</f>
        <v>0</v>
      </c>
      <c r="H5" s="225">
        <f t="shared" si="0"/>
        <v>5</v>
      </c>
      <c r="I5" s="225">
        <f>COUNTIFS(Scheduling_Tool_2a_WBID!B:B,"Season 1",Scheduling_Tool_2a_WBID!AB:AB,Scheduling_Tool_2b_WBID!B5)+COUNTIFS(Scheduling_Tool_2a_WBID!B:B,"Season 1",Scheduling_Tool_2a_WBID!AC:AC,Scheduling_Tool_2b_WBID!B5)+COUNTIFS(Scheduling_Tool_2a_WBID!B:B,"Season 1",Scheduling_Tool_2a_WBID!AD:AD,Scheduling_Tool_2b_WBID!B5)+COUNTIFS(Scheduling_Tool_2a_WBID!B:B,"Season 1",Scheduling_Tool_2a_WBID!AE:AE,Scheduling_Tool_2b_WBID!B5)</f>
        <v>0</v>
      </c>
      <c r="J5" s="225">
        <f>COUNTIFS(Scheduling_Tool_2a_WBID!B:B,"Season 2",Scheduling_Tool_2a_WBID!AB:AB,Scheduling_Tool_2b_WBID!B5)+COUNTIFS(Scheduling_Tool_2a_WBID!B:B,"Season 2",Scheduling_Tool_2a_WBID!AC:AC,Scheduling_Tool_2b_WBID!B5)+COUNTIFS(Scheduling_Tool_2a_WBID!B:B,"Season 2",Scheduling_Tool_2a_WBID!AD:AD,Scheduling_Tool_2b_WBID!B5)+COUNTIFS(Scheduling_Tool_2a_WBID!B:B,"Season 2",Scheduling_Tool_2a_WBID!AE:AE,Scheduling_Tool_2b_WBID!B5)</f>
        <v>0</v>
      </c>
    </row>
    <row r="6" spans="1:10" x14ac:dyDescent="0.25">
      <c r="A6" s="223" t="s">
        <v>167</v>
      </c>
      <c r="B6" s="132" t="s">
        <v>106</v>
      </c>
      <c r="C6" s="410" t="s">
        <v>234</v>
      </c>
      <c r="D6" s="224" t="str">
        <f>INDEX('2019'!BN:BN,MATCH(B6,'2019'!F:F,0))</f>
        <v>-</v>
      </c>
      <c r="E6" s="225">
        <f>COUNTIFS(Scheduling_Tool_2a_WBID!AB:AE,Scheduling_Tool_2b_WBID!B6)</f>
        <v>0</v>
      </c>
      <c r="F6" s="225">
        <f>_xlfn.MAXIFS('2019'!L:L,'2019'!F:F,B6,'2019'!J:J,"&lt;&gt;Pictures")</f>
        <v>6</v>
      </c>
      <c r="G6" s="225">
        <f>_xlfn.MAXIFS('2019'!BL:BL,'2019'!F:F,B6,'2019'!J:J,"&lt;&gt;Pictures")</f>
        <v>0</v>
      </c>
      <c r="H6" s="225">
        <f t="shared" si="0"/>
        <v>6</v>
      </c>
      <c r="I6" s="225">
        <f>COUNTIFS(Scheduling_Tool_2a_WBID!B:B,"Season 1",Scheduling_Tool_2a_WBID!AB:AB,Scheduling_Tool_2b_WBID!B6)+COUNTIFS(Scheduling_Tool_2a_WBID!B:B,"Season 1",Scheduling_Tool_2a_WBID!AC:AC,Scheduling_Tool_2b_WBID!B6)+COUNTIFS(Scheduling_Tool_2a_WBID!B:B,"Season 1",Scheduling_Tool_2a_WBID!AD:AD,Scheduling_Tool_2b_WBID!B6)+COUNTIFS(Scheduling_Tool_2a_WBID!B:B,"Season 1",Scheduling_Tool_2a_WBID!AE:AE,Scheduling_Tool_2b_WBID!B6)</f>
        <v>0</v>
      </c>
      <c r="J6" s="225">
        <f>COUNTIFS(Scheduling_Tool_2a_WBID!B:B,"Season 2",Scheduling_Tool_2a_WBID!AB:AB,Scheduling_Tool_2b_WBID!B6)+COUNTIFS(Scheduling_Tool_2a_WBID!B:B,"Season 2",Scheduling_Tool_2a_WBID!AC:AC,Scheduling_Tool_2b_WBID!B6)+COUNTIFS(Scheduling_Tool_2a_WBID!B:B,"Season 2",Scheduling_Tool_2a_WBID!AD:AD,Scheduling_Tool_2b_WBID!B6)+COUNTIFS(Scheduling_Tool_2a_WBID!B:B,"Season 2",Scheduling_Tool_2a_WBID!AE:AE,Scheduling_Tool_2b_WBID!B6)</f>
        <v>0</v>
      </c>
    </row>
    <row r="7" spans="1:10" x14ac:dyDescent="0.25">
      <c r="A7" s="223" t="s">
        <v>167</v>
      </c>
      <c r="B7" s="132" t="s">
        <v>35</v>
      </c>
      <c r="C7" s="410" t="s">
        <v>168</v>
      </c>
      <c r="D7" s="224" t="str">
        <f>INDEX('2019'!BN:BN,MATCH(B7,'2019'!F:F,0))</f>
        <v>-</v>
      </c>
      <c r="E7" s="225">
        <f>COUNTIFS(Scheduling_Tool_2a_WBID!AB:AE,Scheduling_Tool_2b_WBID!B7)</f>
        <v>0</v>
      </c>
      <c r="F7" s="225">
        <f>_xlfn.MAXIFS('2019'!L:L,'2019'!F:F,B7,'2019'!J:J,"&lt;&gt;Pictures")</f>
        <v>5</v>
      </c>
      <c r="G7" s="225">
        <f>_xlfn.MAXIFS('2019'!BL:BL,'2019'!F:F,B7,'2019'!J:J,"&lt;&gt;Pictures")</f>
        <v>0</v>
      </c>
      <c r="H7" s="225">
        <f t="shared" si="0"/>
        <v>5</v>
      </c>
      <c r="I7" s="225">
        <f>COUNTIFS(Scheduling_Tool_2a_WBID!B:B,"Season 1",Scheduling_Tool_2a_WBID!AB:AB,Scheduling_Tool_2b_WBID!B7)+COUNTIFS(Scheduling_Tool_2a_WBID!B:B,"Season 1",Scheduling_Tool_2a_WBID!AC:AC,Scheduling_Tool_2b_WBID!B7)+COUNTIFS(Scheduling_Tool_2a_WBID!B:B,"Season 1",Scheduling_Tool_2a_WBID!AD:AD,Scheduling_Tool_2b_WBID!B7)+COUNTIFS(Scheduling_Tool_2a_WBID!B:B,"Season 1",Scheduling_Tool_2a_WBID!AE:AE,Scheduling_Tool_2b_WBID!B7)</f>
        <v>0</v>
      </c>
      <c r="J7" s="225">
        <f>COUNTIFS(Scheduling_Tool_2a_WBID!B:B,"Season 2",Scheduling_Tool_2a_WBID!AB:AB,Scheduling_Tool_2b_WBID!B7)+COUNTIFS(Scheduling_Tool_2a_WBID!B:B,"Season 2",Scheduling_Tool_2a_WBID!AC:AC,Scheduling_Tool_2b_WBID!B7)+COUNTIFS(Scheduling_Tool_2a_WBID!B:B,"Season 2",Scheduling_Tool_2a_WBID!AD:AD,Scheduling_Tool_2b_WBID!B7)+COUNTIFS(Scheduling_Tool_2a_WBID!B:B,"Season 2",Scheduling_Tool_2a_WBID!AE:AE,Scheduling_Tool_2b_WBID!B7)</f>
        <v>0</v>
      </c>
    </row>
    <row r="8" spans="1:10" x14ac:dyDescent="0.25">
      <c r="A8" s="223" t="s">
        <v>167</v>
      </c>
      <c r="B8" s="132" t="s">
        <v>36</v>
      </c>
      <c r="C8" s="410" t="s">
        <v>170</v>
      </c>
      <c r="D8" s="224" t="str">
        <f>INDEX('2019'!BN:BN,MATCH(B8,'2019'!F:F,0))</f>
        <v>-</v>
      </c>
      <c r="E8" s="225">
        <f>COUNTIFS(Scheduling_Tool_2a_WBID!AB:AE,Scheduling_Tool_2b_WBID!B8)</f>
        <v>0</v>
      </c>
      <c r="F8" s="225">
        <f>_xlfn.MAXIFS('2019'!L:L,'2019'!F:F,B8,'2019'!J:J,"&lt;&gt;Pictures")</f>
        <v>5</v>
      </c>
      <c r="G8" s="225">
        <f>_xlfn.MAXIFS('2019'!BL:BL,'2019'!F:F,B8,'2019'!J:J,"&lt;&gt;Pictures")</f>
        <v>1</v>
      </c>
      <c r="H8" s="225">
        <f t="shared" si="0"/>
        <v>5</v>
      </c>
      <c r="I8" s="225">
        <f>COUNTIFS(Scheduling_Tool_2a_WBID!B:B,"Season 1",Scheduling_Tool_2a_WBID!AB:AB,Scheduling_Tool_2b_WBID!B8)+COUNTIFS(Scheduling_Tool_2a_WBID!B:B,"Season 1",Scheduling_Tool_2a_WBID!AC:AC,Scheduling_Tool_2b_WBID!B8)+COUNTIFS(Scheduling_Tool_2a_WBID!B:B,"Season 1",Scheduling_Tool_2a_WBID!AD:AD,Scheduling_Tool_2b_WBID!B8)+COUNTIFS(Scheduling_Tool_2a_WBID!B:B,"Season 1",Scheduling_Tool_2a_WBID!AE:AE,Scheduling_Tool_2b_WBID!B8)</f>
        <v>0</v>
      </c>
      <c r="J8" s="225">
        <f>COUNTIFS(Scheduling_Tool_2a_WBID!B:B,"Season 2",Scheduling_Tool_2a_WBID!AB:AB,Scheduling_Tool_2b_WBID!B8)+COUNTIFS(Scheduling_Tool_2a_WBID!B:B,"Season 2",Scheduling_Tool_2a_WBID!AC:AC,Scheduling_Tool_2b_WBID!B8)+COUNTIFS(Scheduling_Tool_2a_WBID!B:B,"Season 2",Scheduling_Tool_2a_WBID!AD:AD,Scheduling_Tool_2b_WBID!B8)+COUNTIFS(Scheduling_Tool_2a_WBID!B:B,"Season 2",Scheduling_Tool_2a_WBID!AE:AE,Scheduling_Tool_2b_WBID!B8)</f>
        <v>0</v>
      </c>
    </row>
    <row r="9" spans="1:10" x14ac:dyDescent="0.25">
      <c r="A9" s="223" t="s">
        <v>167</v>
      </c>
      <c r="B9" s="132" t="s">
        <v>37</v>
      </c>
      <c r="C9" s="410" t="s">
        <v>171</v>
      </c>
      <c r="D9" s="224" t="str">
        <f>INDEX('2019'!BN:BN,MATCH(B9,'2019'!F:F,0))</f>
        <v>-</v>
      </c>
      <c r="E9" s="225">
        <f>COUNTIFS(Scheduling_Tool_2a_WBID!AB:AE,Scheduling_Tool_2b_WBID!B9)</f>
        <v>0</v>
      </c>
      <c r="F9" s="225">
        <f>_xlfn.MAXIFS('2019'!L:L,'2019'!F:F,B9,'2019'!J:J,"&lt;&gt;Pictures")</f>
        <v>6</v>
      </c>
      <c r="G9" s="225">
        <f>_xlfn.MAXIFS('2019'!BL:BL,'2019'!F:F,B9,'2019'!J:J,"&lt;&gt;Pictures")</f>
        <v>0</v>
      </c>
      <c r="H9" s="225">
        <f t="shared" si="0"/>
        <v>6</v>
      </c>
      <c r="I9" s="225">
        <f>COUNTIFS(Scheduling_Tool_2a_WBID!B:B,"Season 1",Scheduling_Tool_2a_WBID!AB:AB,Scheduling_Tool_2b_WBID!B9)+COUNTIFS(Scheduling_Tool_2a_WBID!B:B,"Season 1",Scheduling_Tool_2a_WBID!AC:AC,Scheduling_Tool_2b_WBID!B9)+COUNTIFS(Scheduling_Tool_2a_WBID!B:B,"Season 1",Scheduling_Tool_2a_WBID!AD:AD,Scheduling_Tool_2b_WBID!B9)+COUNTIFS(Scheduling_Tool_2a_WBID!B:B,"Season 1",Scheduling_Tool_2a_WBID!AE:AE,Scheduling_Tool_2b_WBID!B9)</f>
        <v>0</v>
      </c>
      <c r="J9" s="225">
        <f>COUNTIFS(Scheduling_Tool_2a_WBID!B:B,"Season 2",Scheduling_Tool_2a_WBID!AB:AB,Scheduling_Tool_2b_WBID!B9)+COUNTIFS(Scheduling_Tool_2a_WBID!B:B,"Season 2",Scheduling_Tool_2a_WBID!AC:AC,Scheduling_Tool_2b_WBID!B9)+COUNTIFS(Scheduling_Tool_2a_WBID!B:B,"Season 2",Scheduling_Tool_2a_WBID!AD:AD,Scheduling_Tool_2b_WBID!B9)+COUNTIFS(Scheduling_Tool_2a_WBID!B:B,"Season 2",Scheduling_Tool_2a_WBID!AE:AE,Scheduling_Tool_2b_WBID!B9)</f>
        <v>0</v>
      </c>
    </row>
    <row r="10" spans="1:10" x14ac:dyDescent="0.25">
      <c r="A10" s="223" t="s">
        <v>167</v>
      </c>
      <c r="B10" s="132" t="s">
        <v>38</v>
      </c>
      <c r="C10" s="410" t="s">
        <v>172</v>
      </c>
      <c r="D10" s="224" t="str">
        <f>INDEX('2019'!BN:BN,MATCH(B10,'2019'!F:F,0))</f>
        <v>-</v>
      </c>
      <c r="E10" s="225">
        <f>COUNTIFS(Scheduling_Tool_2a_WBID!AB:AE,Scheduling_Tool_2b_WBID!B10)</f>
        <v>0</v>
      </c>
      <c r="F10" s="225">
        <f>_xlfn.MAXIFS('2019'!L:L,'2019'!F:F,B10,'2019'!J:J,"&lt;&gt;Pictures")</f>
        <v>1</v>
      </c>
      <c r="G10" s="225">
        <f>_xlfn.MAXIFS('2019'!BL:BL,'2019'!F:F,B10,'2019'!J:J,"&lt;&gt;Pictures")</f>
        <v>0</v>
      </c>
      <c r="H10" s="225">
        <f t="shared" si="0"/>
        <v>1</v>
      </c>
      <c r="I10" s="225">
        <f>COUNTIFS(Scheduling_Tool_2a_WBID!B:B,"Season 1",Scheduling_Tool_2a_WBID!AB:AB,Scheduling_Tool_2b_WBID!B10)+COUNTIFS(Scheduling_Tool_2a_WBID!B:B,"Season 1",Scheduling_Tool_2a_WBID!AC:AC,Scheduling_Tool_2b_WBID!B10)+COUNTIFS(Scheduling_Tool_2a_WBID!B:B,"Season 1",Scheduling_Tool_2a_WBID!AD:AD,Scheduling_Tool_2b_WBID!B10)+COUNTIFS(Scheduling_Tool_2a_WBID!B:B,"Season 1",Scheduling_Tool_2a_WBID!AE:AE,Scheduling_Tool_2b_WBID!B10)</f>
        <v>0</v>
      </c>
      <c r="J10" s="225">
        <f>COUNTIFS(Scheduling_Tool_2a_WBID!B:B,"Season 2",Scheduling_Tool_2a_WBID!AB:AB,Scheduling_Tool_2b_WBID!B10)+COUNTIFS(Scheduling_Tool_2a_WBID!B:B,"Season 2",Scheduling_Tool_2a_WBID!AC:AC,Scheduling_Tool_2b_WBID!B10)+COUNTIFS(Scheduling_Tool_2a_WBID!B:B,"Season 2",Scheduling_Tool_2a_WBID!AD:AD,Scheduling_Tool_2b_WBID!B10)+COUNTIFS(Scheduling_Tool_2a_WBID!B:B,"Season 2",Scheduling_Tool_2a_WBID!AE:AE,Scheduling_Tool_2b_WBID!B10)</f>
        <v>0</v>
      </c>
    </row>
    <row r="11" spans="1:10" x14ac:dyDescent="0.25">
      <c r="A11" s="223" t="s">
        <v>167</v>
      </c>
      <c r="B11" s="132" t="s">
        <v>137</v>
      </c>
      <c r="C11" s="410" t="s">
        <v>251</v>
      </c>
      <c r="D11" s="224" t="str">
        <f>INDEX('2019'!BN:BN,MATCH(B11,'2019'!F:F,0))</f>
        <v>-</v>
      </c>
      <c r="E11" s="225">
        <f>COUNTIFS(Scheduling_Tool_2a_WBID!AB:AE,Scheduling_Tool_2b_WBID!B11)</f>
        <v>0</v>
      </c>
      <c r="F11" s="225">
        <f>_xlfn.MAXIFS('2019'!L:L,'2019'!F:F,B11,'2019'!J:J,"&lt;&gt;Pictures")</f>
        <v>3</v>
      </c>
      <c r="G11" s="225">
        <f>_xlfn.MAXIFS('2019'!BL:BL,'2019'!F:F,B11,'2019'!J:J,"&lt;&gt;Pictures")</f>
        <v>0</v>
      </c>
      <c r="H11" s="225">
        <f t="shared" si="0"/>
        <v>3</v>
      </c>
      <c r="I11" s="225">
        <f>COUNTIFS(Scheduling_Tool_2a_WBID!B:B,"Season 1",Scheduling_Tool_2a_WBID!AB:AB,Scheduling_Tool_2b_WBID!B11)+COUNTIFS(Scheduling_Tool_2a_WBID!B:B,"Season 1",Scheduling_Tool_2a_WBID!AC:AC,Scheduling_Tool_2b_WBID!B11)+COUNTIFS(Scheduling_Tool_2a_WBID!B:B,"Season 1",Scheduling_Tool_2a_WBID!AD:AD,Scheduling_Tool_2b_WBID!B11)+COUNTIFS(Scheduling_Tool_2a_WBID!B:B,"Season 1",Scheduling_Tool_2a_WBID!AE:AE,Scheduling_Tool_2b_WBID!B11)</f>
        <v>0</v>
      </c>
      <c r="J11" s="225">
        <f>COUNTIFS(Scheduling_Tool_2a_WBID!B:B,"Season 2",Scheduling_Tool_2a_WBID!AB:AB,Scheduling_Tool_2b_WBID!B11)+COUNTIFS(Scheduling_Tool_2a_WBID!B:B,"Season 2",Scheduling_Tool_2a_WBID!AC:AC,Scheduling_Tool_2b_WBID!B11)+COUNTIFS(Scheduling_Tool_2a_WBID!B:B,"Season 2",Scheduling_Tool_2a_WBID!AD:AD,Scheduling_Tool_2b_WBID!B11)+COUNTIFS(Scheduling_Tool_2a_WBID!B:B,"Season 2",Scheduling_Tool_2a_WBID!AE:AE,Scheduling_Tool_2b_WBID!B11)</f>
        <v>0</v>
      </c>
    </row>
    <row r="12" spans="1:10" x14ac:dyDescent="0.25">
      <c r="A12" s="223" t="s">
        <v>167</v>
      </c>
      <c r="B12" s="132" t="s">
        <v>39</v>
      </c>
      <c r="C12" s="410" t="s">
        <v>174</v>
      </c>
      <c r="D12" s="224" t="str">
        <f>INDEX('2019'!BN:BN,MATCH(B12,'2019'!F:F,0))</f>
        <v>-</v>
      </c>
      <c r="E12" s="225">
        <f>COUNTIFS(Scheduling_Tool_2a_WBID!AB:AE,Scheduling_Tool_2b_WBID!B12)</f>
        <v>0</v>
      </c>
      <c r="F12" s="225">
        <f>_xlfn.MAXIFS('2019'!L:L,'2019'!F:F,B12,'2019'!J:J,"&lt;&gt;Pictures")</f>
        <v>5</v>
      </c>
      <c r="G12" s="225">
        <f>_xlfn.MAXIFS('2019'!BL:BL,'2019'!F:F,B12,'2019'!J:J,"&lt;&gt;Pictures")</f>
        <v>0</v>
      </c>
      <c r="H12" s="225">
        <f t="shared" si="0"/>
        <v>5</v>
      </c>
      <c r="I12" s="225">
        <f>COUNTIFS(Scheduling_Tool_2a_WBID!B:B,"Season 1",Scheduling_Tool_2a_WBID!AB:AB,Scheduling_Tool_2b_WBID!B12)+COUNTIFS(Scheduling_Tool_2a_WBID!B:B,"Season 1",Scheduling_Tool_2a_WBID!AC:AC,Scheduling_Tool_2b_WBID!B12)+COUNTIFS(Scheduling_Tool_2a_WBID!B:B,"Season 1",Scheduling_Tool_2a_WBID!AD:AD,Scheduling_Tool_2b_WBID!B12)+COUNTIFS(Scheduling_Tool_2a_WBID!B:B,"Season 1",Scheduling_Tool_2a_WBID!AE:AE,Scheduling_Tool_2b_WBID!B12)</f>
        <v>0</v>
      </c>
      <c r="J12" s="225">
        <f>COUNTIFS(Scheduling_Tool_2a_WBID!B:B,"Season 2",Scheduling_Tool_2a_WBID!AB:AB,Scheduling_Tool_2b_WBID!B12)+COUNTIFS(Scheduling_Tool_2a_WBID!B:B,"Season 2",Scheduling_Tool_2a_WBID!AC:AC,Scheduling_Tool_2b_WBID!B12)+COUNTIFS(Scheduling_Tool_2a_WBID!B:B,"Season 2",Scheduling_Tool_2a_WBID!AD:AD,Scheduling_Tool_2b_WBID!B12)+COUNTIFS(Scheduling_Tool_2a_WBID!B:B,"Season 2",Scheduling_Tool_2a_WBID!AE:AE,Scheduling_Tool_2b_WBID!B12)</f>
        <v>0</v>
      </c>
    </row>
    <row r="13" spans="1:10" x14ac:dyDescent="0.25">
      <c r="A13" s="223" t="s">
        <v>167</v>
      </c>
      <c r="B13" s="132" t="s">
        <v>118</v>
      </c>
      <c r="C13" s="410" t="s">
        <v>238</v>
      </c>
      <c r="D13" s="224" t="str">
        <f>INDEX('2019'!BN:BN,MATCH(B13,'2019'!F:F,0))</f>
        <v>-</v>
      </c>
      <c r="E13" s="225">
        <f>COUNTIFS(Scheduling_Tool_2a_WBID!AB:AE,Scheduling_Tool_2b_WBID!B13)</f>
        <v>0</v>
      </c>
      <c r="F13" s="225">
        <f>_xlfn.MAXIFS('2019'!L:L,'2019'!F:F,B13,'2019'!J:J,"&lt;&gt;Pictures")</f>
        <v>1</v>
      </c>
      <c r="G13" s="225">
        <f>_xlfn.MAXIFS('2019'!BL:BL,'2019'!F:F,B13,'2019'!J:J,"&lt;&gt;Pictures")</f>
        <v>0</v>
      </c>
      <c r="H13" s="225">
        <f t="shared" si="0"/>
        <v>1</v>
      </c>
      <c r="I13" s="225">
        <f>COUNTIFS(Scheduling_Tool_2a_WBID!B:B,"Season 1",Scheduling_Tool_2a_WBID!AB:AB,Scheduling_Tool_2b_WBID!B13)+COUNTIFS(Scheduling_Tool_2a_WBID!B:B,"Season 1",Scheduling_Tool_2a_WBID!AC:AC,Scheduling_Tool_2b_WBID!B13)+COUNTIFS(Scheduling_Tool_2a_WBID!B:B,"Season 1",Scheduling_Tool_2a_WBID!AD:AD,Scheduling_Tool_2b_WBID!B13)+COUNTIFS(Scheduling_Tool_2a_WBID!B:B,"Season 1",Scheduling_Tool_2a_WBID!AE:AE,Scheduling_Tool_2b_WBID!B13)</f>
        <v>0</v>
      </c>
      <c r="J13" s="225">
        <f>COUNTIFS(Scheduling_Tool_2a_WBID!B:B,"Season 2",Scheduling_Tool_2a_WBID!AB:AB,Scheduling_Tool_2b_WBID!B13)+COUNTIFS(Scheduling_Tool_2a_WBID!B:B,"Season 2",Scheduling_Tool_2a_WBID!AC:AC,Scheduling_Tool_2b_WBID!B13)+COUNTIFS(Scheduling_Tool_2a_WBID!B:B,"Season 2",Scheduling_Tool_2a_WBID!AD:AD,Scheduling_Tool_2b_WBID!B13)+COUNTIFS(Scheduling_Tool_2a_WBID!B:B,"Season 2",Scheduling_Tool_2a_WBID!AE:AE,Scheduling_Tool_2b_WBID!B13)</f>
        <v>0</v>
      </c>
    </row>
    <row r="14" spans="1:10" x14ac:dyDescent="0.25">
      <c r="A14" s="223" t="s">
        <v>167</v>
      </c>
      <c r="B14" s="132" t="s">
        <v>107</v>
      </c>
      <c r="C14" s="410" t="s">
        <v>235</v>
      </c>
      <c r="D14" s="224" t="str">
        <f>INDEX('2019'!BN:BN,MATCH(B14,'2019'!F:F,0))</f>
        <v>-</v>
      </c>
      <c r="E14" s="225">
        <f>COUNTIFS(Scheduling_Tool_2a_WBID!AB:AE,Scheduling_Tool_2b_WBID!B14)</f>
        <v>0</v>
      </c>
      <c r="F14" s="225">
        <f>_xlfn.MAXIFS('2019'!L:L,'2019'!F:F,B14,'2019'!J:J,"&lt;&gt;Pictures")</f>
        <v>1</v>
      </c>
      <c r="G14" s="225">
        <f>_xlfn.MAXIFS('2019'!BL:BL,'2019'!F:F,B14,'2019'!J:J,"&lt;&gt;Pictures")</f>
        <v>0</v>
      </c>
      <c r="H14" s="225">
        <f t="shared" si="0"/>
        <v>1</v>
      </c>
      <c r="I14" s="225">
        <f>COUNTIFS(Scheduling_Tool_2a_WBID!B:B,"Season 1",Scheduling_Tool_2a_WBID!AB:AB,Scheduling_Tool_2b_WBID!B14)+COUNTIFS(Scheduling_Tool_2a_WBID!B:B,"Season 1",Scheduling_Tool_2a_WBID!AC:AC,Scheduling_Tool_2b_WBID!B14)+COUNTIFS(Scheduling_Tool_2a_WBID!B:B,"Season 1",Scheduling_Tool_2a_WBID!AD:AD,Scheduling_Tool_2b_WBID!B14)+COUNTIFS(Scheduling_Tool_2a_WBID!B:B,"Season 1",Scheduling_Tool_2a_WBID!AE:AE,Scheduling_Tool_2b_WBID!B14)</f>
        <v>0</v>
      </c>
      <c r="J14" s="225">
        <f>COUNTIFS(Scheduling_Tool_2a_WBID!B:B,"Season 2",Scheduling_Tool_2a_WBID!AB:AB,Scheduling_Tool_2b_WBID!B14)+COUNTIFS(Scheduling_Tool_2a_WBID!B:B,"Season 2",Scheduling_Tool_2a_WBID!AC:AC,Scheduling_Tool_2b_WBID!B14)+COUNTIFS(Scheduling_Tool_2a_WBID!B:B,"Season 2",Scheduling_Tool_2a_WBID!AD:AD,Scheduling_Tool_2b_WBID!B14)+COUNTIFS(Scheduling_Tool_2a_WBID!B:B,"Season 2",Scheduling_Tool_2a_WBID!AE:AE,Scheduling_Tool_2b_WBID!B14)</f>
        <v>0</v>
      </c>
    </row>
    <row r="15" spans="1:10" x14ac:dyDescent="0.25">
      <c r="A15" s="223" t="s">
        <v>167</v>
      </c>
      <c r="B15" s="132" t="s">
        <v>119</v>
      </c>
      <c r="C15" s="410" t="s">
        <v>239</v>
      </c>
      <c r="D15" s="224" t="str">
        <f>INDEX('2019'!BN:BN,MATCH(B15,'2019'!F:F,0))</f>
        <v>-</v>
      </c>
      <c r="E15" s="225">
        <f>COUNTIFS(Scheduling_Tool_2a_WBID!AB:AE,Scheduling_Tool_2b_WBID!B15)</f>
        <v>0</v>
      </c>
      <c r="F15" s="225">
        <f>_xlfn.MAXIFS('2019'!L:L,'2019'!F:F,B15,'2019'!J:J,"&lt;&gt;Pictures")</f>
        <v>1</v>
      </c>
      <c r="G15" s="225">
        <f>_xlfn.MAXIFS('2019'!BL:BL,'2019'!F:F,B15,'2019'!J:J,"&lt;&gt;Pictures")</f>
        <v>1</v>
      </c>
      <c r="H15" s="225">
        <f t="shared" si="0"/>
        <v>1</v>
      </c>
      <c r="I15" s="225">
        <f>COUNTIFS(Scheduling_Tool_2a_WBID!B:B,"Season 1",Scheduling_Tool_2a_WBID!AB:AB,Scheduling_Tool_2b_WBID!B15)+COUNTIFS(Scheduling_Tool_2a_WBID!B:B,"Season 1",Scheduling_Tool_2a_WBID!AC:AC,Scheduling_Tool_2b_WBID!B15)+COUNTIFS(Scheduling_Tool_2a_WBID!B:B,"Season 1",Scheduling_Tool_2a_WBID!AD:AD,Scheduling_Tool_2b_WBID!B15)+COUNTIFS(Scheduling_Tool_2a_WBID!B:B,"Season 1",Scheduling_Tool_2a_WBID!AE:AE,Scheduling_Tool_2b_WBID!B15)</f>
        <v>0</v>
      </c>
      <c r="J15" s="225">
        <f>COUNTIFS(Scheduling_Tool_2a_WBID!B:B,"Season 2",Scheduling_Tool_2a_WBID!AB:AB,Scheduling_Tool_2b_WBID!B15)+COUNTIFS(Scheduling_Tool_2a_WBID!B:B,"Season 2",Scheduling_Tool_2a_WBID!AC:AC,Scheduling_Tool_2b_WBID!B15)+COUNTIFS(Scheduling_Tool_2a_WBID!B:B,"Season 2",Scheduling_Tool_2a_WBID!AD:AD,Scheduling_Tool_2b_WBID!B15)+COUNTIFS(Scheduling_Tool_2a_WBID!B:B,"Season 2",Scheduling_Tool_2a_WBID!AE:AE,Scheduling_Tool_2b_WBID!B15)</f>
        <v>0</v>
      </c>
    </row>
    <row r="16" spans="1:10" x14ac:dyDescent="0.25">
      <c r="A16" s="223" t="s">
        <v>167</v>
      </c>
      <c r="B16" s="132" t="s">
        <v>40</v>
      </c>
      <c r="C16" s="410" t="s">
        <v>176</v>
      </c>
      <c r="D16" s="224" t="str">
        <f>INDEX('2019'!BN:BN,MATCH(B16,'2019'!F:F,0))</f>
        <v>-</v>
      </c>
      <c r="E16" s="225">
        <f>COUNTIFS(Scheduling_Tool_2a_WBID!AB:AE,Scheduling_Tool_2b_WBID!B16)</f>
        <v>0</v>
      </c>
      <c r="F16" s="225">
        <f>_xlfn.MAXIFS('2019'!L:L,'2019'!F:F,B16,'2019'!J:J,"&lt;&gt;Pictures")</f>
        <v>5</v>
      </c>
      <c r="G16" s="225">
        <f>_xlfn.MAXIFS('2019'!BL:BL,'2019'!F:F,B16,'2019'!J:J,"&lt;&gt;Pictures")</f>
        <v>0</v>
      </c>
      <c r="H16" s="225">
        <f t="shared" si="0"/>
        <v>5</v>
      </c>
      <c r="I16" s="225">
        <f>COUNTIFS(Scheduling_Tool_2a_WBID!B:B,"Season 1",Scheduling_Tool_2a_WBID!AB:AB,Scheduling_Tool_2b_WBID!B16)+COUNTIFS(Scheduling_Tool_2a_WBID!B:B,"Season 1",Scheduling_Tool_2a_WBID!AC:AC,Scheduling_Tool_2b_WBID!B16)+COUNTIFS(Scheduling_Tool_2a_WBID!B:B,"Season 1",Scheduling_Tool_2a_WBID!AD:AD,Scheduling_Tool_2b_WBID!B16)+COUNTIFS(Scheduling_Tool_2a_WBID!B:B,"Season 1",Scheduling_Tool_2a_WBID!AE:AE,Scheduling_Tool_2b_WBID!B16)</f>
        <v>0</v>
      </c>
      <c r="J16" s="225">
        <f>COUNTIFS(Scheduling_Tool_2a_WBID!B:B,"Season 2",Scheduling_Tool_2a_WBID!AB:AB,Scheduling_Tool_2b_WBID!B16)+COUNTIFS(Scheduling_Tool_2a_WBID!B:B,"Season 2",Scheduling_Tool_2a_WBID!AC:AC,Scheduling_Tool_2b_WBID!B16)+COUNTIFS(Scheduling_Tool_2a_WBID!B:B,"Season 2",Scheduling_Tool_2a_WBID!AD:AD,Scheduling_Tool_2b_WBID!B16)+COUNTIFS(Scheduling_Tool_2a_WBID!B:B,"Season 2",Scheduling_Tool_2a_WBID!AE:AE,Scheduling_Tool_2b_WBID!B16)</f>
        <v>0</v>
      </c>
    </row>
    <row r="17" spans="1:10" x14ac:dyDescent="0.25">
      <c r="A17" s="223" t="s">
        <v>167</v>
      </c>
      <c r="B17" s="132" t="s">
        <v>108</v>
      </c>
      <c r="C17" s="410" t="s">
        <v>236</v>
      </c>
      <c r="D17" s="224" t="str">
        <f>INDEX('2019'!BN:BN,MATCH(B17,'2019'!F:F,0))</f>
        <v>-</v>
      </c>
      <c r="E17" s="225">
        <f>COUNTIFS(Scheduling_Tool_2a_WBID!AB:AE,Scheduling_Tool_2b_WBID!B17)</f>
        <v>0</v>
      </c>
      <c r="F17" s="225">
        <f>_xlfn.MAXIFS('2019'!L:L,'2019'!F:F,B17,'2019'!J:J,"&lt;&gt;Pictures")</f>
        <v>10</v>
      </c>
      <c r="G17" s="225">
        <f>_xlfn.MAXIFS('2019'!BL:BL,'2019'!F:F,B17,'2019'!J:J,"&lt;&gt;Pictures")</f>
        <v>0</v>
      </c>
      <c r="H17" s="225">
        <f t="shared" ref="H17:H79" si="1">F17-E17</f>
        <v>10</v>
      </c>
      <c r="I17" s="225">
        <f>COUNTIFS(Scheduling_Tool_2a_WBID!B:B,"Season 1",Scheduling_Tool_2a_WBID!AB:AB,Scheduling_Tool_2b_WBID!B17)+COUNTIFS(Scheduling_Tool_2a_WBID!B:B,"Season 1",Scheduling_Tool_2a_WBID!AC:AC,Scheduling_Tool_2b_WBID!B17)+COUNTIFS(Scheduling_Tool_2a_WBID!B:B,"Season 1",Scheduling_Tool_2a_WBID!AD:AD,Scheduling_Tool_2b_WBID!B17)+COUNTIFS(Scheduling_Tool_2a_WBID!B:B,"Season 1",Scheduling_Tool_2a_WBID!AE:AE,Scheduling_Tool_2b_WBID!B17)</f>
        <v>0</v>
      </c>
      <c r="J17" s="225">
        <f>COUNTIFS(Scheduling_Tool_2a_WBID!B:B,"Season 2",Scheduling_Tool_2a_WBID!AB:AB,Scheduling_Tool_2b_WBID!B17)+COUNTIFS(Scheduling_Tool_2a_WBID!B:B,"Season 2",Scheduling_Tool_2a_WBID!AC:AC,Scheduling_Tool_2b_WBID!B17)+COUNTIFS(Scheduling_Tool_2a_WBID!B:B,"Season 2",Scheduling_Tool_2a_WBID!AD:AD,Scheduling_Tool_2b_WBID!B17)+COUNTIFS(Scheduling_Tool_2a_WBID!B:B,"Season 2",Scheduling_Tool_2a_WBID!AE:AE,Scheduling_Tool_2b_WBID!B17)</f>
        <v>0</v>
      </c>
    </row>
    <row r="18" spans="1:10" x14ac:dyDescent="0.25">
      <c r="A18" s="223" t="s">
        <v>167</v>
      </c>
      <c r="B18" s="132" t="s">
        <v>41</v>
      </c>
      <c r="C18" s="410" t="s">
        <v>177</v>
      </c>
      <c r="D18" s="224" t="str">
        <f>INDEX('2019'!BN:BN,MATCH(B18,'2019'!F:F,0))</f>
        <v>-</v>
      </c>
      <c r="E18" s="225">
        <f>COUNTIFS(Scheduling_Tool_2a_WBID!AB:AE,Scheduling_Tool_2b_WBID!B18)</f>
        <v>0</v>
      </c>
      <c r="F18" s="225">
        <f>_xlfn.MAXIFS('2019'!L:L,'2019'!F:F,B18,'2019'!J:J,"&lt;&gt;Pictures")</f>
        <v>1</v>
      </c>
      <c r="G18" s="225">
        <f>_xlfn.MAXIFS('2019'!BL:BL,'2019'!F:F,B18,'2019'!J:J,"&lt;&gt;Pictures")</f>
        <v>1</v>
      </c>
      <c r="H18" s="225">
        <f t="shared" si="1"/>
        <v>1</v>
      </c>
      <c r="I18" s="225">
        <f>COUNTIFS(Scheduling_Tool_2a_WBID!B:B,"Season 1",Scheduling_Tool_2a_WBID!AB:AB,Scheduling_Tool_2b_WBID!B18)+COUNTIFS(Scheduling_Tool_2a_WBID!B:B,"Season 1",Scheduling_Tool_2a_WBID!AC:AC,Scheduling_Tool_2b_WBID!B18)+COUNTIFS(Scheduling_Tool_2a_WBID!B:B,"Season 1",Scheduling_Tool_2a_WBID!AD:AD,Scheduling_Tool_2b_WBID!B18)+COUNTIFS(Scheduling_Tool_2a_WBID!B:B,"Season 1",Scheduling_Tool_2a_WBID!AE:AE,Scheduling_Tool_2b_WBID!B18)</f>
        <v>0</v>
      </c>
      <c r="J18" s="225">
        <f>COUNTIFS(Scheduling_Tool_2a_WBID!B:B,"Season 2",Scheduling_Tool_2a_WBID!AB:AB,Scheduling_Tool_2b_WBID!B18)+COUNTIFS(Scheduling_Tool_2a_WBID!B:B,"Season 2",Scheduling_Tool_2a_WBID!AC:AC,Scheduling_Tool_2b_WBID!B18)+COUNTIFS(Scheduling_Tool_2a_WBID!B:B,"Season 2",Scheduling_Tool_2a_WBID!AD:AD,Scheduling_Tool_2b_WBID!B18)+COUNTIFS(Scheduling_Tool_2a_WBID!B:B,"Season 2",Scheduling_Tool_2a_WBID!AE:AE,Scheduling_Tool_2b_WBID!B18)</f>
        <v>0</v>
      </c>
    </row>
    <row r="19" spans="1:10" x14ac:dyDescent="0.25">
      <c r="A19" s="223" t="s">
        <v>167</v>
      </c>
      <c r="B19" s="132" t="s">
        <v>42</v>
      </c>
      <c r="C19" s="410" t="s">
        <v>179</v>
      </c>
      <c r="D19" s="224" t="str">
        <f>INDEX('2019'!BN:BN,MATCH(B19,'2019'!F:F,0))</f>
        <v>-</v>
      </c>
      <c r="E19" s="225">
        <f>COUNTIFS(Scheduling_Tool_2a_WBID!AB:AE,Scheduling_Tool_2b_WBID!B19)</f>
        <v>0</v>
      </c>
      <c r="F19" s="225">
        <f>_xlfn.MAXIFS('2019'!L:L,'2019'!F:F,B19,'2019'!J:J,"&lt;&gt;Pictures")</f>
        <v>6</v>
      </c>
      <c r="G19" s="225">
        <f>_xlfn.MAXIFS('2019'!BL:BL,'2019'!F:F,B19,'2019'!J:J,"&lt;&gt;Pictures")</f>
        <v>0</v>
      </c>
      <c r="H19" s="225">
        <f t="shared" si="1"/>
        <v>6</v>
      </c>
      <c r="I19" s="225">
        <f>COUNTIFS(Scheduling_Tool_2a_WBID!B:B,"Season 1",Scheduling_Tool_2a_WBID!AB:AB,Scheduling_Tool_2b_WBID!B19)+COUNTIFS(Scheduling_Tool_2a_WBID!B:B,"Season 1",Scheduling_Tool_2a_WBID!AC:AC,Scheduling_Tool_2b_WBID!B19)+COUNTIFS(Scheduling_Tool_2a_WBID!B:B,"Season 1",Scheduling_Tool_2a_WBID!AD:AD,Scheduling_Tool_2b_WBID!B19)+COUNTIFS(Scheduling_Tool_2a_WBID!B:B,"Season 1",Scheduling_Tool_2a_WBID!AE:AE,Scheduling_Tool_2b_WBID!B19)</f>
        <v>0</v>
      </c>
      <c r="J19" s="225">
        <f>COUNTIFS(Scheduling_Tool_2a_WBID!B:B,"Season 2",Scheduling_Tool_2a_WBID!AB:AB,Scheduling_Tool_2b_WBID!B19)+COUNTIFS(Scheduling_Tool_2a_WBID!B:B,"Season 2",Scheduling_Tool_2a_WBID!AC:AC,Scheduling_Tool_2b_WBID!B19)+COUNTIFS(Scheduling_Tool_2a_WBID!B:B,"Season 2",Scheduling_Tool_2a_WBID!AD:AD,Scheduling_Tool_2b_WBID!B19)+COUNTIFS(Scheduling_Tool_2a_WBID!B:B,"Season 2",Scheduling_Tool_2a_WBID!AE:AE,Scheduling_Tool_2b_WBID!B19)</f>
        <v>0</v>
      </c>
    </row>
    <row r="20" spans="1:10" x14ac:dyDescent="0.25">
      <c r="A20" s="223" t="s">
        <v>167</v>
      </c>
      <c r="B20" s="132" t="s">
        <v>138</v>
      </c>
      <c r="C20" s="410" t="s">
        <v>252</v>
      </c>
      <c r="D20" s="224" t="str">
        <f>INDEX('2019'!BN:BN,MATCH(B20,'2019'!F:F,0))</f>
        <v>-</v>
      </c>
      <c r="E20" s="225">
        <f>COUNTIFS(Scheduling_Tool_2a_WBID!AB:AE,Scheduling_Tool_2b_WBID!B20)</f>
        <v>0</v>
      </c>
      <c r="F20" s="225">
        <f>_xlfn.MAXIFS('2019'!L:L,'2019'!F:F,B20,'2019'!J:J,"&lt;&gt;Pictures")</f>
        <v>5</v>
      </c>
      <c r="G20" s="225">
        <f>_xlfn.MAXIFS('2019'!BL:BL,'2019'!F:F,B20,'2019'!J:J,"&lt;&gt;Pictures")</f>
        <v>0</v>
      </c>
      <c r="H20" s="225">
        <f t="shared" si="1"/>
        <v>5</v>
      </c>
      <c r="I20" s="225">
        <f>COUNTIFS(Scheduling_Tool_2a_WBID!B:B,"Season 1",Scheduling_Tool_2a_WBID!AB:AB,Scheduling_Tool_2b_WBID!B20)+COUNTIFS(Scheduling_Tool_2a_WBID!B:B,"Season 1",Scheduling_Tool_2a_WBID!AC:AC,Scheduling_Tool_2b_WBID!B20)+COUNTIFS(Scheduling_Tool_2a_WBID!B:B,"Season 1",Scheduling_Tool_2a_WBID!AD:AD,Scheduling_Tool_2b_WBID!B20)+COUNTIFS(Scheduling_Tool_2a_WBID!B:B,"Season 1",Scheduling_Tool_2a_WBID!AE:AE,Scheduling_Tool_2b_WBID!B20)</f>
        <v>0</v>
      </c>
      <c r="J20" s="225">
        <f>COUNTIFS(Scheduling_Tool_2a_WBID!B:B,"Season 2",Scheduling_Tool_2a_WBID!AB:AB,Scheduling_Tool_2b_WBID!B20)+COUNTIFS(Scheduling_Tool_2a_WBID!B:B,"Season 2",Scheduling_Tool_2a_WBID!AC:AC,Scheduling_Tool_2b_WBID!B20)+COUNTIFS(Scheduling_Tool_2a_WBID!B:B,"Season 2",Scheduling_Tool_2a_WBID!AD:AD,Scheduling_Tool_2b_WBID!B20)+COUNTIFS(Scheduling_Tool_2a_WBID!B:B,"Season 2",Scheduling_Tool_2a_WBID!AE:AE,Scheduling_Tool_2b_WBID!B20)</f>
        <v>0</v>
      </c>
    </row>
    <row r="21" spans="1:10" x14ac:dyDescent="0.25">
      <c r="A21" s="223" t="s">
        <v>167</v>
      </c>
      <c r="B21" s="132" t="s">
        <v>141</v>
      </c>
      <c r="C21" s="410" t="s">
        <v>254</v>
      </c>
      <c r="D21" s="224" t="str">
        <f>INDEX('2019'!BN:BN,MATCH(B21,'2019'!F:F,0))</f>
        <v>-</v>
      </c>
      <c r="E21" s="225">
        <f>COUNTIFS(Scheduling_Tool_2a_WBID!AB:AE,Scheduling_Tool_2b_WBID!B21)</f>
        <v>0</v>
      </c>
      <c r="F21" s="225">
        <f>_xlfn.MAXIFS('2019'!L:L,'2019'!F:F,B21,'2019'!J:J,"&lt;&gt;Pictures")</f>
        <v>6</v>
      </c>
      <c r="G21" s="225">
        <f>_xlfn.MAXIFS('2019'!BL:BL,'2019'!F:F,B21,'2019'!J:J,"&lt;&gt;Pictures")</f>
        <v>0</v>
      </c>
      <c r="H21" s="225">
        <f t="shared" si="1"/>
        <v>6</v>
      </c>
      <c r="I21" s="225">
        <f>COUNTIFS(Scheduling_Tool_2a_WBID!B:B,"Season 1",Scheduling_Tool_2a_WBID!AB:AB,Scheduling_Tool_2b_WBID!B21)+COUNTIFS(Scheduling_Tool_2a_WBID!B:B,"Season 1",Scheduling_Tool_2a_WBID!AC:AC,Scheduling_Tool_2b_WBID!B21)+COUNTIFS(Scheduling_Tool_2a_WBID!B:B,"Season 1",Scheduling_Tool_2a_WBID!AD:AD,Scheduling_Tool_2b_WBID!B21)+COUNTIFS(Scheduling_Tool_2a_WBID!B:B,"Season 1",Scheduling_Tool_2a_WBID!AE:AE,Scheduling_Tool_2b_WBID!B21)</f>
        <v>0</v>
      </c>
      <c r="J21" s="225">
        <f>COUNTIFS(Scheduling_Tool_2a_WBID!B:B,"Season 2",Scheduling_Tool_2a_WBID!AB:AB,Scheduling_Tool_2b_WBID!B21)+COUNTIFS(Scheduling_Tool_2a_WBID!B:B,"Season 2",Scheduling_Tool_2a_WBID!AC:AC,Scheduling_Tool_2b_WBID!B21)+COUNTIFS(Scheduling_Tool_2a_WBID!B:B,"Season 2",Scheduling_Tool_2a_WBID!AD:AD,Scheduling_Tool_2b_WBID!B21)+COUNTIFS(Scheduling_Tool_2a_WBID!B:B,"Season 2",Scheduling_Tool_2a_WBID!AE:AE,Scheduling_Tool_2b_WBID!B21)</f>
        <v>0</v>
      </c>
    </row>
    <row r="22" spans="1:10" x14ac:dyDescent="0.25">
      <c r="A22" s="223" t="s">
        <v>167</v>
      </c>
      <c r="B22" s="132" t="s">
        <v>120</v>
      </c>
      <c r="C22" s="410" t="s">
        <v>240</v>
      </c>
      <c r="D22" s="224" t="str">
        <f>INDEX('2019'!BN:BN,MATCH(B22,'2019'!F:F,0))</f>
        <v>-</v>
      </c>
      <c r="E22" s="225">
        <f>COUNTIFS(Scheduling_Tool_2a_WBID!AB:AE,Scheduling_Tool_2b_WBID!B22)</f>
        <v>0</v>
      </c>
      <c r="F22" s="225">
        <f>_xlfn.MAXIFS('2019'!L:L,'2019'!F:F,B22,'2019'!J:J,"&lt;&gt;Pictures")</f>
        <v>5</v>
      </c>
      <c r="G22" s="225">
        <f>_xlfn.MAXIFS('2019'!BL:BL,'2019'!F:F,B22,'2019'!J:J,"&lt;&gt;Pictures")</f>
        <v>0</v>
      </c>
      <c r="H22" s="225">
        <f t="shared" si="1"/>
        <v>5</v>
      </c>
      <c r="I22" s="225">
        <f>COUNTIFS(Scheduling_Tool_2a_WBID!B:B,"Season 1",Scheduling_Tool_2a_WBID!AB:AB,Scheduling_Tool_2b_WBID!B22)+COUNTIFS(Scheduling_Tool_2a_WBID!B:B,"Season 1",Scheduling_Tool_2a_WBID!AC:AC,Scheduling_Tool_2b_WBID!B22)+COUNTIFS(Scheduling_Tool_2a_WBID!B:B,"Season 1",Scheduling_Tool_2a_WBID!AD:AD,Scheduling_Tool_2b_WBID!B22)+COUNTIFS(Scheduling_Tool_2a_WBID!B:B,"Season 1",Scheduling_Tool_2a_WBID!AE:AE,Scheduling_Tool_2b_WBID!B22)</f>
        <v>0</v>
      </c>
      <c r="J22" s="225">
        <f>COUNTIFS(Scheduling_Tool_2a_WBID!B:B,"Season 2",Scheduling_Tool_2a_WBID!AB:AB,Scheduling_Tool_2b_WBID!B22)+COUNTIFS(Scheduling_Tool_2a_WBID!B:B,"Season 2",Scheduling_Tool_2a_WBID!AC:AC,Scheduling_Tool_2b_WBID!B22)+COUNTIFS(Scheduling_Tool_2a_WBID!B:B,"Season 2",Scheduling_Tool_2a_WBID!AD:AD,Scheduling_Tool_2b_WBID!B22)+COUNTIFS(Scheduling_Tool_2a_WBID!B:B,"Season 2",Scheduling_Tool_2a_WBID!AE:AE,Scheduling_Tool_2b_WBID!B22)</f>
        <v>0</v>
      </c>
    </row>
    <row r="23" spans="1:10" x14ac:dyDescent="0.25">
      <c r="A23" s="223" t="s">
        <v>167</v>
      </c>
      <c r="B23" s="132" t="s">
        <v>142</v>
      </c>
      <c r="C23" s="410" t="s">
        <v>255</v>
      </c>
      <c r="D23" s="224" t="str">
        <f>INDEX('2019'!BN:BN,MATCH(B23,'2019'!F:F,0))</f>
        <v>-</v>
      </c>
      <c r="E23" s="225">
        <f>COUNTIFS(Scheduling_Tool_2a_WBID!AB:AE,Scheduling_Tool_2b_WBID!B23)</f>
        <v>0</v>
      </c>
      <c r="F23" s="225">
        <f>_xlfn.MAXIFS('2019'!L:L,'2019'!F:F,B23,'2019'!J:J,"&lt;&gt;Pictures")</f>
        <v>6</v>
      </c>
      <c r="G23" s="225">
        <f>_xlfn.MAXIFS('2019'!BL:BL,'2019'!F:F,B23,'2019'!J:J,"&lt;&gt;Pictures")</f>
        <v>0</v>
      </c>
      <c r="H23" s="225">
        <f t="shared" si="1"/>
        <v>6</v>
      </c>
      <c r="I23" s="225">
        <f>COUNTIFS(Scheduling_Tool_2a_WBID!B:B,"Season 1",Scheduling_Tool_2a_WBID!AB:AB,Scheduling_Tool_2b_WBID!B23)+COUNTIFS(Scheduling_Tool_2a_WBID!B:B,"Season 1",Scheduling_Tool_2a_WBID!AC:AC,Scheduling_Tool_2b_WBID!B23)+COUNTIFS(Scheduling_Tool_2a_WBID!B:B,"Season 1",Scheduling_Tool_2a_WBID!AD:AD,Scheduling_Tool_2b_WBID!B23)+COUNTIFS(Scheduling_Tool_2a_WBID!B:B,"Season 1",Scheduling_Tool_2a_WBID!AE:AE,Scheduling_Tool_2b_WBID!B23)</f>
        <v>0</v>
      </c>
      <c r="J23" s="225">
        <f>COUNTIFS(Scheduling_Tool_2a_WBID!B:B,"Season 2",Scheduling_Tool_2a_WBID!AB:AB,Scheduling_Tool_2b_WBID!B23)+COUNTIFS(Scheduling_Tool_2a_WBID!B:B,"Season 2",Scheduling_Tool_2a_WBID!AC:AC,Scheduling_Tool_2b_WBID!B23)+COUNTIFS(Scheduling_Tool_2a_WBID!B:B,"Season 2",Scheduling_Tool_2a_WBID!AD:AD,Scheduling_Tool_2b_WBID!B23)+COUNTIFS(Scheduling_Tool_2a_WBID!B:B,"Season 2",Scheduling_Tool_2a_WBID!AE:AE,Scheduling_Tool_2b_WBID!B23)</f>
        <v>0</v>
      </c>
    </row>
    <row r="24" spans="1:10" x14ac:dyDescent="0.25">
      <c r="A24" s="223" t="s">
        <v>167</v>
      </c>
      <c r="B24" s="132" t="s">
        <v>43</v>
      </c>
      <c r="C24" s="410" t="s">
        <v>180</v>
      </c>
      <c r="D24" s="224" t="str">
        <f>INDEX('2019'!BN:BN,MATCH(B24,'2019'!F:F,0))</f>
        <v>-</v>
      </c>
      <c r="E24" s="225">
        <f>COUNTIFS(Scheduling_Tool_2a_WBID!AB:AE,Scheduling_Tool_2b_WBID!B24)</f>
        <v>0</v>
      </c>
      <c r="F24" s="225">
        <f>_xlfn.MAXIFS('2019'!L:L,'2019'!F:F,B24,'2019'!J:J,"&lt;&gt;Pictures")</f>
        <v>5</v>
      </c>
      <c r="G24" s="225">
        <f>_xlfn.MAXIFS('2019'!BL:BL,'2019'!F:F,B24,'2019'!J:J,"&lt;&gt;Pictures")</f>
        <v>2</v>
      </c>
      <c r="H24" s="225">
        <f t="shared" si="1"/>
        <v>5</v>
      </c>
      <c r="I24" s="225">
        <f>COUNTIFS(Scheduling_Tool_2a_WBID!B:B,"Season 1",Scheduling_Tool_2a_WBID!AB:AB,Scheduling_Tool_2b_WBID!B24)+COUNTIFS(Scheduling_Tool_2a_WBID!B:B,"Season 1",Scheduling_Tool_2a_WBID!AC:AC,Scheduling_Tool_2b_WBID!B24)+COUNTIFS(Scheduling_Tool_2a_WBID!B:B,"Season 1",Scheduling_Tool_2a_WBID!AD:AD,Scheduling_Tool_2b_WBID!B24)+COUNTIFS(Scheduling_Tool_2a_WBID!B:B,"Season 1",Scheduling_Tool_2a_WBID!AE:AE,Scheduling_Tool_2b_WBID!B24)</f>
        <v>0</v>
      </c>
      <c r="J24" s="225">
        <f>COUNTIFS(Scheduling_Tool_2a_WBID!B:B,"Season 2",Scheduling_Tool_2a_WBID!AB:AB,Scheduling_Tool_2b_WBID!B24)+COUNTIFS(Scheduling_Tool_2a_WBID!B:B,"Season 2",Scheduling_Tool_2a_WBID!AC:AC,Scheduling_Tool_2b_WBID!B24)+COUNTIFS(Scheduling_Tool_2a_WBID!B:B,"Season 2",Scheduling_Tool_2a_WBID!AD:AD,Scheduling_Tool_2b_WBID!B24)+COUNTIFS(Scheduling_Tool_2a_WBID!B:B,"Season 2",Scheduling_Tool_2a_WBID!AE:AE,Scheduling_Tool_2b_WBID!B24)</f>
        <v>0</v>
      </c>
    </row>
    <row r="25" spans="1:10" x14ac:dyDescent="0.25">
      <c r="A25" s="223" t="s">
        <v>167</v>
      </c>
      <c r="B25" s="132" t="s">
        <v>44</v>
      </c>
      <c r="C25" s="410" t="s">
        <v>181</v>
      </c>
      <c r="D25" s="224" t="str">
        <f>INDEX('2019'!BN:BN,MATCH(B25,'2019'!F:F,0))</f>
        <v>-</v>
      </c>
      <c r="E25" s="225">
        <f>COUNTIFS(Scheduling_Tool_2a_WBID!AB:AE,Scheduling_Tool_2b_WBID!B25)</f>
        <v>0</v>
      </c>
      <c r="F25" s="225">
        <f>_xlfn.MAXIFS('2019'!L:L,'2019'!F:F,B25,'2019'!J:J,"&lt;&gt;Pictures")</f>
        <v>6</v>
      </c>
      <c r="G25" s="225">
        <f>_xlfn.MAXIFS('2019'!BL:BL,'2019'!F:F,B25,'2019'!J:J,"&lt;&gt;Pictures")</f>
        <v>0</v>
      </c>
      <c r="H25" s="225">
        <f t="shared" si="1"/>
        <v>6</v>
      </c>
      <c r="I25" s="225">
        <f>COUNTIFS(Scheduling_Tool_2a_WBID!B:B,"Season 1",Scheduling_Tool_2a_WBID!AB:AB,Scheduling_Tool_2b_WBID!B25)+COUNTIFS(Scheduling_Tool_2a_WBID!B:B,"Season 1",Scheduling_Tool_2a_WBID!AC:AC,Scheduling_Tool_2b_WBID!B25)+COUNTIFS(Scheduling_Tool_2a_WBID!B:B,"Season 1",Scheduling_Tool_2a_WBID!AD:AD,Scheduling_Tool_2b_WBID!B25)+COUNTIFS(Scheduling_Tool_2a_WBID!B:B,"Season 1",Scheduling_Tool_2a_WBID!AE:AE,Scheduling_Tool_2b_WBID!B25)</f>
        <v>0</v>
      </c>
      <c r="J25" s="225">
        <f>COUNTIFS(Scheduling_Tool_2a_WBID!B:B,"Season 2",Scheduling_Tool_2a_WBID!AB:AB,Scheduling_Tool_2b_WBID!B25)+COUNTIFS(Scheduling_Tool_2a_WBID!B:B,"Season 2",Scheduling_Tool_2a_WBID!AC:AC,Scheduling_Tool_2b_WBID!B25)+COUNTIFS(Scheduling_Tool_2a_WBID!B:B,"Season 2",Scheduling_Tool_2a_WBID!AD:AD,Scheduling_Tool_2b_WBID!B25)+COUNTIFS(Scheduling_Tool_2a_WBID!B:B,"Season 2",Scheduling_Tool_2a_WBID!AE:AE,Scheduling_Tool_2b_WBID!B25)</f>
        <v>0</v>
      </c>
    </row>
    <row r="26" spans="1:10" x14ac:dyDescent="0.25">
      <c r="A26" s="223" t="s">
        <v>167</v>
      </c>
      <c r="B26" s="132" t="s">
        <v>45</v>
      </c>
      <c r="C26" s="410" t="s">
        <v>182</v>
      </c>
      <c r="D26" s="224" t="str">
        <f>INDEX('2019'!BN:BN,MATCH(B26,'2019'!F:F,0))</f>
        <v>-</v>
      </c>
      <c r="E26" s="225">
        <f>COUNTIFS(Scheduling_Tool_2a_WBID!AB:AE,Scheduling_Tool_2b_WBID!B26)</f>
        <v>0</v>
      </c>
      <c r="F26" s="225">
        <f>_xlfn.MAXIFS('2019'!L:L,'2019'!F:F,B26,'2019'!J:J,"&lt;&gt;Pictures")</f>
        <v>5</v>
      </c>
      <c r="G26" s="225">
        <f>_xlfn.MAXIFS('2019'!BL:BL,'2019'!F:F,B26,'2019'!J:J,"&lt;&gt;Pictures")</f>
        <v>0</v>
      </c>
      <c r="H26" s="225">
        <f t="shared" si="1"/>
        <v>5</v>
      </c>
      <c r="I26" s="225">
        <f>COUNTIFS(Scheduling_Tool_2a_WBID!B:B,"Season 1",Scheduling_Tool_2a_WBID!AB:AB,Scheduling_Tool_2b_WBID!B26)+COUNTIFS(Scheduling_Tool_2a_WBID!B:B,"Season 1",Scheduling_Tool_2a_WBID!AC:AC,Scheduling_Tool_2b_WBID!B26)+COUNTIFS(Scheduling_Tool_2a_WBID!B:B,"Season 1",Scheduling_Tool_2a_WBID!AD:AD,Scheduling_Tool_2b_WBID!B26)+COUNTIFS(Scheduling_Tool_2a_WBID!B:B,"Season 1",Scheduling_Tool_2a_WBID!AE:AE,Scheduling_Tool_2b_WBID!B26)</f>
        <v>0</v>
      </c>
      <c r="J26" s="225">
        <f>COUNTIFS(Scheduling_Tool_2a_WBID!B:B,"Season 2",Scheduling_Tool_2a_WBID!AB:AB,Scheduling_Tool_2b_WBID!B26)+COUNTIFS(Scheduling_Tool_2a_WBID!B:B,"Season 2",Scheduling_Tool_2a_WBID!AC:AC,Scheduling_Tool_2b_WBID!B26)+COUNTIFS(Scheduling_Tool_2a_WBID!B:B,"Season 2",Scheduling_Tool_2a_WBID!AD:AD,Scheduling_Tool_2b_WBID!B26)+COUNTIFS(Scheduling_Tool_2a_WBID!B:B,"Season 2",Scheduling_Tool_2a_WBID!AE:AE,Scheduling_Tool_2b_WBID!B26)</f>
        <v>0</v>
      </c>
    </row>
    <row r="27" spans="1:10" x14ac:dyDescent="0.25">
      <c r="A27" s="223" t="s">
        <v>167</v>
      </c>
      <c r="B27" s="132" t="s">
        <v>46</v>
      </c>
      <c r="C27" s="410" t="s">
        <v>183</v>
      </c>
      <c r="D27" s="224" t="str">
        <f>INDEX('2019'!BN:BN,MATCH(B27,'2019'!F:F,0))</f>
        <v>-</v>
      </c>
      <c r="E27" s="225">
        <f>COUNTIFS(Scheduling_Tool_2a_WBID!AB:AE,Scheduling_Tool_2b_WBID!B27)</f>
        <v>0</v>
      </c>
      <c r="F27" s="225">
        <f>_xlfn.MAXIFS('2019'!L:L,'2019'!F:F,B27,'2019'!J:J,"&lt;&gt;Pictures")</f>
        <v>5</v>
      </c>
      <c r="G27" s="225">
        <f>_xlfn.MAXIFS('2019'!BL:BL,'2019'!F:F,B27,'2019'!J:J,"&lt;&gt;Pictures")</f>
        <v>0</v>
      </c>
      <c r="H27" s="225">
        <f t="shared" si="1"/>
        <v>5</v>
      </c>
      <c r="I27" s="225">
        <f>COUNTIFS(Scheduling_Tool_2a_WBID!B:B,"Season 1",Scheduling_Tool_2a_WBID!AB:AB,Scheduling_Tool_2b_WBID!B27)+COUNTIFS(Scheduling_Tool_2a_WBID!B:B,"Season 1",Scheduling_Tool_2a_WBID!AC:AC,Scheduling_Tool_2b_WBID!B27)+COUNTIFS(Scheduling_Tool_2a_WBID!B:B,"Season 1",Scheduling_Tool_2a_WBID!AD:AD,Scheduling_Tool_2b_WBID!B27)+COUNTIFS(Scheduling_Tool_2a_WBID!B:B,"Season 1",Scheduling_Tool_2a_WBID!AE:AE,Scheduling_Tool_2b_WBID!B27)</f>
        <v>0</v>
      </c>
      <c r="J27" s="225">
        <f>COUNTIFS(Scheduling_Tool_2a_WBID!B:B,"Season 2",Scheduling_Tool_2a_WBID!AB:AB,Scheduling_Tool_2b_WBID!B27)+COUNTIFS(Scheduling_Tool_2a_WBID!B:B,"Season 2",Scheduling_Tool_2a_WBID!AC:AC,Scheduling_Tool_2b_WBID!B27)+COUNTIFS(Scheduling_Tool_2a_WBID!B:B,"Season 2",Scheduling_Tool_2a_WBID!AD:AD,Scheduling_Tool_2b_WBID!B27)+COUNTIFS(Scheduling_Tool_2a_WBID!B:B,"Season 2",Scheduling_Tool_2a_WBID!AE:AE,Scheduling_Tool_2b_WBID!B27)</f>
        <v>0</v>
      </c>
    </row>
    <row r="28" spans="1:10" x14ac:dyDescent="0.25">
      <c r="A28" s="223" t="s">
        <v>167</v>
      </c>
      <c r="B28" s="132" t="s">
        <v>121</v>
      </c>
      <c r="C28" s="410" t="s">
        <v>241</v>
      </c>
      <c r="D28" s="224" t="str">
        <f>INDEX('2019'!BN:BN,MATCH(B28,'2019'!F:F,0))</f>
        <v>-</v>
      </c>
      <c r="E28" s="225">
        <f>COUNTIFS(Scheduling_Tool_2a_WBID!AB:AE,Scheduling_Tool_2b_WBID!B28)</f>
        <v>0</v>
      </c>
      <c r="F28" s="225">
        <f>_xlfn.MAXIFS('2019'!L:L,'2019'!F:F,B28,'2019'!J:J,"&lt;&gt;Pictures")</f>
        <v>1</v>
      </c>
      <c r="G28" s="225">
        <f>_xlfn.MAXIFS('2019'!BL:BL,'2019'!F:F,B28,'2019'!J:J,"&lt;&gt;Pictures")</f>
        <v>1</v>
      </c>
      <c r="H28" s="225">
        <f t="shared" si="1"/>
        <v>1</v>
      </c>
      <c r="I28" s="225">
        <f>COUNTIFS(Scheduling_Tool_2a_WBID!B:B,"Season 1",Scheduling_Tool_2a_WBID!AB:AB,Scheduling_Tool_2b_WBID!B28)+COUNTIFS(Scheduling_Tool_2a_WBID!B:B,"Season 1",Scheduling_Tool_2a_WBID!AC:AC,Scheduling_Tool_2b_WBID!B28)+COUNTIFS(Scheduling_Tool_2a_WBID!B:B,"Season 1",Scheduling_Tool_2a_WBID!AD:AD,Scheduling_Tool_2b_WBID!B28)+COUNTIFS(Scheduling_Tool_2a_WBID!B:B,"Season 1",Scheduling_Tool_2a_WBID!AE:AE,Scheduling_Tool_2b_WBID!B28)</f>
        <v>0</v>
      </c>
      <c r="J28" s="225">
        <f>COUNTIFS(Scheduling_Tool_2a_WBID!B:B,"Season 2",Scheduling_Tool_2a_WBID!AB:AB,Scheduling_Tool_2b_WBID!B28)+COUNTIFS(Scheduling_Tool_2a_WBID!B:B,"Season 2",Scheduling_Tool_2a_WBID!AC:AC,Scheduling_Tool_2b_WBID!B28)+COUNTIFS(Scheduling_Tool_2a_WBID!B:B,"Season 2",Scheduling_Tool_2a_WBID!AD:AD,Scheduling_Tool_2b_WBID!B28)+COUNTIFS(Scheduling_Tool_2a_WBID!B:B,"Season 2",Scheduling_Tool_2a_WBID!AE:AE,Scheduling_Tool_2b_WBID!B28)</f>
        <v>0</v>
      </c>
    </row>
    <row r="29" spans="1:10" x14ac:dyDescent="0.25">
      <c r="A29" s="223" t="s">
        <v>167</v>
      </c>
      <c r="B29" s="132" t="s">
        <v>139</v>
      </c>
      <c r="C29" s="410" t="s">
        <v>253</v>
      </c>
      <c r="D29" s="224" t="str">
        <f>INDEX('2019'!BN:BN,MATCH(B29,'2019'!F:F,0))</f>
        <v>-</v>
      </c>
      <c r="E29" s="225">
        <f>COUNTIFS(Scheduling_Tool_2a_WBID!AB:AE,Scheduling_Tool_2b_WBID!B29)</f>
        <v>0</v>
      </c>
      <c r="F29" s="225">
        <f>_xlfn.MAXIFS('2019'!L:L,'2019'!F:F,B29,'2019'!J:J,"&lt;&gt;Pictures")</f>
        <v>5</v>
      </c>
      <c r="G29" s="225">
        <f>_xlfn.MAXIFS('2019'!BL:BL,'2019'!F:F,B29,'2019'!J:J,"&lt;&gt;Pictures")</f>
        <v>0</v>
      </c>
      <c r="H29" s="225">
        <f t="shared" si="1"/>
        <v>5</v>
      </c>
      <c r="I29" s="225">
        <f>COUNTIFS(Scheduling_Tool_2a_WBID!B:B,"Season 1",Scheduling_Tool_2a_WBID!AB:AB,Scheduling_Tool_2b_WBID!B29)+COUNTIFS(Scheduling_Tool_2a_WBID!B:B,"Season 1",Scheduling_Tool_2a_WBID!AC:AC,Scheduling_Tool_2b_WBID!B29)+COUNTIFS(Scheduling_Tool_2a_WBID!B:B,"Season 1",Scheduling_Tool_2a_WBID!AD:AD,Scheduling_Tool_2b_WBID!B29)+COUNTIFS(Scheduling_Tool_2a_WBID!B:B,"Season 1",Scheduling_Tool_2a_WBID!AE:AE,Scheduling_Tool_2b_WBID!B29)</f>
        <v>0</v>
      </c>
      <c r="J29" s="225">
        <f>COUNTIFS(Scheduling_Tool_2a_WBID!B:B,"Season 2",Scheduling_Tool_2a_WBID!AB:AB,Scheduling_Tool_2b_WBID!B29)+COUNTIFS(Scheduling_Tool_2a_WBID!B:B,"Season 2",Scheduling_Tool_2a_WBID!AC:AC,Scheduling_Tool_2b_WBID!B29)+COUNTIFS(Scheduling_Tool_2a_WBID!B:B,"Season 2",Scheduling_Tool_2a_WBID!AD:AD,Scheduling_Tool_2b_WBID!B29)+COUNTIFS(Scheduling_Tool_2a_WBID!B:B,"Season 2",Scheduling_Tool_2a_WBID!AE:AE,Scheduling_Tool_2b_WBID!B29)</f>
        <v>0</v>
      </c>
    </row>
    <row r="30" spans="1:10" x14ac:dyDescent="0.25">
      <c r="A30" s="223" t="s">
        <v>167</v>
      </c>
      <c r="B30" s="132" t="s">
        <v>47</v>
      </c>
      <c r="C30" s="410" t="s">
        <v>184</v>
      </c>
      <c r="D30" s="224" t="str">
        <f>INDEX('2019'!BN:BN,MATCH(B30,'2019'!F:F,0))</f>
        <v>-</v>
      </c>
      <c r="E30" s="225">
        <f>COUNTIFS(Scheduling_Tool_2a_WBID!AB:AE,Scheduling_Tool_2b_WBID!B30)</f>
        <v>0</v>
      </c>
      <c r="F30" s="225">
        <f>_xlfn.MAXIFS('2019'!L:L,'2019'!F:F,B30,'2019'!J:J,"&lt;&gt;Pictures")</f>
        <v>5</v>
      </c>
      <c r="G30" s="225">
        <f>_xlfn.MAXIFS('2019'!BL:BL,'2019'!F:F,B30,'2019'!J:J,"&lt;&gt;Pictures")</f>
        <v>0</v>
      </c>
      <c r="H30" s="225">
        <f t="shared" si="1"/>
        <v>5</v>
      </c>
      <c r="I30" s="225">
        <f>COUNTIFS(Scheduling_Tool_2a_WBID!B:B,"Season 1",Scheduling_Tool_2a_WBID!AB:AB,Scheduling_Tool_2b_WBID!B30)+COUNTIFS(Scheduling_Tool_2a_WBID!B:B,"Season 1",Scheduling_Tool_2a_WBID!AC:AC,Scheduling_Tool_2b_WBID!B30)+COUNTIFS(Scheduling_Tool_2a_WBID!B:B,"Season 1",Scheduling_Tool_2a_WBID!AD:AD,Scheduling_Tool_2b_WBID!B30)+COUNTIFS(Scheduling_Tool_2a_WBID!B:B,"Season 1",Scheduling_Tool_2a_WBID!AE:AE,Scheduling_Tool_2b_WBID!B30)</f>
        <v>0</v>
      </c>
      <c r="J30" s="225">
        <f>COUNTIFS(Scheduling_Tool_2a_WBID!B:B,"Season 2",Scheduling_Tool_2a_WBID!AB:AB,Scheduling_Tool_2b_WBID!B30)+COUNTIFS(Scheduling_Tool_2a_WBID!B:B,"Season 2",Scheduling_Tool_2a_WBID!AC:AC,Scheduling_Tool_2b_WBID!B30)+COUNTIFS(Scheduling_Tool_2a_WBID!B:B,"Season 2",Scheduling_Tool_2a_WBID!AD:AD,Scheduling_Tool_2b_WBID!B30)+COUNTIFS(Scheduling_Tool_2a_WBID!B:B,"Season 2",Scheduling_Tool_2a_WBID!AE:AE,Scheduling_Tool_2b_WBID!B30)</f>
        <v>0</v>
      </c>
    </row>
    <row r="31" spans="1:10" x14ac:dyDescent="0.25">
      <c r="A31" s="223" t="s">
        <v>167</v>
      </c>
      <c r="B31" s="132" t="s">
        <v>48</v>
      </c>
      <c r="C31" s="410" t="s">
        <v>162</v>
      </c>
      <c r="D31" s="224" t="str">
        <f>INDEX('2019'!BN:BN,MATCH(B31,'2019'!F:F,0))</f>
        <v>-</v>
      </c>
      <c r="E31" s="225">
        <f>COUNTIFS(Scheduling_Tool_2a_WBID!AB:AE,Scheduling_Tool_2b_WBID!B31)</f>
        <v>0</v>
      </c>
      <c r="F31" s="225">
        <f>_xlfn.MAXIFS('2019'!L:L,'2019'!F:F,B31,'2019'!J:J,"&lt;&gt;Pictures")</f>
        <v>5</v>
      </c>
      <c r="G31" s="225">
        <f>_xlfn.MAXIFS('2019'!BL:BL,'2019'!F:F,B31,'2019'!J:J,"&lt;&gt;Pictures")</f>
        <v>1</v>
      </c>
      <c r="H31" s="225">
        <f t="shared" si="1"/>
        <v>5</v>
      </c>
      <c r="I31" s="225">
        <f>COUNTIFS(Scheduling_Tool_2a_WBID!B:B,"Season 1",Scheduling_Tool_2a_WBID!AB:AB,Scheduling_Tool_2b_WBID!B31)+COUNTIFS(Scheduling_Tool_2a_WBID!B:B,"Season 1",Scheduling_Tool_2a_WBID!AC:AC,Scheduling_Tool_2b_WBID!B31)+COUNTIFS(Scheduling_Tool_2a_WBID!B:B,"Season 1",Scheduling_Tool_2a_WBID!AD:AD,Scheduling_Tool_2b_WBID!B31)+COUNTIFS(Scheduling_Tool_2a_WBID!B:B,"Season 1",Scheduling_Tool_2a_WBID!AE:AE,Scheduling_Tool_2b_WBID!B31)</f>
        <v>0</v>
      </c>
      <c r="J31" s="225">
        <f>COUNTIFS(Scheduling_Tool_2a_WBID!B:B,"Season 2",Scheduling_Tool_2a_WBID!AB:AB,Scheduling_Tool_2b_WBID!B31)+COUNTIFS(Scheduling_Tool_2a_WBID!B:B,"Season 2",Scheduling_Tool_2a_WBID!AC:AC,Scheduling_Tool_2b_WBID!B31)+COUNTIFS(Scheduling_Tool_2a_WBID!B:B,"Season 2",Scheduling_Tool_2a_WBID!AD:AD,Scheduling_Tool_2b_WBID!B31)+COUNTIFS(Scheduling_Tool_2a_WBID!B:B,"Season 2",Scheduling_Tool_2a_WBID!AE:AE,Scheduling_Tool_2b_WBID!B31)</f>
        <v>0</v>
      </c>
    </row>
    <row r="32" spans="1:10" x14ac:dyDescent="0.25">
      <c r="A32" s="223" t="s">
        <v>167</v>
      </c>
      <c r="B32" s="132" t="s">
        <v>49</v>
      </c>
      <c r="C32" s="410" t="s">
        <v>186</v>
      </c>
      <c r="D32" s="224" t="str">
        <f>INDEX('2019'!BN:BN,MATCH(B32,'2019'!F:F,0))</f>
        <v>-</v>
      </c>
      <c r="E32" s="225">
        <f>COUNTIFS(Scheduling_Tool_2a_WBID!AB:AE,Scheduling_Tool_2b_WBID!B32)</f>
        <v>0</v>
      </c>
      <c r="F32" s="225">
        <f>_xlfn.MAXIFS('2019'!L:L,'2019'!F:F,B32,'2019'!J:J,"&lt;&gt;Pictures")</f>
        <v>5</v>
      </c>
      <c r="G32" s="225">
        <f>_xlfn.MAXIFS('2019'!BL:BL,'2019'!F:F,B32,'2019'!J:J,"&lt;&gt;Pictures")</f>
        <v>0</v>
      </c>
      <c r="H32" s="225">
        <f t="shared" si="1"/>
        <v>5</v>
      </c>
      <c r="I32" s="225">
        <f>COUNTIFS(Scheduling_Tool_2a_WBID!B:B,"Season 1",Scheduling_Tool_2a_WBID!AB:AB,Scheduling_Tool_2b_WBID!B32)+COUNTIFS(Scheduling_Tool_2a_WBID!B:B,"Season 1",Scheduling_Tool_2a_WBID!AC:AC,Scheduling_Tool_2b_WBID!B32)+COUNTIFS(Scheduling_Tool_2a_WBID!B:B,"Season 1",Scheduling_Tool_2a_WBID!AD:AD,Scheduling_Tool_2b_WBID!B32)+COUNTIFS(Scheduling_Tool_2a_WBID!B:B,"Season 1",Scheduling_Tool_2a_WBID!AE:AE,Scheduling_Tool_2b_WBID!B32)</f>
        <v>0</v>
      </c>
      <c r="J32" s="225">
        <f>COUNTIFS(Scheduling_Tool_2a_WBID!B:B,"Season 2",Scheduling_Tool_2a_WBID!AB:AB,Scheduling_Tool_2b_WBID!B32)+COUNTIFS(Scheduling_Tool_2a_WBID!B:B,"Season 2",Scheduling_Tool_2a_WBID!AC:AC,Scheduling_Tool_2b_WBID!B32)+COUNTIFS(Scheduling_Tool_2a_WBID!B:B,"Season 2",Scheduling_Tool_2a_WBID!AD:AD,Scheduling_Tool_2b_WBID!B32)+COUNTIFS(Scheduling_Tool_2a_WBID!B:B,"Season 2",Scheduling_Tool_2a_WBID!AE:AE,Scheduling_Tool_2b_WBID!B32)</f>
        <v>0</v>
      </c>
    </row>
    <row r="33" spans="1:10" x14ac:dyDescent="0.25">
      <c r="A33" s="223" t="s">
        <v>167</v>
      </c>
      <c r="B33" s="132" t="s">
        <v>50</v>
      </c>
      <c r="C33" s="410" t="s">
        <v>180</v>
      </c>
      <c r="D33" s="224" t="str">
        <f>INDEX('2019'!BN:BN,MATCH(B33,'2019'!F:F,0))</f>
        <v>-</v>
      </c>
      <c r="E33" s="225">
        <f>COUNTIFS(Scheduling_Tool_2a_WBID!AB:AE,Scheduling_Tool_2b_WBID!B33)</f>
        <v>0</v>
      </c>
      <c r="F33" s="225">
        <f>_xlfn.MAXIFS('2019'!L:L,'2019'!F:F,B33,'2019'!J:J,"&lt;&gt;Pictures")</f>
        <v>5</v>
      </c>
      <c r="G33" s="225">
        <f>_xlfn.MAXIFS('2019'!BL:BL,'2019'!F:F,B33,'2019'!J:J,"&lt;&gt;Pictures")</f>
        <v>0</v>
      </c>
      <c r="H33" s="225">
        <f t="shared" si="1"/>
        <v>5</v>
      </c>
      <c r="I33" s="225">
        <f>COUNTIFS(Scheduling_Tool_2a_WBID!B:B,"Season 1",Scheduling_Tool_2a_WBID!AB:AB,Scheduling_Tool_2b_WBID!B33)+COUNTIFS(Scheduling_Tool_2a_WBID!B:B,"Season 1",Scheduling_Tool_2a_WBID!AC:AC,Scheduling_Tool_2b_WBID!B33)+COUNTIFS(Scheduling_Tool_2a_WBID!B:B,"Season 1",Scheduling_Tool_2a_WBID!AD:AD,Scheduling_Tool_2b_WBID!B33)+COUNTIFS(Scheduling_Tool_2a_WBID!B:B,"Season 1",Scheduling_Tool_2a_WBID!AE:AE,Scheduling_Tool_2b_WBID!B33)</f>
        <v>0</v>
      </c>
      <c r="J33" s="225">
        <f>COUNTIFS(Scheduling_Tool_2a_WBID!B:B,"Season 2",Scheduling_Tool_2a_WBID!AB:AB,Scheduling_Tool_2b_WBID!B33)+COUNTIFS(Scheduling_Tool_2a_WBID!B:B,"Season 2",Scheduling_Tool_2a_WBID!AC:AC,Scheduling_Tool_2b_WBID!B33)+COUNTIFS(Scheduling_Tool_2a_WBID!B:B,"Season 2",Scheduling_Tool_2a_WBID!AD:AD,Scheduling_Tool_2b_WBID!B33)+COUNTIFS(Scheduling_Tool_2a_WBID!B:B,"Season 2",Scheduling_Tool_2a_WBID!AE:AE,Scheduling_Tool_2b_WBID!B33)</f>
        <v>0</v>
      </c>
    </row>
    <row r="34" spans="1:10" x14ac:dyDescent="0.25">
      <c r="A34" s="223" t="s">
        <v>167</v>
      </c>
      <c r="B34" s="132" t="s">
        <v>51</v>
      </c>
      <c r="C34" s="410" t="s">
        <v>188</v>
      </c>
      <c r="D34" s="224" t="str">
        <f>INDEX('2019'!BN:BN,MATCH(B34,'2019'!F:F,0))</f>
        <v>-</v>
      </c>
      <c r="E34" s="225">
        <f>COUNTIFS(Scheduling_Tool_2a_WBID!AB:AE,Scheduling_Tool_2b_WBID!B34)</f>
        <v>0</v>
      </c>
      <c r="F34" s="225">
        <f>_xlfn.MAXIFS('2019'!L:L,'2019'!F:F,B34,'2019'!J:J,"&lt;&gt;Pictures")</f>
        <v>5</v>
      </c>
      <c r="G34" s="225">
        <f>_xlfn.MAXIFS('2019'!BL:BL,'2019'!F:F,B34,'2019'!J:J,"&lt;&gt;Pictures")</f>
        <v>0</v>
      </c>
      <c r="H34" s="225">
        <f t="shared" si="1"/>
        <v>5</v>
      </c>
      <c r="I34" s="225">
        <f>COUNTIFS(Scheduling_Tool_2a_WBID!B:B,"Season 1",Scheduling_Tool_2a_WBID!AB:AB,Scheduling_Tool_2b_WBID!B34)+COUNTIFS(Scheduling_Tool_2a_WBID!B:B,"Season 1",Scheduling_Tool_2a_WBID!AC:AC,Scheduling_Tool_2b_WBID!B34)+COUNTIFS(Scheduling_Tool_2a_WBID!B:B,"Season 1",Scheduling_Tool_2a_WBID!AD:AD,Scheduling_Tool_2b_WBID!B34)+COUNTIFS(Scheduling_Tool_2a_WBID!B:B,"Season 1",Scheduling_Tool_2a_WBID!AE:AE,Scheduling_Tool_2b_WBID!B34)</f>
        <v>0</v>
      </c>
      <c r="J34" s="225">
        <f>COUNTIFS(Scheduling_Tool_2a_WBID!B:B,"Season 2",Scheduling_Tool_2a_WBID!AB:AB,Scheduling_Tool_2b_WBID!B34)+COUNTIFS(Scheduling_Tool_2a_WBID!B:B,"Season 2",Scheduling_Tool_2a_WBID!AC:AC,Scheduling_Tool_2b_WBID!B34)+COUNTIFS(Scheduling_Tool_2a_WBID!B:B,"Season 2",Scheduling_Tool_2a_WBID!AD:AD,Scheduling_Tool_2b_WBID!B34)+COUNTIFS(Scheduling_Tool_2a_WBID!B:B,"Season 2",Scheduling_Tool_2a_WBID!AE:AE,Scheduling_Tool_2b_WBID!B34)</f>
        <v>0</v>
      </c>
    </row>
    <row r="35" spans="1:10" x14ac:dyDescent="0.25">
      <c r="A35" s="223" t="s">
        <v>167</v>
      </c>
      <c r="B35" s="132" t="s">
        <v>143</v>
      </c>
      <c r="C35" s="410" t="s">
        <v>256</v>
      </c>
      <c r="D35" s="224" t="str">
        <f>INDEX('2019'!BN:BN,MATCH(B35,'2019'!F:F,0))</f>
        <v>-</v>
      </c>
      <c r="E35" s="225">
        <f>COUNTIFS(Scheduling_Tool_2a_WBID!AB:AE,Scheduling_Tool_2b_WBID!B35)</f>
        <v>0</v>
      </c>
      <c r="F35" s="225">
        <f>_xlfn.MAXIFS('2019'!L:L,'2019'!F:F,B35,'2019'!J:J,"&lt;&gt;Pictures")</f>
        <v>5</v>
      </c>
      <c r="G35" s="225">
        <f>_xlfn.MAXIFS('2019'!BL:BL,'2019'!F:F,B35,'2019'!J:J,"&lt;&gt;Pictures")</f>
        <v>0</v>
      </c>
      <c r="H35" s="225">
        <f t="shared" si="1"/>
        <v>5</v>
      </c>
      <c r="I35" s="225">
        <f>COUNTIFS(Scheduling_Tool_2a_WBID!B:B,"Season 1",Scheduling_Tool_2a_WBID!AB:AB,Scheduling_Tool_2b_WBID!B35)+COUNTIFS(Scheduling_Tool_2a_WBID!B:B,"Season 1",Scheduling_Tool_2a_WBID!AC:AC,Scheduling_Tool_2b_WBID!B35)+COUNTIFS(Scheduling_Tool_2a_WBID!B:B,"Season 1",Scheduling_Tool_2a_WBID!AD:AD,Scheduling_Tool_2b_WBID!B35)+COUNTIFS(Scheduling_Tool_2a_WBID!B:B,"Season 1",Scheduling_Tool_2a_WBID!AE:AE,Scheduling_Tool_2b_WBID!B35)</f>
        <v>0</v>
      </c>
      <c r="J35" s="225">
        <f>COUNTIFS(Scheduling_Tool_2a_WBID!B:B,"Season 2",Scheduling_Tool_2a_WBID!AB:AB,Scheduling_Tool_2b_WBID!B35)+COUNTIFS(Scheduling_Tool_2a_WBID!B:B,"Season 2",Scheduling_Tool_2a_WBID!AC:AC,Scheduling_Tool_2b_WBID!B35)+COUNTIFS(Scheduling_Tool_2a_WBID!B:B,"Season 2",Scheduling_Tool_2a_WBID!AD:AD,Scheduling_Tool_2b_WBID!B35)+COUNTIFS(Scheduling_Tool_2a_WBID!B:B,"Season 2",Scheduling_Tool_2a_WBID!AE:AE,Scheduling_Tool_2b_WBID!B35)</f>
        <v>0</v>
      </c>
    </row>
    <row r="36" spans="1:10" x14ac:dyDescent="0.25">
      <c r="A36" s="223" t="s">
        <v>167</v>
      </c>
      <c r="B36" s="132" t="s">
        <v>52</v>
      </c>
      <c r="C36" s="410" t="s">
        <v>189</v>
      </c>
      <c r="D36" s="224" t="str">
        <f>INDEX('2019'!BN:BN,MATCH(B36,'2019'!F:F,0))</f>
        <v>-</v>
      </c>
      <c r="E36" s="225">
        <f>COUNTIFS(Scheduling_Tool_2a_WBID!AB:AE,Scheduling_Tool_2b_WBID!B36)</f>
        <v>0</v>
      </c>
      <c r="F36" s="225">
        <f>_xlfn.MAXIFS('2019'!L:L,'2019'!F:F,B36,'2019'!J:J,"&lt;&gt;Pictures")</f>
        <v>5</v>
      </c>
      <c r="G36" s="225">
        <f>_xlfn.MAXIFS('2019'!BL:BL,'2019'!F:F,B36,'2019'!J:J,"&lt;&gt;Pictures")</f>
        <v>0</v>
      </c>
      <c r="H36" s="225">
        <f t="shared" si="1"/>
        <v>5</v>
      </c>
      <c r="I36" s="225">
        <f>COUNTIFS(Scheduling_Tool_2a_WBID!B:B,"Season 1",Scheduling_Tool_2a_WBID!AB:AB,Scheduling_Tool_2b_WBID!B36)+COUNTIFS(Scheduling_Tool_2a_WBID!B:B,"Season 1",Scheduling_Tool_2a_WBID!AC:AC,Scheduling_Tool_2b_WBID!B36)+COUNTIFS(Scheduling_Tool_2a_WBID!B:B,"Season 1",Scheduling_Tool_2a_WBID!AD:AD,Scheduling_Tool_2b_WBID!B36)+COUNTIFS(Scheduling_Tool_2a_WBID!B:B,"Season 1",Scheduling_Tool_2a_WBID!AE:AE,Scheduling_Tool_2b_WBID!B36)</f>
        <v>0</v>
      </c>
      <c r="J36" s="225">
        <f>COUNTIFS(Scheduling_Tool_2a_WBID!B:B,"Season 2",Scheduling_Tool_2a_WBID!AB:AB,Scheduling_Tool_2b_WBID!B36)+COUNTIFS(Scheduling_Tool_2a_WBID!B:B,"Season 2",Scheduling_Tool_2a_WBID!AC:AC,Scheduling_Tool_2b_WBID!B36)+COUNTIFS(Scheduling_Tool_2a_WBID!B:B,"Season 2",Scheduling_Tool_2a_WBID!AD:AD,Scheduling_Tool_2b_WBID!B36)+COUNTIFS(Scheduling_Tool_2a_WBID!B:B,"Season 2",Scheduling_Tool_2a_WBID!AE:AE,Scheduling_Tool_2b_WBID!B36)</f>
        <v>0</v>
      </c>
    </row>
    <row r="37" spans="1:10" x14ac:dyDescent="0.25">
      <c r="A37" s="223" t="s">
        <v>167</v>
      </c>
      <c r="B37" s="132" t="s">
        <v>53</v>
      </c>
      <c r="C37" s="410" t="s">
        <v>190</v>
      </c>
      <c r="D37" s="224" t="str">
        <f>INDEX('2019'!BN:BN,MATCH(B37,'2019'!F:F,0))</f>
        <v>-</v>
      </c>
      <c r="E37" s="225">
        <f>COUNTIFS(Scheduling_Tool_2a_WBID!AB:AE,Scheduling_Tool_2b_WBID!B37)</f>
        <v>0</v>
      </c>
      <c r="F37" s="225">
        <f>_xlfn.MAXIFS('2019'!L:L,'2019'!F:F,B37,'2019'!J:J,"&lt;&gt;Pictures")</f>
        <v>5</v>
      </c>
      <c r="G37" s="225">
        <f>_xlfn.MAXIFS('2019'!BL:BL,'2019'!F:F,B37,'2019'!J:J,"&lt;&gt;Pictures")</f>
        <v>0</v>
      </c>
      <c r="H37" s="225">
        <f t="shared" si="1"/>
        <v>5</v>
      </c>
      <c r="I37" s="225">
        <f>COUNTIFS(Scheduling_Tool_2a_WBID!B:B,"Season 1",Scheduling_Tool_2a_WBID!AB:AB,Scheduling_Tool_2b_WBID!B37)+COUNTIFS(Scheduling_Tool_2a_WBID!B:B,"Season 1",Scheduling_Tool_2a_WBID!AC:AC,Scheduling_Tool_2b_WBID!B37)+COUNTIFS(Scheduling_Tool_2a_WBID!B:B,"Season 1",Scheduling_Tool_2a_WBID!AD:AD,Scheduling_Tool_2b_WBID!B37)+COUNTIFS(Scheduling_Tool_2a_WBID!B:B,"Season 1",Scheduling_Tool_2a_WBID!AE:AE,Scheduling_Tool_2b_WBID!B37)</f>
        <v>0</v>
      </c>
      <c r="J37" s="225">
        <f>COUNTIFS(Scheduling_Tool_2a_WBID!B:B,"Season 2",Scheduling_Tool_2a_WBID!AB:AB,Scheduling_Tool_2b_WBID!B37)+COUNTIFS(Scheduling_Tool_2a_WBID!B:B,"Season 2",Scheduling_Tool_2a_WBID!AC:AC,Scheduling_Tool_2b_WBID!B37)+COUNTIFS(Scheduling_Tool_2a_WBID!B:B,"Season 2",Scheduling_Tool_2a_WBID!AD:AD,Scheduling_Tool_2b_WBID!B37)+COUNTIFS(Scheduling_Tool_2a_WBID!B:B,"Season 2",Scheduling_Tool_2a_WBID!AE:AE,Scheduling_Tool_2b_WBID!B37)</f>
        <v>0</v>
      </c>
    </row>
    <row r="38" spans="1:10" x14ac:dyDescent="0.25">
      <c r="A38" s="223" t="s">
        <v>167</v>
      </c>
      <c r="B38" s="132" t="s">
        <v>54</v>
      </c>
      <c r="C38" s="410" t="s">
        <v>191</v>
      </c>
      <c r="D38" s="224" t="str">
        <f>INDEX('2019'!BN:BN,MATCH(B38,'2019'!F:F,0))</f>
        <v>-</v>
      </c>
      <c r="E38" s="225">
        <f>COUNTIFS(Scheduling_Tool_2a_WBID!AB:AE,Scheduling_Tool_2b_WBID!B38)</f>
        <v>0</v>
      </c>
      <c r="F38" s="225">
        <f>_xlfn.MAXIFS('2019'!L:L,'2019'!F:F,B38,'2019'!J:J,"&lt;&gt;Pictures")</f>
        <v>5</v>
      </c>
      <c r="G38" s="225">
        <f>_xlfn.MAXIFS('2019'!BL:BL,'2019'!F:F,B38,'2019'!J:J,"&lt;&gt;Pictures")</f>
        <v>0</v>
      </c>
      <c r="H38" s="225">
        <f t="shared" si="1"/>
        <v>5</v>
      </c>
      <c r="I38" s="225">
        <f>COUNTIFS(Scheduling_Tool_2a_WBID!B:B,"Season 1",Scheduling_Tool_2a_WBID!AB:AB,Scheduling_Tool_2b_WBID!B38)+COUNTIFS(Scheduling_Tool_2a_WBID!B:B,"Season 1",Scheduling_Tool_2a_WBID!AC:AC,Scheduling_Tool_2b_WBID!B38)+COUNTIFS(Scheduling_Tool_2a_WBID!B:B,"Season 1",Scheduling_Tool_2a_WBID!AD:AD,Scheduling_Tool_2b_WBID!B38)+COUNTIFS(Scheduling_Tool_2a_WBID!B:B,"Season 1",Scheduling_Tool_2a_WBID!AE:AE,Scheduling_Tool_2b_WBID!B38)</f>
        <v>0</v>
      </c>
      <c r="J38" s="225">
        <f>COUNTIFS(Scheduling_Tool_2a_WBID!B:B,"Season 2",Scheduling_Tool_2a_WBID!AB:AB,Scheduling_Tool_2b_WBID!B38)+COUNTIFS(Scheduling_Tool_2a_WBID!B:B,"Season 2",Scheduling_Tool_2a_WBID!AC:AC,Scheduling_Tool_2b_WBID!B38)+COUNTIFS(Scheduling_Tool_2a_WBID!B:B,"Season 2",Scheduling_Tool_2a_WBID!AD:AD,Scheduling_Tool_2b_WBID!B38)+COUNTIFS(Scheduling_Tool_2a_WBID!B:B,"Season 2",Scheduling_Tool_2a_WBID!AE:AE,Scheduling_Tool_2b_WBID!B38)</f>
        <v>0</v>
      </c>
    </row>
    <row r="39" spans="1:10" x14ac:dyDescent="0.25">
      <c r="A39" s="223" t="s">
        <v>167</v>
      </c>
      <c r="B39" s="132" t="s">
        <v>144</v>
      </c>
      <c r="C39" s="410" t="s">
        <v>257</v>
      </c>
      <c r="D39" s="224" t="str">
        <f>INDEX('2019'!BN:BN,MATCH(B39,'2019'!F:F,0))</f>
        <v>-</v>
      </c>
      <c r="E39" s="225">
        <f>COUNTIFS(Scheduling_Tool_2a_WBID!AB:AE,Scheduling_Tool_2b_WBID!B39)</f>
        <v>0</v>
      </c>
      <c r="F39" s="225">
        <f>_xlfn.MAXIFS('2019'!L:L,'2019'!F:F,B39,'2019'!J:J,"&lt;&gt;Pictures")</f>
        <v>5</v>
      </c>
      <c r="G39" s="225">
        <f>_xlfn.MAXIFS('2019'!BL:BL,'2019'!F:F,B39,'2019'!J:J,"&lt;&gt;Pictures")</f>
        <v>0</v>
      </c>
      <c r="H39" s="225">
        <f t="shared" si="1"/>
        <v>5</v>
      </c>
      <c r="I39" s="225">
        <f>COUNTIFS(Scheduling_Tool_2a_WBID!B:B,"Season 1",Scheduling_Tool_2a_WBID!AB:AB,Scheduling_Tool_2b_WBID!B39)+COUNTIFS(Scheduling_Tool_2a_WBID!B:B,"Season 1",Scheduling_Tool_2a_WBID!AC:AC,Scheduling_Tool_2b_WBID!B39)+COUNTIFS(Scheduling_Tool_2a_WBID!B:B,"Season 1",Scheduling_Tool_2a_WBID!AD:AD,Scheduling_Tool_2b_WBID!B39)+COUNTIFS(Scheduling_Tool_2a_WBID!B:B,"Season 1",Scheduling_Tool_2a_WBID!AE:AE,Scheduling_Tool_2b_WBID!B39)</f>
        <v>0</v>
      </c>
      <c r="J39" s="225">
        <f>COUNTIFS(Scheduling_Tool_2a_WBID!B:B,"Season 2",Scheduling_Tool_2a_WBID!AB:AB,Scheduling_Tool_2b_WBID!B39)+COUNTIFS(Scheduling_Tool_2a_WBID!B:B,"Season 2",Scheduling_Tool_2a_WBID!AC:AC,Scheduling_Tool_2b_WBID!B39)+COUNTIFS(Scheduling_Tool_2a_WBID!B:B,"Season 2",Scheduling_Tool_2a_WBID!AD:AD,Scheduling_Tool_2b_WBID!B39)+COUNTIFS(Scheduling_Tool_2a_WBID!B:B,"Season 2",Scheduling_Tool_2a_WBID!AE:AE,Scheduling_Tool_2b_WBID!B39)</f>
        <v>0</v>
      </c>
    </row>
    <row r="40" spans="1:10" x14ac:dyDescent="0.25">
      <c r="A40" s="223" t="s">
        <v>167</v>
      </c>
      <c r="B40" s="132" t="s">
        <v>122</v>
      </c>
      <c r="C40" s="410" t="s">
        <v>163</v>
      </c>
      <c r="D40" s="224" t="str">
        <f>INDEX('2019'!BN:BN,MATCH(B40,'2019'!F:F,0))</f>
        <v>-</v>
      </c>
      <c r="E40" s="225">
        <f>COUNTIFS(Scheduling_Tool_2a_WBID!AB:AE,Scheduling_Tool_2b_WBID!B40)</f>
        <v>0</v>
      </c>
      <c r="F40" s="225">
        <f>_xlfn.MAXIFS('2019'!L:L,'2019'!F:F,B40,'2019'!J:J,"&lt;&gt;Pictures")</f>
        <v>7</v>
      </c>
      <c r="G40" s="225">
        <f>_xlfn.MAXIFS('2019'!BL:BL,'2019'!F:F,B40,'2019'!J:J,"&lt;&gt;Pictures")</f>
        <v>1</v>
      </c>
      <c r="H40" s="225">
        <f t="shared" si="1"/>
        <v>7</v>
      </c>
      <c r="I40" s="225">
        <f>COUNTIFS(Scheduling_Tool_2a_WBID!B:B,"Season 1",Scheduling_Tool_2a_WBID!AB:AB,Scheduling_Tool_2b_WBID!B40)+COUNTIFS(Scheduling_Tool_2a_WBID!B:B,"Season 1",Scheduling_Tool_2a_WBID!AC:AC,Scheduling_Tool_2b_WBID!B40)+COUNTIFS(Scheduling_Tool_2a_WBID!B:B,"Season 1",Scheduling_Tool_2a_WBID!AD:AD,Scheduling_Tool_2b_WBID!B40)+COUNTIFS(Scheduling_Tool_2a_WBID!B:B,"Season 1",Scheduling_Tool_2a_WBID!AE:AE,Scheduling_Tool_2b_WBID!B40)</f>
        <v>0</v>
      </c>
      <c r="J40" s="225">
        <f>COUNTIFS(Scheduling_Tool_2a_WBID!B:B,"Season 2",Scheduling_Tool_2a_WBID!AB:AB,Scheduling_Tool_2b_WBID!B40)+COUNTIFS(Scheduling_Tool_2a_WBID!B:B,"Season 2",Scheduling_Tool_2a_WBID!AC:AC,Scheduling_Tool_2b_WBID!B40)+COUNTIFS(Scheduling_Tool_2a_WBID!B:B,"Season 2",Scheduling_Tool_2a_WBID!AD:AD,Scheduling_Tool_2b_WBID!B40)+COUNTIFS(Scheduling_Tool_2a_WBID!B:B,"Season 2",Scheduling_Tool_2a_WBID!AE:AE,Scheduling_Tool_2b_WBID!B40)</f>
        <v>0</v>
      </c>
    </row>
    <row r="41" spans="1:10" x14ac:dyDescent="0.25">
      <c r="A41" s="223" t="s">
        <v>167</v>
      </c>
      <c r="B41" s="132" t="s">
        <v>55</v>
      </c>
      <c r="C41" s="410" t="s">
        <v>192</v>
      </c>
      <c r="D41" s="224" t="str">
        <f>INDEX('2019'!BN:BN,MATCH(B41,'2019'!F:F,0))</f>
        <v>-</v>
      </c>
      <c r="E41" s="225">
        <f>COUNTIFS(Scheduling_Tool_2a_WBID!AB:AE,Scheduling_Tool_2b_WBID!B41)</f>
        <v>0</v>
      </c>
      <c r="F41" s="225">
        <f>_xlfn.MAXIFS('2019'!L:L,'2019'!F:F,B41,'2019'!J:J,"&lt;&gt;Pictures")</f>
        <v>5</v>
      </c>
      <c r="G41" s="225">
        <f>_xlfn.MAXIFS('2019'!BL:BL,'2019'!F:F,B41,'2019'!J:J,"&lt;&gt;Pictures")</f>
        <v>0</v>
      </c>
      <c r="H41" s="225">
        <f t="shared" si="1"/>
        <v>5</v>
      </c>
      <c r="I41" s="225">
        <f>COUNTIFS(Scheduling_Tool_2a_WBID!B:B,"Season 1",Scheduling_Tool_2a_WBID!AB:AB,Scheduling_Tool_2b_WBID!B41)+COUNTIFS(Scheduling_Tool_2a_WBID!B:B,"Season 1",Scheduling_Tool_2a_WBID!AC:AC,Scheduling_Tool_2b_WBID!B41)+COUNTIFS(Scheduling_Tool_2a_WBID!B:B,"Season 1",Scheduling_Tool_2a_WBID!AD:AD,Scheduling_Tool_2b_WBID!B41)+COUNTIFS(Scheduling_Tool_2a_WBID!B:B,"Season 1",Scheduling_Tool_2a_WBID!AE:AE,Scheduling_Tool_2b_WBID!B41)</f>
        <v>0</v>
      </c>
      <c r="J41" s="225">
        <f>COUNTIFS(Scheduling_Tool_2a_WBID!B:B,"Season 2",Scheduling_Tool_2a_WBID!AB:AB,Scheduling_Tool_2b_WBID!B41)+COUNTIFS(Scheduling_Tool_2a_WBID!B:B,"Season 2",Scheduling_Tool_2a_WBID!AC:AC,Scheduling_Tool_2b_WBID!B41)+COUNTIFS(Scheduling_Tool_2a_WBID!B:B,"Season 2",Scheduling_Tool_2a_WBID!AD:AD,Scheduling_Tool_2b_WBID!B41)+COUNTIFS(Scheduling_Tool_2a_WBID!B:B,"Season 2",Scheduling_Tool_2a_WBID!AE:AE,Scheduling_Tool_2b_WBID!B41)</f>
        <v>0</v>
      </c>
    </row>
    <row r="42" spans="1:10" x14ac:dyDescent="0.25">
      <c r="A42" s="223" t="s">
        <v>167</v>
      </c>
      <c r="B42" s="132" t="s">
        <v>56</v>
      </c>
      <c r="C42" s="410" t="s">
        <v>193</v>
      </c>
      <c r="D42" s="224" t="str">
        <f>INDEX('2019'!BN:BN,MATCH(B42,'2019'!F:F,0))</f>
        <v>-</v>
      </c>
      <c r="E42" s="225">
        <f>COUNTIFS(Scheduling_Tool_2a_WBID!AB:AE,Scheduling_Tool_2b_WBID!B42)</f>
        <v>0</v>
      </c>
      <c r="F42" s="225">
        <f>_xlfn.MAXIFS('2019'!L:L,'2019'!F:F,B42,'2019'!J:J,"&lt;&gt;Pictures")</f>
        <v>5</v>
      </c>
      <c r="G42" s="225">
        <f>_xlfn.MAXIFS('2019'!BL:BL,'2019'!F:F,B42,'2019'!J:J,"&lt;&gt;Pictures")</f>
        <v>0</v>
      </c>
      <c r="H42" s="225">
        <f t="shared" si="1"/>
        <v>5</v>
      </c>
      <c r="I42" s="225">
        <f>COUNTIFS(Scheduling_Tool_2a_WBID!B:B,"Season 1",Scheduling_Tool_2a_WBID!AB:AB,Scheduling_Tool_2b_WBID!B42)+COUNTIFS(Scheduling_Tool_2a_WBID!B:B,"Season 1",Scheduling_Tool_2a_WBID!AC:AC,Scheduling_Tool_2b_WBID!B42)+COUNTIFS(Scheduling_Tool_2a_WBID!B:B,"Season 1",Scheduling_Tool_2a_WBID!AD:AD,Scheduling_Tool_2b_WBID!B42)+COUNTIFS(Scheduling_Tool_2a_WBID!B:B,"Season 1",Scheduling_Tool_2a_WBID!AE:AE,Scheduling_Tool_2b_WBID!B42)</f>
        <v>0</v>
      </c>
      <c r="J42" s="225">
        <f>COUNTIFS(Scheduling_Tool_2a_WBID!B:B,"Season 2",Scheduling_Tool_2a_WBID!AB:AB,Scheduling_Tool_2b_WBID!B42)+COUNTIFS(Scheduling_Tool_2a_WBID!B:B,"Season 2",Scheduling_Tool_2a_WBID!AC:AC,Scheduling_Tool_2b_WBID!B42)+COUNTIFS(Scheduling_Tool_2a_WBID!B:B,"Season 2",Scheduling_Tool_2a_WBID!AD:AD,Scheduling_Tool_2b_WBID!B42)+COUNTIFS(Scheduling_Tool_2a_WBID!B:B,"Season 2",Scheduling_Tool_2a_WBID!AE:AE,Scheduling_Tool_2b_WBID!B42)</f>
        <v>0</v>
      </c>
    </row>
    <row r="43" spans="1:10" x14ac:dyDescent="0.25">
      <c r="A43" s="223" t="s">
        <v>167</v>
      </c>
      <c r="B43" s="132" t="s">
        <v>57</v>
      </c>
      <c r="C43" s="410" t="s">
        <v>194</v>
      </c>
      <c r="D43" s="224" t="str">
        <f>INDEX('2019'!BN:BN,MATCH(B43,'2019'!F:F,0))</f>
        <v>-</v>
      </c>
      <c r="E43" s="225">
        <f>COUNTIFS(Scheduling_Tool_2a_WBID!AB:AE,Scheduling_Tool_2b_WBID!B43)</f>
        <v>0</v>
      </c>
      <c r="F43" s="225">
        <f>_xlfn.MAXIFS('2019'!L:L,'2019'!F:F,B43,'2019'!J:J,"&lt;&gt;Pictures")</f>
        <v>20</v>
      </c>
      <c r="G43" s="225">
        <f>_xlfn.MAXIFS('2019'!BL:BL,'2019'!F:F,B43,'2019'!J:J,"&lt;&gt;Pictures")</f>
        <v>0</v>
      </c>
      <c r="H43" s="225">
        <f t="shared" si="1"/>
        <v>20</v>
      </c>
      <c r="I43" s="225">
        <f>COUNTIFS(Scheduling_Tool_2a_WBID!B:B,"Season 1",Scheduling_Tool_2a_WBID!AB:AB,Scheduling_Tool_2b_WBID!B43)+COUNTIFS(Scheduling_Tool_2a_WBID!B:B,"Season 1",Scheduling_Tool_2a_WBID!AC:AC,Scheduling_Tool_2b_WBID!B43)+COUNTIFS(Scheduling_Tool_2a_WBID!B:B,"Season 1",Scheduling_Tool_2a_WBID!AD:AD,Scheduling_Tool_2b_WBID!B43)+COUNTIFS(Scheduling_Tool_2a_WBID!B:B,"Season 1",Scheduling_Tool_2a_WBID!AE:AE,Scheduling_Tool_2b_WBID!B43)</f>
        <v>0</v>
      </c>
      <c r="J43" s="225">
        <f>COUNTIFS(Scheduling_Tool_2a_WBID!B:B,"Season 2",Scheduling_Tool_2a_WBID!AB:AB,Scheduling_Tool_2b_WBID!B43)+COUNTIFS(Scheduling_Tool_2a_WBID!B:B,"Season 2",Scheduling_Tool_2a_WBID!AC:AC,Scheduling_Tool_2b_WBID!B43)+COUNTIFS(Scheduling_Tool_2a_WBID!B:B,"Season 2",Scheduling_Tool_2a_WBID!AD:AD,Scheduling_Tool_2b_WBID!B43)+COUNTIFS(Scheduling_Tool_2a_WBID!B:B,"Season 2",Scheduling_Tool_2a_WBID!AE:AE,Scheduling_Tool_2b_WBID!B43)</f>
        <v>0</v>
      </c>
    </row>
    <row r="44" spans="1:10" x14ac:dyDescent="0.25">
      <c r="A44" s="223" t="s">
        <v>167</v>
      </c>
      <c r="B44" s="132" t="s">
        <v>58</v>
      </c>
      <c r="C44" s="410" t="s">
        <v>195</v>
      </c>
      <c r="D44" s="224" t="str">
        <f>INDEX('2019'!BN:BN,MATCH(B44,'2019'!F:F,0))</f>
        <v>-</v>
      </c>
      <c r="E44" s="225">
        <f>COUNTIFS(Scheduling_Tool_2a_WBID!AB:AE,Scheduling_Tool_2b_WBID!B44)</f>
        <v>0</v>
      </c>
      <c r="F44" s="225">
        <f>_xlfn.MAXIFS('2019'!L:L,'2019'!F:F,B44,'2019'!J:J,"&lt;&gt;Pictures")</f>
        <v>5</v>
      </c>
      <c r="G44" s="225">
        <f>_xlfn.MAXIFS('2019'!BL:BL,'2019'!F:F,B44,'2019'!J:J,"&lt;&gt;Pictures")</f>
        <v>0</v>
      </c>
      <c r="H44" s="225">
        <f t="shared" si="1"/>
        <v>5</v>
      </c>
      <c r="I44" s="225">
        <f>COUNTIFS(Scheduling_Tool_2a_WBID!B:B,"Season 1",Scheduling_Tool_2a_WBID!AB:AB,Scheduling_Tool_2b_WBID!B44)+COUNTIFS(Scheduling_Tool_2a_WBID!B:B,"Season 1",Scheduling_Tool_2a_WBID!AC:AC,Scheduling_Tool_2b_WBID!B44)+COUNTIFS(Scheduling_Tool_2a_WBID!B:B,"Season 1",Scheduling_Tool_2a_WBID!AD:AD,Scheduling_Tool_2b_WBID!B44)+COUNTIFS(Scheduling_Tool_2a_WBID!B:B,"Season 1",Scheduling_Tool_2a_WBID!AE:AE,Scheduling_Tool_2b_WBID!B44)</f>
        <v>0</v>
      </c>
      <c r="J44" s="225">
        <f>COUNTIFS(Scheduling_Tool_2a_WBID!B:B,"Season 2",Scheduling_Tool_2a_WBID!AB:AB,Scheduling_Tool_2b_WBID!B44)+COUNTIFS(Scheduling_Tool_2a_WBID!B:B,"Season 2",Scheduling_Tool_2a_WBID!AC:AC,Scheduling_Tool_2b_WBID!B44)+COUNTIFS(Scheduling_Tool_2a_WBID!B:B,"Season 2",Scheduling_Tool_2a_WBID!AD:AD,Scheduling_Tool_2b_WBID!B44)+COUNTIFS(Scheduling_Tool_2a_WBID!B:B,"Season 2",Scheduling_Tool_2a_WBID!AE:AE,Scheduling_Tool_2b_WBID!B44)</f>
        <v>0</v>
      </c>
    </row>
    <row r="45" spans="1:10" x14ac:dyDescent="0.25">
      <c r="A45" s="223" t="s">
        <v>167</v>
      </c>
      <c r="B45" s="132" t="s">
        <v>59</v>
      </c>
      <c r="C45" s="410" t="s">
        <v>196</v>
      </c>
      <c r="D45" s="224" t="str">
        <f>INDEX('2019'!BN:BN,MATCH(B45,'2019'!F:F,0))</f>
        <v>-</v>
      </c>
      <c r="E45" s="225">
        <f>COUNTIFS(Scheduling_Tool_2a_WBID!AB:AE,Scheduling_Tool_2b_WBID!B45)</f>
        <v>0</v>
      </c>
      <c r="F45" s="225">
        <f>_xlfn.MAXIFS('2019'!L:L,'2019'!F:F,B45,'2019'!J:J,"&lt;&gt;Pictures")</f>
        <v>5</v>
      </c>
      <c r="G45" s="225">
        <f>_xlfn.MAXIFS('2019'!BL:BL,'2019'!F:F,B45,'2019'!J:J,"&lt;&gt;Pictures")</f>
        <v>0</v>
      </c>
      <c r="H45" s="225">
        <f t="shared" si="1"/>
        <v>5</v>
      </c>
      <c r="I45" s="225">
        <f>COUNTIFS(Scheduling_Tool_2a_WBID!B:B,"Season 1",Scheduling_Tool_2a_WBID!AB:AB,Scheduling_Tool_2b_WBID!B45)+COUNTIFS(Scheduling_Tool_2a_WBID!B:B,"Season 1",Scheduling_Tool_2a_WBID!AC:AC,Scheduling_Tool_2b_WBID!B45)+COUNTIFS(Scheduling_Tool_2a_WBID!B:B,"Season 1",Scheduling_Tool_2a_WBID!AD:AD,Scheduling_Tool_2b_WBID!B45)+COUNTIFS(Scheduling_Tool_2a_WBID!B:B,"Season 1",Scheduling_Tool_2a_WBID!AE:AE,Scheduling_Tool_2b_WBID!B45)</f>
        <v>0</v>
      </c>
      <c r="J45" s="225">
        <f>COUNTIFS(Scheduling_Tool_2a_WBID!B:B,"Season 2",Scheduling_Tool_2a_WBID!AB:AB,Scheduling_Tool_2b_WBID!B45)+COUNTIFS(Scheduling_Tool_2a_WBID!B:B,"Season 2",Scheduling_Tool_2a_WBID!AC:AC,Scheduling_Tool_2b_WBID!B45)+COUNTIFS(Scheduling_Tool_2a_WBID!B:B,"Season 2",Scheduling_Tool_2a_WBID!AD:AD,Scheduling_Tool_2b_WBID!B45)+COUNTIFS(Scheduling_Tool_2a_WBID!B:B,"Season 2",Scheduling_Tool_2a_WBID!AE:AE,Scheduling_Tool_2b_WBID!B45)</f>
        <v>0</v>
      </c>
    </row>
    <row r="46" spans="1:10" x14ac:dyDescent="0.25">
      <c r="A46" s="223" t="s">
        <v>167</v>
      </c>
      <c r="B46" s="132" t="s">
        <v>60</v>
      </c>
      <c r="C46" s="410" t="s">
        <v>162</v>
      </c>
      <c r="D46" s="224" t="str">
        <f>INDEX('2019'!BN:BN,MATCH(B46,'2019'!F:F,0))</f>
        <v>-</v>
      </c>
      <c r="E46" s="225">
        <f>COUNTIFS(Scheduling_Tool_2a_WBID!AB:AE,Scheduling_Tool_2b_WBID!B46)</f>
        <v>0</v>
      </c>
      <c r="F46" s="225">
        <f>_xlfn.MAXIFS('2019'!L:L,'2019'!F:F,B46,'2019'!J:J,"&lt;&gt;Pictures")</f>
        <v>1</v>
      </c>
      <c r="G46" s="225">
        <f>_xlfn.MAXIFS('2019'!BL:BL,'2019'!F:F,B46,'2019'!J:J,"&lt;&gt;Pictures")</f>
        <v>0</v>
      </c>
      <c r="H46" s="225">
        <f t="shared" si="1"/>
        <v>1</v>
      </c>
      <c r="I46" s="225">
        <f>COUNTIFS(Scheduling_Tool_2a_WBID!B:B,"Season 1",Scheduling_Tool_2a_WBID!AB:AB,Scheduling_Tool_2b_WBID!B46)+COUNTIFS(Scheduling_Tool_2a_WBID!B:B,"Season 1",Scheduling_Tool_2a_WBID!AC:AC,Scheduling_Tool_2b_WBID!B46)+COUNTIFS(Scheduling_Tool_2a_WBID!B:B,"Season 1",Scheduling_Tool_2a_WBID!AD:AD,Scheduling_Tool_2b_WBID!B46)+COUNTIFS(Scheduling_Tool_2a_WBID!B:B,"Season 1",Scheduling_Tool_2a_WBID!AE:AE,Scheduling_Tool_2b_WBID!B46)</f>
        <v>0</v>
      </c>
      <c r="J46" s="225">
        <f>COUNTIFS(Scheduling_Tool_2a_WBID!B:B,"Season 2",Scheduling_Tool_2a_WBID!AB:AB,Scheduling_Tool_2b_WBID!B46)+COUNTIFS(Scheduling_Tool_2a_WBID!B:B,"Season 2",Scheduling_Tool_2a_WBID!AC:AC,Scheduling_Tool_2b_WBID!B46)+COUNTIFS(Scheduling_Tool_2a_WBID!B:B,"Season 2",Scheduling_Tool_2a_WBID!AD:AD,Scheduling_Tool_2b_WBID!B46)+COUNTIFS(Scheduling_Tool_2a_WBID!B:B,"Season 2",Scheduling_Tool_2a_WBID!AE:AE,Scheduling_Tool_2b_WBID!B46)</f>
        <v>0</v>
      </c>
    </row>
    <row r="47" spans="1:10" x14ac:dyDescent="0.25">
      <c r="A47" s="223" t="s">
        <v>167</v>
      </c>
      <c r="B47" s="132" t="s">
        <v>145</v>
      </c>
      <c r="C47" s="410" t="s">
        <v>258</v>
      </c>
      <c r="D47" s="224" t="str">
        <f>INDEX('2019'!BN:BN,MATCH(B47,'2019'!F:F,0))</f>
        <v>-</v>
      </c>
      <c r="E47" s="225">
        <f>COUNTIFS(Scheduling_Tool_2a_WBID!AB:AE,Scheduling_Tool_2b_WBID!B47)</f>
        <v>0</v>
      </c>
      <c r="F47" s="225">
        <f>_xlfn.MAXIFS('2019'!L:L,'2019'!F:F,B47,'2019'!J:J,"&lt;&gt;Pictures")</f>
        <v>6</v>
      </c>
      <c r="G47" s="225">
        <f>_xlfn.MAXIFS('2019'!BL:BL,'2019'!F:F,B47,'2019'!J:J,"&lt;&gt;Pictures")</f>
        <v>0</v>
      </c>
      <c r="H47" s="225">
        <f t="shared" si="1"/>
        <v>6</v>
      </c>
      <c r="I47" s="225">
        <f>COUNTIFS(Scheduling_Tool_2a_WBID!B:B,"Season 1",Scheduling_Tool_2a_WBID!AB:AB,Scheduling_Tool_2b_WBID!B47)+COUNTIFS(Scheduling_Tool_2a_WBID!B:B,"Season 1",Scheduling_Tool_2a_WBID!AC:AC,Scheduling_Tool_2b_WBID!B47)+COUNTIFS(Scheduling_Tool_2a_WBID!B:B,"Season 1",Scheduling_Tool_2a_WBID!AD:AD,Scheduling_Tool_2b_WBID!B47)+COUNTIFS(Scheduling_Tool_2a_WBID!B:B,"Season 1",Scheduling_Tool_2a_WBID!AE:AE,Scheduling_Tool_2b_WBID!B47)</f>
        <v>0</v>
      </c>
      <c r="J47" s="225">
        <f>COUNTIFS(Scheduling_Tool_2a_WBID!B:B,"Season 2",Scheduling_Tool_2a_WBID!AB:AB,Scheduling_Tool_2b_WBID!B47)+COUNTIFS(Scheduling_Tool_2a_WBID!B:B,"Season 2",Scheduling_Tool_2a_WBID!AC:AC,Scheduling_Tool_2b_WBID!B47)+COUNTIFS(Scheduling_Tool_2a_WBID!B:B,"Season 2",Scheduling_Tool_2a_WBID!AD:AD,Scheduling_Tool_2b_WBID!B47)+COUNTIFS(Scheduling_Tool_2a_WBID!B:B,"Season 2",Scheduling_Tool_2a_WBID!AE:AE,Scheduling_Tool_2b_WBID!B47)</f>
        <v>0</v>
      </c>
    </row>
    <row r="48" spans="1:10" x14ac:dyDescent="0.25">
      <c r="A48" s="223" t="s">
        <v>167</v>
      </c>
      <c r="B48" s="132" t="s">
        <v>63</v>
      </c>
      <c r="C48" s="410" t="s">
        <v>197</v>
      </c>
      <c r="D48" s="224" t="str">
        <f>INDEX('2019'!BN:BN,MATCH(B48,'2019'!F:F,0))</f>
        <v>-</v>
      </c>
      <c r="E48" s="225">
        <f>COUNTIFS(Scheduling_Tool_2a_WBID!AB:AE,Scheduling_Tool_2b_WBID!B48)</f>
        <v>0</v>
      </c>
      <c r="F48" s="225">
        <f>_xlfn.MAXIFS('2019'!L:L,'2019'!F:F,B48,'2019'!J:J,"&lt;&gt;Pictures")</f>
        <v>20</v>
      </c>
      <c r="G48" s="225">
        <f>_xlfn.MAXIFS('2019'!BL:BL,'2019'!F:F,B48,'2019'!J:J,"&lt;&gt;Pictures")</f>
        <v>0</v>
      </c>
      <c r="H48" s="225">
        <f t="shared" si="1"/>
        <v>20</v>
      </c>
      <c r="I48" s="225">
        <f>COUNTIFS(Scheduling_Tool_2a_WBID!B:B,"Season 1",Scheduling_Tool_2a_WBID!AB:AB,Scheduling_Tool_2b_WBID!B48)+COUNTIFS(Scheduling_Tool_2a_WBID!B:B,"Season 1",Scheduling_Tool_2a_WBID!AC:AC,Scheduling_Tool_2b_WBID!B48)+COUNTIFS(Scheduling_Tool_2a_WBID!B:B,"Season 1",Scheduling_Tool_2a_WBID!AD:AD,Scheduling_Tool_2b_WBID!B48)+COUNTIFS(Scheduling_Tool_2a_WBID!B:B,"Season 1",Scheduling_Tool_2a_WBID!AE:AE,Scheduling_Tool_2b_WBID!B48)</f>
        <v>0</v>
      </c>
      <c r="J48" s="225">
        <f>COUNTIFS(Scheduling_Tool_2a_WBID!B:B,"Season 2",Scheduling_Tool_2a_WBID!AB:AB,Scheduling_Tool_2b_WBID!B48)+COUNTIFS(Scheduling_Tool_2a_WBID!B:B,"Season 2",Scheduling_Tool_2a_WBID!AC:AC,Scheduling_Tool_2b_WBID!B48)+COUNTIFS(Scheduling_Tool_2a_WBID!B:B,"Season 2",Scheduling_Tool_2a_WBID!AD:AD,Scheduling_Tool_2b_WBID!B48)+COUNTIFS(Scheduling_Tool_2a_WBID!B:B,"Season 2",Scheduling_Tool_2a_WBID!AE:AE,Scheduling_Tool_2b_WBID!B48)</f>
        <v>0</v>
      </c>
    </row>
    <row r="49" spans="1:10" x14ac:dyDescent="0.25">
      <c r="A49" s="223" t="s">
        <v>167</v>
      </c>
      <c r="B49" s="132" t="s">
        <v>64</v>
      </c>
      <c r="C49" s="410" t="s">
        <v>198</v>
      </c>
      <c r="D49" s="224" t="str">
        <f>INDEX('2019'!BN:BN,MATCH(B49,'2019'!F:F,0))</f>
        <v>-</v>
      </c>
      <c r="E49" s="225">
        <f>COUNTIFS(Scheduling_Tool_2a_WBID!AB:AE,Scheduling_Tool_2b_WBID!B49)</f>
        <v>0</v>
      </c>
      <c r="F49" s="225">
        <f>_xlfn.MAXIFS('2019'!L:L,'2019'!F:F,B49,'2019'!J:J,"&lt;&gt;Pictures")</f>
        <v>5</v>
      </c>
      <c r="G49" s="225">
        <f>_xlfn.MAXIFS('2019'!BL:BL,'2019'!F:F,B49,'2019'!J:J,"&lt;&gt;Pictures")</f>
        <v>0</v>
      </c>
      <c r="H49" s="225">
        <f t="shared" si="1"/>
        <v>5</v>
      </c>
      <c r="I49" s="225">
        <f>COUNTIFS(Scheduling_Tool_2a_WBID!B:B,"Season 1",Scheduling_Tool_2a_WBID!AB:AB,Scheduling_Tool_2b_WBID!B49)+COUNTIFS(Scheduling_Tool_2a_WBID!B:B,"Season 1",Scheduling_Tool_2a_WBID!AC:AC,Scheduling_Tool_2b_WBID!B49)+COUNTIFS(Scheduling_Tool_2a_WBID!B:B,"Season 1",Scheduling_Tool_2a_WBID!AD:AD,Scheduling_Tool_2b_WBID!B49)+COUNTIFS(Scheduling_Tool_2a_WBID!B:B,"Season 1",Scheduling_Tool_2a_WBID!AE:AE,Scheduling_Tool_2b_WBID!B49)</f>
        <v>0</v>
      </c>
      <c r="J49" s="225">
        <f>COUNTIFS(Scheduling_Tool_2a_WBID!B:B,"Season 2",Scheduling_Tool_2a_WBID!AB:AB,Scheduling_Tool_2b_WBID!B49)+COUNTIFS(Scheduling_Tool_2a_WBID!B:B,"Season 2",Scheduling_Tool_2a_WBID!AC:AC,Scheduling_Tool_2b_WBID!B49)+COUNTIFS(Scheduling_Tool_2a_WBID!B:B,"Season 2",Scheduling_Tool_2a_WBID!AD:AD,Scheduling_Tool_2b_WBID!B49)+COUNTIFS(Scheduling_Tool_2a_WBID!B:B,"Season 2",Scheduling_Tool_2a_WBID!AE:AE,Scheduling_Tool_2b_WBID!B49)</f>
        <v>0</v>
      </c>
    </row>
    <row r="50" spans="1:10" x14ac:dyDescent="0.25">
      <c r="A50" s="223" t="s">
        <v>167</v>
      </c>
      <c r="B50" s="132" t="s">
        <v>123</v>
      </c>
      <c r="C50" s="410" t="s">
        <v>242</v>
      </c>
      <c r="D50" s="224" t="str">
        <f>INDEX('2019'!BN:BN,MATCH(B50,'2019'!F:F,0))</f>
        <v>-</v>
      </c>
      <c r="E50" s="225">
        <f>COUNTIFS(Scheduling_Tool_2a_WBID!AB:AE,Scheduling_Tool_2b_WBID!B50)</f>
        <v>0</v>
      </c>
      <c r="F50" s="225">
        <f>_xlfn.MAXIFS('2019'!L:L,'2019'!F:F,B50,'2019'!J:J,"&lt;&gt;Pictures")</f>
        <v>1</v>
      </c>
      <c r="G50" s="225">
        <f>_xlfn.MAXIFS('2019'!BL:BL,'2019'!F:F,B50,'2019'!J:J,"&lt;&gt;Pictures")</f>
        <v>0</v>
      </c>
      <c r="H50" s="225">
        <f t="shared" si="1"/>
        <v>1</v>
      </c>
      <c r="I50" s="225">
        <f>COUNTIFS(Scheduling_Tool_2a_WBID!B:B,"Season 1",Scheduling_Tool_2a_WBID!AB:AB,Scheduling_Tool_2b_WBID!B50)+COUNTIFS(Scheduling_Tool_2a_WBID!B:B,"Season 1",Scheduling_Tool_2a_WBID!AC:AC,Scheduling_Tool_2b_WBID!B50)+COUNTIFS(Scheduling_Tool_2a_WBID!B:B,"Season 1",Scheduling_Tool_2a_WBID!AD:AD,Scheduling_Tool_2b_WBID!B50)+COUNTIFS(Scheduling_Tool_2a_WBID!B:B,"Season 1",Scheduling_Tool_2a_WBID!AE:AE,Scheduling_Tool_2b_WBID!B50)</f>
        <v>0</v>
      </c>
      <c r="J50" s="225">
        <f>COUNTIFS(Scheduling_Tool_2a_WBID!B:B,"Season 2",Scheduling_Tool_2a_WBID!AB:AB,Scheduling_Tool_2b_WBID!B50)+COUNTIFS(Scheduling_Tool_2a_WBID!B:B,"Season 2",Scheduling_Tool_2a_WBID!AC:AC,Scheduling_Tool_2b_WBID!B50)+COUNTIFS(Scheduling_Tool_2a_WBID!B:B,"Season 2",Scheduling_Tool_2a_WBID!AD:AD,Scheduling_Tool_2b_WBID!B50)+COUNTIFS(Scheduling_Tool_2a_WBID!B:B,"Season 2",Scheduling_Tool_2a_WBID!AE:AE,Scheduling_Tool_2b_WBID!B50)</f>
        <v>0</v>
      </c>
    </row>
    <row r="51" spans="1:10" x14ac:dyDescent="0.25">
      <c r="A51" s="223" t="s">
        <v>167</v>
      </c>
      <c r="B51" s="132" t="s">
        <v>146</v>
      </c>
      <c r="C51" s="410" t="s">
        <v>259</v>
      </c>
      <c r="D51" s="224" t="str">
        <f>INDEX('2019'!BN:BN,MATCH(B51,'2019'!F:F,0))</f>
        <v>-</v>
      </c>
      <c r="E51" s="225">
        <f>COUNTIFS(Scheduling_Tool_2a_WBID!AB:AE,Scheduling_Tool_2b_WBID!B51)</f>
        <v>0</v>
      </c>
      <c r="F51" s="225">
        <f>_xlfn.MAXIFS('2019'!L:L,'2019'!F:F,B51,'2019'!J:J,"&lt;&gt;Pictures")</f>
        <v>10</v>
      </c>
      <c r="G51" s="225">
        <f>_xlfn.MAXIFS('2019'!BL:BL,'2019'!F:F,B51,'2019'!J:J,"&lt;&gt;Pictures")</f>
        <v>0</v>
      </c>
      <c r="H51" s="225">
        <f t="shared" si="1"/>
        <v>10</v>
      </c>
      <c r="I51" s="225">
        <f>COUNTIFS(Scheduling_Tool_2a_WBID!B:B,"Season 1",Scheduling_Tool_2a_WBID!AB:AB,Scheduling_Tool_2b_WBID!B51)+COUNTIFS(Scheduling_Tool_2a_WBID!B:B,"Season 1",Scheduling_Tool_2a_WBID!AC:AC,Scheduling_Tool_2b_WBID!B51)+COUNTIFS(Scheduling_Tool_2a_WBID!B:B,"Season 1",Scheduling_Tool_2a_WBID!AD:AD,Scheduling_Tool_2b_WBID!B51)+COUNTIFS(Scheduling_Tool_2a_WBID!B:B,"Season 1",Scheduling_Tool_2a_WBID!AE:AE,Scheduling_Tool_2b_WBID!B51)</f>
        <v>0</v>
      </c>
      <c r="J51" s="225">
        <f>COUNTIFS(Scheduling_Tool_2a_WBID!B:B,"Season 2",Scheduling_Tool_2a_WBID!AB:AB,Scheduling_Tool_2b_WBID!B51)+COUNTIFS(Scheduling_Tool_2a_WBID!B:B,"Season 2",Scheduling_Tool_2a_WBID!AC:AC,Scheduling_Tool_2b_WBID!B51)+COUNTIFS(Scheduling_Tool_2a_WBID!B:B,"Season 2",Scheduling_Tool_2a_WBID!AD:AD,Scheduling_Tool_2b_WBID!B51)+COUNTIFS(Scheduling_Tool_2a_WBID!B:B,"Season 2",Scheduling_Tool_2a_WBID!AE:AE,Scheduling_Tool_2b_WBID!B51)</f>
        <v>0</v>
      </c>
    </row>
    <row r="52" spans="1:10" x14ac:dyDescent="0.25">
      <c r="A52" s="223" t="s">
        <v>167</v>
      </c>
      <c r="B52" s="132" t="s">
        <v>124</v>
      </c>
      <c r="C52" s="410" t="s">
        <v>243</v>
      </c>
      <c r="D52" s="224" t="str">
        <f>INDEX('2019'!BN:BN,MATCH(B52,'2019'!F:F,0))</f>
        <v>-</v>
      </c>
      <c r="E52" s="225">
        <f>COUNTIFS(Scheduling_Tool_2a_WBID!AB:AE,Scheduling_Tool_2b_WBID!B52)</f>
        <v>0</v>
      </c>
      <c r="F52" s="225">
        <f>_xlfn.MAXIFS('2019'!L:L,'2019'!F:F,B52,'2019'!J:J,"&lt;&gt;Pictures")</f>
        <v>1</v>
      </c>
      <c r="G52" s="225">
        <f>_xlfn.MAXIFS('2019'!BL:BL,'2019'!F:F,B52,'2019'!J:J,"&lt;&gt;Pictures")</f>
        <v>1</v>
      </c>
      <c r="H52" s="225">
        <f t="shared" si="1"/>
        <v>1</v>
      </c>
      <c r="I52" s="225">
        <f>COUNTIFS(Scheduling_Tool_2a_WBID!B:B,"Season 1",Scheduling_Tool_2a_WBID!AB:AB,Scheduling_Tool_2b_WBID!B52)+COUNTIFS(Scheduling_Tool_2a_WBID!B:B,"Season 1",Scheduling_Tool_2a_WBID!AC:AC,Scheduling_Tool_2b_WBID!B52)+COUNTIFS(Scheduling_Tool_2a_WBID!B:B,"Season 1",Scheduling_Tool_2a_WBID!AD:AD,Scheduling_Tool_2b_WBID!B52)+COUNTIFS(Scheduling_Tool_2a_WBID!B:B,"Season 1",Scheduling_Tool_2a_WBID!AE:AE,Scheduling_Tool_2b_WBID!B52)</f>
        <v>0</v>
      </c>
      <c r="J52" s="225">
        <f>COUNTIFS(Scheduling_Tool_2a_WBID!B:B,"Season 2",Scheduling_Tool_2a_WBID!AB:AB,Scheduling_Tool_2b_WBID!B52)+COUNTIFS(Scheduling_Tool_2a_WBID!B:B,"Season 2",Scheduling_Tool_2a_WBID!AC:AC,Scheduling_Tool_2b_WBID!B52)+COUNTIFS(Scheduling_Tool_2a_WBID!B:B,"Season 2",Scheduling_Tool_2a_WBID!AD:AD,Scheduling_Tool_2b_WBID!B52)+COUNTIFS(Scheduling_Tool_2a_WBID!B:B,"Season 2",Scheduling_Tool_2a_WBID!AE:AE,Scheduling_Tool_2b_WBID!B52)</f>
        <v>0</v>
      </c>
    </row>
    <row r="53" spans="1:10" x14ac:dyDescent="0.25">
      <c r="A53" s="223" t="s">
        <v>167</v>
      </c>
      <c r="B53" s="132" t="s">
        <v>66</v>
      </c>
      <c r="C53" s="410" t="s">
        <v>200</v>
      </c>
      <c r="D53" s="224" t="str">
        <f>INDEX('2019'!BN:BN,MATCH(B53,'2019'!F:F,0))</f>
        <v>-</v>
      </c>
      <c r="E53" s="225">
        <f>COUNTIFS(Scheduling_Tool_2a_WBID!AB:AE,Scheduling_Tool_2b_WBID!B53)</f>
        <v>0</v>
      </c>
      <c r="F53" s="225">
        <f>_xlfn.MAXIFS('2019'!L:L,'2019'!F:F,B53,'2019'!J:J,"&lt;&gt;Pictures")</f>
        <v>5</v>
      </c>
      <c r="G53" s="225">
        <f>_xlfn.MAXIFS('2019'!BL:BL,'2019'!F:F,B53,'2019'!J:J,"&lt;&gt;Pictures")</f>
        <v>0</v>
      </c>
      <c r="H53" s="225">
        <f t="shared" si="1"/>
        <v>5</v>
      </c>
      <c r="I53" s="225">
        <f>COUNTIFS(Scheduling_Tool_2a_WBID!B:B,"Season 1",Scheduling_Tool_2a_WBID!AB:AB,Scheduling_Tool_2b_WBID!B53)+COUNTIFS(Scheduling_Tool_2a_WBID!B:B,"Season 1",Scheduling_Tool_2a_WBID!AC:AC,Scheduling_Tool_2b_WBID!B53)+COUNTIFS(Scheduling_Tool_2a_WBID!B:B,"Season 1",Scheduling_Tool_2a_WBID!AD:AD,Scheduling_Tool_2b_WBID!B53)+COUNTIFS(Scheduling_Tool_2a_WBID!B:B,"Season 1",Scheduling_Tool_2a_WBID!AE:AE,Scheduling_Tool_2b_WBID!B53)</f>
        <v>0</v>
      </c>
      <c r="J53" s="225">
        <f>COUNTIFS(Scheduling_Tool_2a_WBID!B:B,"Season 2",Scheduling_Tool_2a_WBID!AB:AB,Scheduling_Tool_2b_WBID!B53)+COUNTIFS(Scheduling_Tool_2a_WBID!B:B,"Season 2",Scheduling_Tool_2a_WBID!AC:AC,Scheduling_Tool_2b_WBID!B53)+COUNTIFS(Scheduling_Tool_2a_WBID!B:B,"Season 2",Scheduling_Tool_2a_WBID!AD:AD,Scheduling_Tool_2b_WBID!B53)+COUNTIFS(Scheduling_Tool_2a_WBID!B:B,"Season 2",Scheduling_Tool_2a_WBID!AE:AE,Scheduling_Tool_2b_WBID!B53)</f>
        <v>0</v>
      </c>
    </row>
    <row r="54" spans="1:10" x14ac:dyDescent="0.25">
      <c r="A54" s="223" t="s">
        <v>167</v>
      </c>
      <c r="B54" s="132" t="s">
        <v>125</v>
      </c>
      <c r="C54" s="410" t="s">
        <v>245</v>
      </c>
      <c r="D54" s="224" t="str">
        <f>INDEX('2019'!BN:BN,MATCH(B54,'2019'!F:F,0))</f>
        <v>-</v>
      </c>
      <c r="E54" s="225">
        <f>COUNTIFS(Scheduling_Tool_2a_WBID!AB:AE,Scheduling_Tool_2b_WBID!B54)</f>
        <v>0</v>
      </c>
      <c r="F54" s="225">
        <f>_xlfn.MAXIFS('2019'!L:L,'2019'!F:F,B54,'2019'!J:J,"&lt;&gt;Pictures")</f>
        <v>5</v>
      </c>
      <c r="G54" s="225">
        <f>_xlfn.MAXIFS('2019'!BL:BL,'2019'!F:F,B54,'2019'!J:J,"&lt;&gt;Pictures")</f>
        <v>1</v>
      </c>
      <c r="H54" s="225">
        <f t="shared" si="1"/>
        <v>5</v>
      </c>
      <c r="I54" s="225">
        <f>COUNTIFS(Scheduling_Tool_2a_WBID!B:B,"Season 1",Scheduling_Tool_2a_WBID!AB:AB,Scheduling_Tool_2b_WBID!B54)+COUNTIFS(Scheduling_Tool_2a_WBID!B:B,"Season 1",Scheduling_Tool_2a_WBID!AC:AC,Scheduling_Tool_2b_WBID!B54)+COUNTIFS(Scheduling_Tool_2a_WBID!B:B,"Season 1",Scheduling_Tool_2a_WBID!AD:AD,Scheduling_Tool_2b_WBID!B54)+COUNTIFS(Scheduling_Tool_2a_WBID!B:B,"Season 1",Scheduling_Tool_2a_WBID!AE:AE,Scheduling_Tool_2b_WBID!B54)</f>
        <v>0</v>
      </c>
      <c r="J54" s="225">
        <f>COUNTIFS(Scheduling_Tool_2a_WBID!B:B,"Season 2",Scheduling_Tool_2a_WBID!AB:AB,Scheduling_Tool_2b_WBID!B54)+COUNTIFS(Scheduling_Tool_2a_WBID!B:B,"Season 2",Scheduling_Tool_2a_WBID!AC:AC,Scheduling_Tool_2b_WBID!B54)+COUNTIFS(Scheduling_Tool_2a_WBID!B:B,"Season 2",Scheduling_Tool_2a_WBID!AD:AD,Scheduling_Tool_2b_WBID!B54)+COUNTIFS(Scheduling_Tool_2a_WBID!B:B,"Season 2",Scheduling_Tool_2a_WBID!AE:AE,Scheduling_Tool_2b_WBID!B54)</f>
        <v>0</v>
      </c>
    </row>
    <row r="55" spans="1:10" x14ac:dyDescent="0.25">
      <c r="A55" s="223" t="s">
        <v>167</v>
      </c>
      <c r="B55" s="132" t="s">
        <v>67</v>
      </c>
      <c r="C55" s="410" t="s">
        <v>202</v>
      </c>
      <c r="D55" s="224" t="str">
        <f>INDEX('2019'!BN:BN,MATCH(B55,'2019'!F:F,0))</f>
        <v>-</v>
      </c>
      <c r="E55" s="225">
        <f>COUNTIFS(Scheduling_Tool_2a_WBID!AB:AE,Scheduling_Tool_2b_WBID!B55)</f>
        <v>0</v>
      </c>
      <c r="F55" s="225">
        <f>_xlfn.MAXIFS('2019'!L:L,'2019'!F:F,B55,'2019'!J:J,"&lt;&gt;Pictures")</f>
        <v>6</v>
      </c>
      <c r="G55" s="225">
        <f>_xlfn.MAXIFS('2019'!BL:BL,'2019'!F:F,B55,'2019'!J:J,"&lt;&gt;Pictures")</f>
        <v>1</v>
      </c>
      <c r="H55" s="225">
        <f t="shared" si="1"/>
        <v>6</v>
      </c>
      <c r="I55" s="225">
        <f>COUNTIFS(Scheduling_Tool_2a_WBID!B:B,"Season 1",Scheduling_Tool_2a_WBID!AB:AB,Scheduling_Tool_2b_WBID!B55)+COUNTIFS(Scheduling_Tool_2a_WBID!B:B,"Season 1",Scheduling_Tool_2a_WBID!AC:AC,Scheduling_Tool_2b_WBID!B55)+COUNTIFS(Scheduling_Tool_2a_WBID!B:B,"Season 1",Scheduling_Tool_2a_WBID!AD:AD,Scheduling_Tool_2b_WBID!B55)+COUNTIFS(Scheduling_Tool_2a_WBID!B:B,"Season 1",Scheduling_Tool_2a_WBID!AE:AE,Scheduling_Tool_2b_WBID!B55)</f>
        <v>0</v>
      </c>
      <c r="J55" s="225">
        <f>COUNTIFS(Scheduling_Tool_2a_WBID!B:B,"Season 2",Scheduling_Tool_2a_WBID!AB:AB,Scheduling_Tool_2b_WBID!B55)+COUNTIFS(Scheduling_Tool_2a_WBID!B:B,"Season 2",Scheduling_Tool_2a_WBID!AC:AC,Scheduling_Tool_2b_WBID!B55)+COUNTIFS(Scheduling_Tool_2a_WBID!B:B,"Season 2",Scheduling_Tool_2a_WBID!AD:AD,Scheduling_Tool_2b_WBID!B55)+COUNTIFS(Scheduling_Tool_2a_WBID!B:B,"Season 2",Scheduling_Tool_2a_WBID!AE:AE,Scheduling_Tool_2b_WBID!B55)</f>
        <v>0</v>
      </c>
    </row>
    <row r="56" spans="1:10" x14ac:dyDescent="0.25">
      <c r="A56" s="223" t="s">
        <v>167</v>
      </c>
      <c r="B56" s="132" t="s">
        <v>68</v>
      </c>
      <c r="C56" s="410" t="s">
        <v>204</v>
      </c>
      <c r="D56" s="224" t="str">
        <f>INDEX('2019'!BN:BN,MATCH(B56,'2019'!F:F,0))</f>
        <v>-</v>
      </c>
      <c r="E56" s="225">
        <f>COUNTIFS(Scheduling_Tool_2a_WBID!AB:AE,Scheduling_Tool_2b_WBID!B56)</f>
        <v>0</v>
      </c>
      <c r="F56" s="225">
        <f>_xlfn.MAXIFS('2019'!L:L,'2019'!F:F,B56,'2019'!J:J,"&lt;&gt;Pictures")</f>
        <v>5</v>
      </c>
      <c r="G56" s="225">
        <f>_xlfn.MAXIFS('2019'!BL:BL,'2019'!F:F,B56,'2019'!J:J,"&lt;&gt;Pictures")</f>
        <v>0</v>
      </c>
      <c r="H56" s="225">
        <f t="shared" si="1"/>
        <v>5</v>
      </c>
      <c r="I56" s="225">
        <f>COUNTIFS(Scheduling_Tool_2a_WBID!B:B,"Season 1",Scheduling_Tool_2a_WBID!AB:AB,Scheduling_Tool_2b_WBID!B56)+COUNTIFS(Scheduling_Tool_2a_WBID!B:B,"Season 1",Scheduling_Tool_2a_WBID!AC:AC,Scheduling_Tool_2b_WBID!B56)+COUNTIFS(Scheduling_Tool_2a_WBID!B:B,"Season 1",Scheduling_Tool_2a_WBID!AD:AD,Scheduling_Tool_2b_WBID!B56)+COUNTIFS(Scheduling_Tool_2a_WBID!B:B,"Season 1",Scheduling_Tool_2a_WBID!AE:AE,Scheduling_Tool_2b_WBID!B56)</f>
        <v>0</v>
      </c>
      <c r="J56" s="225">
        <f>COUNTIFS(Scheduling_Tool_2a_WBID!B:B,"Season 2",Scheduling_Tool_2a_WBID!AB:AB,Scheduling_Tool_2b_WBID!B56)+COUNTIFS(Scheduling_Tool_2a_WBID!B:B,"Season 2",Scheduling_Tool_2a_WBID!AC:AC,Scheduling_Tool_2b_WBID!B56)+COUNTIFS(Scheduling_Tool_2a_WBID!B:B,"Season 2",Scheduling_Tool_2a_WBID!AD:AD,Scheduling_Tool_2b_WBID!B56)+COUNTIFS(Scheduling_Tool_2a_WBID!B:B,"Season 2",Scheduling_Tool_2a_WBID!AE:AE,Scheduling_Tool_2b_WBID!B56)</f>
        <v>0</v>
      </c>
    </row>
    <row r="57" spans="1:10" x14ac:dyDescent="0.25">
      <c r="A57" s="223" t="s">
        <v>167</v>
      </c>
      <c r="B57" s="132" t="s">
        <v>69</v>
      </c>
      <c r="C57" s="410" t="s">
        <v>205</v>
      </c>
      <c r="D57" s="224" t="str">
        <f>INDEX('2019'!BN:BN,MATCH(B57,'2019'!F:F,0))</f>
        <v>-</v>
      </c>
      <c r="E57" s="225">
        <f>COUNTIFS(Scheduling_Tool_2a_WBID!AB:AE,Scheduling_Tool_2b_WBID!B57)</f>
        <v>0</v>
      </c>
      <c r="F57" s="225">
        <f>_xlfn.MAXIFS('2019'!L:L,'2019'!F:F,B57,'2019'!J:J,"&lt;&gt;Pictures")</f>
        <v>1</v>
      </c>
      <c r="G57" s="225">
        <f>_xlfn.MAXIFS('2019'!BL:BL,'2019'!F:F,B57,'2019'!J:J,"&lt;&gt;Pictures")</f>
        <v>0</v>
      </c>
      <c r="H57" s="225">
        <f t="shared" si="1"/>
        <v>1</v>
      </c>
      <c r="I57" s="225">
        <f>COUNTIFS(Scheduling_Tool_2a_WBID!B:B,"Season 1",Scheduling_Tool_2a_WBID!AB:AB,Scheduling_Tool_2b_WBID!B57)+COUNTIFS(Scheduling_Tool_2a_WBID!B:B,"Season 1",Scheduling_Tool_2a_WBID!AC:AC,Scheduling_Tool_2b_WBID!B57)+COUNTIFS(Scheduling_Tool_2a_WBID!B:B,"Season 1",Scheduling_Tool_2a_WBID!AD:AD,Scheduling_Tool_2b_WBID!B57)+COUNTIFS(Scheduling_Tool_2a_WBID!B:B,"Season 1",Scheduling_Tool_2a_WBID!AE:AE,Scheduling_Tool_2b_WBID!B57)</f>
        <v>0</v>
      </c>
      <c r="J57" s="225">
        <f>COUNTIFS(Scheduling_Tool_2a_WBID!B:B,"Season 2",Scheduling_Tool_2a_WBID!AB:AB,Scheduling_Tool_2b_WBID!B57)+COUNTIFS(Scheduling_Tool_2a_WBID!B:B,"Season 2",Scheduling_Tool_2a_WBID!AC:AC,Scheduling_Tool_2b_WBID!B57)+COUNTIFS(Scheduling_Tool_2a_WBID!B:B,"Season 2",Scheduling_Tool_2a_WBID!AD:AD,Scheduling_Tool_2b_WBID!B57)+COUNTIFS(Scheduling_Tool_2a_WBID!B:B,"Season 2",Scheduling_Tool_2a_WBID!AE:AE,Scheduling_Tool_2b_WBID!B57)</f>
        <v>0</v>
      </c>
    </row>
    <row r="58" spans="1:10" x14ac:dyDescent="0.25">
      <c r="A58" s="223" t="s">
        <v>167</v>
      </c>
      <c r="B58" s="132" t="s">
        <v>70</v>
      </c>
      <c r="C58" s="410" t="s">
        <v>206</v>
      </c>
      <c r="D58" s="224" t="str">
        <f>INDEX('2019'!BN:BN,MATCH(B58,'2019'!F:F,0))</f>
        <v>-</v>
      </c>
      <c r="E58" s="225">
        <f>COUNTIFS(Scheduling_Tool_2a_WBID!AB:AE,Scheduling_Tool_2b_WBID!B58)</f>
        <v>0</v>
      </c>
      <c r="F58" s="225">
        <f>_xlfn.MAXIFS('2019'!L:L,'2019'!F:F,B58,'2019'!J:J,"&lt;&gt;Pictures")</f>
        <v>5</v>
      </c>
      <c r="G58" s="225">
        <f>_xlfn.MAXIFS('2019'!BL:BL,'2019'!F:F,B58,'2019'!J:J,"&lt;&gt;Pictures")</f>
        <v>0</v>
      </c>
      <c r="H58" s="225">
        <f t="shared" si="1"/>
        <v>5</v>
      </c>
      <c r="I58" s="225">
        <f>COUNTIFS(Scheduling_Tool_2a_WBID!B:B,"Season 1",Scheduling_Tool_2a_WBID!AB:AB,Scheduling_Tool_2b_WBID!B58)+COUNTIFS(Scheduling_Tool_2a_WBID!B:B,"Season 1",Scheduling_Tool_2a_WBID!AC:AC,Scheduling_Tool_2b_WBID!B58)+COUNTIFS(Scheduling_Tool_2a_WBID!B:B,"Season 1",Scheduling_Tool_2a_WBID!AD:AD,Scheduling_Tool_2b_WBID!B58)+COUNTIFS(Scheduling_Tool_2a_WBID!B:B,"Season 1",Scheduling_Tool_2a_WBID!AE:AE,Scheduling_Tool_2b_WBID!B58)</f>
        <v>0</v>
      </c>
      <c r="J58" s="225">
        <f>COUNTIFS(Scheduling_Tool_2a_WBID!B:B,"Season 2",Scheduling_Tool_2a_WBID!AB:AB,Scheduling_Tool_2b_WBID!B58)+COUNTIFS(Scheduling_Tool_2a_WBID!B:B,"Season 2",Scheduling_Tool_2a_WBID!AC:AC,Scheduling_Tool_2b_WBID!B58)+COUNTIFS(Scheduling_Tool_2a_WBID!B:B,"Season 2",Scheduling_Tool_2a_WBID!AD:AD,Scheduling_Tool_2b_WBID!B58)+COUNTIFS(Scheduling_Tool_2a_WBID!B:B,"Season 2",Scheduling_Tool_2a_WBID!AE:AE,Scheduling_Tool_2b_WBID!B58)</f>
        <v>0</v>
      </c>
    </row>
    <row r="59" spans="1:10" x14ac:dyDescent="0.25">
      <c r="A59" s="223" t="s">
        <v>167</v>
      </c>
      <c r="B59" s="132" t="s">
        <v>71</v>
      </c>
      <c r="C59" s="410" t="s">
        <v>207</v>
      </c>
      <c r="D59" s="224" t="str">
        <f>INDEX('2019'!BN:BN,MATCH(B59,'2019'!F:F,0))</f>
        <v>-</v>
      </c>
      <c r="E59" s="225">
        <f>COUNTIFS(Scheduling_Tool_2a_WBID!AB:AE,Scheduling_Tool_2b_WBID!B59)</f>
        <v>0</v>
      </c>
      <c r="F59" s="225">
        <f>_xlfn.MAXIFS('2019'!L:L,'2019'!F:F,B59,'2019'!J:J,"&lt;&gt;Pictures")</f>
        <v>6</v>
      </c>
      <c r="G59" s="225">
        <f>_xlfn.MAXIFS('2019'!BL:BL,'2019'!F:F,B59,'2019'!J:J,"&lt;&gt;Pictures")</f>
        <v>0</v>
      </c>
      <c r="H59" s="225">
        <f t="shared" si="1"/>
        <v>6</v>
      </c>
      <c r="I59" s="225">
        <f>COUNTIFS(Scheduling_Tool_2a_WBID!B:B,"Season 1",Scheduling_Tool_2a_WBID!AB:AB,Scheduling_Tool_2b_WBID!B59)+COUNTIFS(Scheduling_Tool_2a_WBID!B:B,"Season 1",Scheduling_Tool_2a_WBID!AC:AC,Scheduling_Tool_2b_WBID!B59)+COUNTIFS(Scheduling_Tool_2a_WBID!B:B,"Season 1",Scheduling_Tool_2a_WBID!AD:AD,Scheduling_Tool_2b_WBID!B59)+COUNTIFS(Scheduling_Tool_2a_WBID!B:B,"Season 1",Scheduling_Tool_2a_WBID!AE:AE,Scheduling_Tool_2b_WBID!B59)</f>
        <v>0</v>
      </c>
      <c r="J59" s="225">
        <f>COUNTIFS(Scheduling_Tool_2a_WBID!B:B,"Season 2",Scheduling_Tool_2a_WBID!AB:AB,Scheduling_Tool_2b_WBID!B59)+COUNTIFS(Scheduling_Tool_2a_WBID!B:B,"Season 2",Scheduling_Tool_2a_WBID!AC:AC,Scheduling_Tool_2b_WBID!B59)+COUNTIFS(Scheduling_Tool_2a_WBID!B:B,"Season 2",Scheduling_Tool_2a_WBID!AD:AD,Scheduling_Tool_2b_WBID!B59)+COUNTIFS(Scheduling_Tool_2a_WBID!B:B,"Season 2",Scheduling_Tool_2a_WBID!AE:AE,Scheduling_Tool_2b_WBID!B59)</f>
        <v>0</v>
      </c>
    </row>
    <row r="60" spans="1:10" x14ac:dyDescent="0.25">
      <c r="A60" s="223" t="s">
        <v>167</v>
      </c>
      <c r="B60" s="132" t="s">
        <v>72</v>
      </c>
      <c r="C60" s="410" t="s">
        <v>208</v>
      </c>
      <c r="D60" s="224" t="str">
        <f>INDEX('2019'!BN:BN,MATCH(B60,'2019'!F:F,0))</f>
        <v>-</v>
      </c>
      <c r="E60" s="225">
        <f>COUNTIFS(Scheduling_Tool_2a_WBID!AB:AE,Scheduling_Tool_2b_WBID!B60)</f>
        <v>0</v>
      </c>
      <c r="F60" s="225">
        <f>_xlfn.MAXIFS('2019'!L:L,'2019'!F:F,B60,'2019'!J:J,"&lt;&gt;Pictures")</f>
        <v>5</v>
      </c>
      <c r="G60" s="225">
        <f>_xlfn.MAXIFS('2019'!BL:BL,'2019'!F:F,B60,'2019'!J:J,"&lt;&gt;Pictures")</f>
        <v>0</v>
      </c>
      <c r="H60" s="225">
        <f t="shared" si="1"/>
        <v>5</v>
      </c>
      <c r="I60" s="225">
        <f>COUNTIFS(Scheduling_Tool_2a_WBID!B:B,"Season 1",Scheduling_Tool_2a_WBID!AB:AB,Scheduling_Tool_2b_WBID!B60)+COUNTIFS(Scheduling_Tool_2a_WBID!B:B,"Season 1",Scheduling_Tool_2a_WBID!AC:AC,Scheduling_Tool_2b_WBID!B60)+COUNTIFS(Scheduling_Tool_2a_WBID!B:B,"Season 1",Scheduling_Tool_2a_WBID!AD:AD,Scheduling_Tool_2b_WBID!B60)+COUNTIFS(Scheduling_Tool_2a_WBID!B:B,"Season 1",Scheduling_Tool_2a_WBID!AE:AE,Scheduling_Tool_2b_WBID!B60)</f>
        <v>0</v>
      </c>
      <c r="J60" s="225">
        <f>COUNTIFS(Scheduling_Tool_2a_WBID!B:B,"Season 2",Scheduling_Tool_2a_WBID!AB:AB,Scheduling_Tool_2b_WBID!B60)+COUNTIFS(Scheduling_Tool_2a_WBID!B:B,"Season 2",Scheduling_Tool_2a_WBID!AC:AC,Scheduling_Tool_2b_WBID!B60)+COUNTIFS(Scheduling_Tool_2a_WBID!B:B,"Season 2",Scheduling_Tool_2a_WBID!AD:AD,Scheduling_Tool_2b_WBID!B60)+COUNTIFS(Scheduling_Tool_2a_WBID!B:B,"Season 2",Scheduling_Tool_2a_WBID!AE:AE,Scheduling_Tool_2b_WBID!B60)</f>
        <v>0</v>
      </c>
    </row>
    <row r="61" spans="1:10" x14ac:dyDescent="0.25">
      <c r="A61" s="223" t="s">
        <v>167</v>
      </c>
      <c r="B61" s="132" t="s">
        <v>126</v>
      </c>
      <c r="C61" s="410" t="s">
        <v>246</v>
      </c>
      <c r="D61" s="224" t="str">
        <f>INDEX('2019'!BN:BN,MATCH(B61,'2019'!F:F,0))</f>
        <v>-</v>
      </c>
      <c r="E61" s="225">
        <f>COUNTIFS(Scheduling_Tool_2a_WBID!AB:AE,Scheduling_Tool_2b_WBID!B61)</f>
        <v>0</v>
      </c>
      <c r="F61" s="225">
        <f>_xlfn.MAXIFS('2019'!L:L,'2019'!F:F,B61,'2019'!J:J,"&lt;&gt;Pictures")</f>
        <v>2</v>
      </c>
      <c r="G61" s="225">
        <f>_xlfn.MAXIFS('2019'!BL:BL,'2019'!F:F,B61,'2019'!J:J,"&lt;&gt;Pictures")</f>
        <v>1</v>
      </c>
      <c r="H61" s="225">
        <f t="shared" si="1"/>
        <v>2</v>
      </c>
      <c r="I61" s="225">
        <f>COUNTIFS(Scheduling_Tool_2a_WBID!B:B,"Season 1",Scheduling_Tool_2a_WBID!AB:AB,Scheduling_Tool_2b_WBID!B61)+COUNTIFS(Scheduling_Tool_2a_WBID!B:B,"Season 1",Scheduling_Tool_2a_WBID!AC:AC,Scheduling_Tool_2b_WBID!B61)+COUNTIFS(Scheduling_Tool_2a_WBID!B:B,"Season 1",Scheduling_Tool_2a_WBID!AD:AD,Scheduling_Tool_2b_WBID!B61)+COUNTIFS(Scheduling_Tool_2a_WBID!B:B,"Season 1",Scheduling_Tool_2a_WBID!AE:AE,Scheduling_Tool_2b_WBID!B61)</f>
        <v>0</v>
      </c>
      <c r="J61" s="225">
        <f>COUNTIFS(Scheduling_Tool_2a_WBID!B:B,"Season 2",Scheduling_Tool_2a_WBID!AB:AB,Scheduling_Tool_2b_WBID!B61)+COUNTIFS(Scheduling_Tool_2a_WBID!B:B,"Season 2",Scheduling_Tool_2a_WBID!AC:AC,Scheduling_Tool_2b_WBID!B61)+COUNTIFS(Scheduling_Tool_2a_WBID!B:B,"Season 2",Scheduling_Tool_2a_WBID!AD:AD,Scheduling_Tool_2b_WBID!B61)+COUNTIFS(Scheduling_Tool_2a_WBID!B:B,"Season 2",Scheduling_Tool_2a_WBID!AE:AE,Scheduling_Tool_2b_WBID!B61)</f>
        <v>0</v>
      </c>
    </row>
    <row r="62" spans="1:10" x14ac:dyDescent="0.25">
      <c r="A62" s="223" t="s">
        <v>167</v>
      </c>
      <c r="B62" s="132" t="s">
        <v>127</v>
      </c>
      <c r="C62" s="410" t="s">
        <v>247</v>
      </c>
      <c r="D62" s="224" t="str">
        <f>INDEX('2019'!BN:BN,MATCH(B62,'2019'!F:F,0))</f>
        <v>-</v>
      </c>
      <c r="E62" s="225">
        <f>COUNTIFS(Scheduling_Tool_2a_WBID!AB:AE,Scheduling_Tool_2b_WBID!B62)</f>
        <v>0</v>
      </c>
      <c r="F62" s="225">
        <f>_xlfn.MAXIFS('2019'!L:L,'2019'!F:F,B62,'2019'!J:J,"&lt;&gt;Pictures")</f>
        <v>1</v>
      </c>
      <c r="G62" s="225">
        <f>_xlfn.MAXIFS('2019'!BL:BL,'2019'!F:F,B62,'2019'!J:J,"&lt;&gt;Pictures")</f>
        <v>1</v>
      </c>
      <c r="H62" s="225">
        <f t="shared" si="1"/>
        <v>1</v>
      </c>
      <c r="I62" s="225">
        <f>COUNTIFS(Scheduling_Tool_2a_WBID!B:B,"Season 1",Scheduling_Tool_2a_WBID!AB:AB,Scheduling_Tool_2b_WBID!B62)+COUNTIFS(Scheduling_Tool_2a_WBID!B:B,"Season 1",Scheduling_Tool_2a_WBID!AC:AC,Scheduling_Tool_2b_WBID!B62)+COUNTIFS(Scheduling_Tool_2a_WBID!B:B,"Season 1",Scheduling_Tool_2a_WBID!AD:AD,Scheduling_Tool_2b_WBID!B62)+COUNTIFS(Scheduling_Tool_2a_WBID!B:B,"Season 1",Scheduling_Tool_2a_WBID!AE:AE,Scheduling_Tool_2b_WBID!B62)</f>
        <v>0</v>
      </c>
      <c r="J62" s="225">
        <f>COUNTIFS(Scheduling_Tool_2a_WBID!B:B,"Season 2",Scheduling_Tool_2a_WBID!AB:AB,Scheduling_Tool_2b_WBID!B62)+COUNTIFS(Scheduling_Tool_2a_WBID!B:B,"Season 2",Scheduling_Tool_2a_WBID!AC:AC,Scheduling_Tool_2b_WBID!B62)+COUNTIFS(Scheduling_Tool_2a_WBID!B:B,"Season 2",Scheduling_Tool_2a_WBID!AD:AD,Scheduling_Tool_2b_WBID!B62)+COUNTIFS(Scheduling_Tool_2a_WBID!B:B,"Season 2",Scheduling_Tool_2a_WBID!AE:AE,Scheduling_Tool_2b_WBID!B62)</f>
        <v>0</v>
      </c>
    </row>
    <row r="63" spans="1:10" x14ac:dyDescent="0.25">
      <c r="A63" s="223" t="s">
        <v>167</v>
      </c>
      <c r="B63" s="132" t="s">
        <v>128</v>
      </c>
      <c r="C63" s="410" t="s">
        <v>248</v>
      </c>
      <c r="D63" s="224" t="str">
        <f>INDEX('2019'!BN:BN,MATCH(B63,'2019'!F:F,0))</f>
        <v>-</v>
      </c>
      <c r="E63" s="225">
        <f>COUNTIFS(Scheduling_Tool_2a_WBID!AB:AE,Scheduling_Tool_2b_WBID!B63)</f>
        <v>0</v>
      </c>
      <c r="F63" s="225">
        <f>_xlfn.MAXIFS('2019'!L:L,'2019'!F:F,B63,'2019'!J:J,"&lt;&gt;Pictures")</f>
        <v>1</v>
      </c>
      <c r="G63" s="225">
        <f>_xlfn.MAXIFS('2019'!BL:BL,'2019'!F:F,B63,'2019'!J:J,"&lt;&gt;Pictures")</f>
        <v>0</v>
      </c>
      <c r="H63" s="225">
        <f t="shared" si="1"/>
        <v>1</v>
      </c>
      <c r="I63" s="225">
        <f>COUNTIFS(Scheduling_Tool_2a_WBID!B:B,"Season 1",Scheduling_Tool_2a_WBID!AB:AB,Scheduling_Tool_2b_WBID!B63)+COUNTIFS(Scheduling_Tool_2a_WBID!B:B,"Season 1",Scheduling_Tool_2a_WBID!AC:AC,Scheduling_Tool_2b_WBID!B63)+COUNTIFS(Scheduling_Tool_2a_WBID!B:B,"Season 1",Scheduling_Tool_2a_WBID!AD:AD,Scheduling_Tool_2b_WBID!B63)+COUNTIFS(Scheduling_Tool_2a_WBID!B:B,"Season 1",Scheduling_Tool_2a_WBID!AE:AE,Scheduling_Tool_2b_WBID!B63)</f>
        <v>0</v>
      </c>
      <c r="J63" s="225">
        <f>COUNTIFS(Scheduling_Tool_2a_WBID!B:B,"Season 2",Scheduling_Tool_2a_WBID!AB:AB,Scheduling_Tool_2b_WBID!B63)+COUNTIFS(Scheduling_Tool_2a_WBID!B:B,"Season 2",Scheduling_Tool_2a_WBID!AC:AC,Scheduling_Tool_2b_WBID!B63)+COUNTIFS(Scheduling_Tool_2a_WBID!B:B,"Season 2",Scheduling_Tool_2a_WBID!AD:AD,Scheduling_Tool_2b_WBID!B63)+COUNTIFS(Scheduling_Tool_2a_WBID!B:B,"Season 2",Scheduling_Tool_2a_WBID!AE:AE,Scheduling_Tool_2b_WBID!B63)</f>
        <v>0</v>
      </c>
    </row>
    <row r="64" spans="1:10" x14ac:dyDescent="0.25">
      <c r="A64" s="223" t="s">
        <v>167</v>
      </c>
      <c r="B64" s="132" t="s">
        <v>129</v>
      </c>
      <c r="C64" s="410" t="s">
        <v>249</v>
      </c>
      <c r="D64" s="224" t="str">
        <f>INDEX('2019'!BN:BN,MATCH(B64,'2019'!F:F,0))</f>
        <v>-</v>
      </c>
      <c r="E64" s="225">
        <f>COUNTIFS(Scheduling_Tool_2a_WBID!AB:AE,Scheduling_Tool_2b_WBID!B64)</f>
        <v>0</v>
      </c>
      <c r="F64" s="225">
        <f>_xlfn.MAXIFS('2019'!L:L,'2019'!F:F,B64,'2019'!J:J,"&lt;&gt;Pictures")</f>
        <v>1</v>
      </c>
      <c r="G64" s="225">
        <f>_xlfn.MAXIFS('2019'!BL:BL,'2019'!F:F,B64,'2019'!J:J,"&lt;&gt;Pictures")</f>
        <v>0</v>
      </c>
      <c r="H64" s="225">
        <f t="shared" si="1"/>
        <v>1</v>
      </c>
      <c r="I64" s="225">
        <f>COUNTIFS(Scheduling_Tool_2a_WBID!B:B,"Season 1",Scheduling_Tool_2a_WBID!AB:AB,Scheduling_Tool_2b_WBID!B64)+COUNTIFS(Scheduling_Tool_2a_WBID!B:B,"Season 1",Scheduling_Tool_2a_WBID!AC:AC,Scheduling_Tool_2b_WBID!B64)+COUNTIFS(Scheduling_Tool_2a_WBID!B:B,"Season 1",Scheduling_Tool_2a_WBID!AD:AD,Scheduling_Tool_2b_WBID!B64)+COUNTIFS(Scheduling_Tool_2a_WBID!B:B,"Season 1",Scheduling_Tool_2a_WBID!AE:AE,Scheduling_Tool_2b_WBID!B64)</f>
        <v>0</v>
      </c>
      <c r="J64" s="225">
        <f>COUNTIFS(Scheduling_Tool_2a_WBID!B:B,"Season 2",Scheduling_Tool_2a_WBID!AB:AB,Scheduling_Tool_2b_WBID!B64)+COUNTIFS(Scheduling_Tool_2a_WBID!B:B,"Season 2",Scheduling_Tool_2a_WBID!AC:AC,Scheduling_Tool_2b_WBID!B64)+COUNTIFS(Scheduling_Tool_2a_WBID!B:B,"Season 2",Scheduling_Tool_2a_WBID!AD:AD,Scheduling_Tool_2b_WBID!B64)+COUNTIFS(Scheduling_Tool_2a_WBID!B:B,"Season 2",Scheduling_Tool_2a_WBID!AE:AE,Scheduling_Tool_2b_WBID!B64)</f>
        <v>0</v>
      </c>
    </row>
    <row r="65" spans="1:10" x14ac:dyDescent="0.25">
      <c r="A65" s="223" t="s">
        <v>167</v>
      </c>
      <c r="B65" s="132" t="s">
        <v>130</v>
      </c>
      <c r="C65" s="410" t="s">
        <v>250</v>
      </c>
      <c r="D65" s="224" t="str">
        <f>INDEX('2019'!BN:BN,MATCH(B65,'2019'!F:F,0))</f>
        <v>-</v>
      </c>
      <c r="E65" s="225">
        <f>COUNTIFS(Scheduling_Tool_2a_WBID!AB:AE,Scheduling_Tool_2b_WBID!B65)</f>
        <v>0</v>
      </c>
      <c r="F65" s="225">
        <f>_xlfn.MAXIFS('2019'!L:L,'2019'!F:F,B65,'2019'!J:J,"&lt;&gt;Pictures")</f>
        <v>1</v>
      </c>
      <c r="G65" s="225">
        <f>_xlfn.MAXIFS('2019'!BL:BL,'2019'!F:F,B65,'2019'!J:J,"&lt;&gt;Pictures")</f>
        <v>0</v>
      </c>
      <c r="H65" s="225">
        <f t="shared" si="1"/>
        <v>1</v>
      </c>
      <c r="I65" s="225">
        <f>COUNTIFS(Scheduling_Tool_2a_WBID!B:B,"Season 1",Scheduling_Tool_2a_WBID!AB:AB,Scheduling_Tool_2b_WBID!B65)+COUNTIFS(Scheduling_Tool_2a_WBID!B:B,"Season 1",Scheduling_Tool_2a_WBID!AC:AC,Scheduling_Tool_2b_WBID!B65)+COUNTIFS(Scheduling_Tool_2a_WBID!B:B,"Season 1",Scheduling_Tool_2a_WBID!AD:AD,Scheduling_Tool_2b_WBID!B65)+COUNTIFS(Scheduling_Tool_2a_WBID!B:B,"Season 1",Scheduling_Tool_2a_WBID!AE:AE,Scheduling_Tool_2b_WBID!B65)</f>
        <v>0</v>
      </c>
      <c r="J65" s="225">
        <f>COUNTIFS(Scheduling_Tool_2a_WBID!B:B,"Season 2",Scheduling_Tool_2a_WBID!AB:AB,Scheduling_Tool_2b_WBID!B65)+COUNTIFS(Scheduling_Tool_2a_WBID!B:B,"Season 2",Scheduling_Tool_2a_WBID!AC:AC,Scheduling_Tool_2b_WBID!B65)+COUNTIFS(Scheduling_Tool_2a_WBID!B:B,"Season 2",Scheduling_Tool_2a_WBID!AD:AD,Scheduling_Tool_2b_WBID!B65)+COUNTIFS(Scheduling_Tool_2a_WBID!B:B,"Season 2",Scheduling_Tool_2a_WBID!AE:AE,Scheduling_Tool_2b_WBID!B65)</f>
        <v>0</v>
      </c>
    </row>
    <row r="66" spans="1:10" x14ac:dyDescent="0.25">
      <c r="A66" s="223" t="s">
        <v>167</v>
      </c>
      <c r="B66" s="132" t="s">
        <v>73</v>
      </c>
      <c r="C66" s="410" t="s">
        <v>164</v>
      </c>
      <c r="D66" s="224" t="str">
        <f>INDEX('2019'!BN:BN,MATCH(B66,'2019'!F:F,0))</f>
        <v>-</v>
      </c>
      <c r="E66" s="225">
        <f>COUNTIFS(Scheduling_Tool_2a_WBID!AB:AE,Scheduling_Tool_2b_WBID!B66)</f>
        <v>0</v>
      </c>
      <c r="F66" s="225">
        <f>_xlfn.MAXIFS('2019'!L:L,'2019'!F:F,B66,'2019'!J:J,"&lt;&gt;Pictures")</f>
        <v>4</v>
      </c>
      <c r="G66" s="225">
        <f>_xlfn.MAXIFS('2019'!BL:BL,'2019'!F:F,B66,'2019'!J:J,"&lt;&gt;Pictures")</f>
        <v>0</v>
      </c>
      <c r="H66" s="225">
        <f t="shared" si="1"/>
        <v>4</v>
      </c>
      <c r="I66" s="225">
        <f>COUNTIFS(Scheduling_Tool_2a_WBID!B:B,"Season 1",Scheduling_Tool_2a_WBID!AB:AB,Scheduling_Tool_2b_WBID!B66)+COUNTIFS(Scheduling_Tool_2a_WBID!B:B,"Season 1",Scheduling_Tool_2a_WBID!AC:AC,Scheduling_Tool_2b_WBID!B66)+COUNTIFS(Scheduling_Tool_2a_WBID!B:B,"Season 1",Scheduling_Tool_2a_WBID!AD:AD,Scheduling_Tool_2b_WBID!B66)+COUNTIFS(Scheduling_Tool_2a_WBID!B:B,"Season 1",Scheduling_Tool_2a_WBID!AE:AE,Scheduling_Tool_2b_WBID!B66)</f>
        <v>0</v>
      </c>
      <c r="J66" s="225">
        <f>COUNTIFS(Scheduling_Tool_2a_WBID!B:B,"Season 2",Scheduling_Tool_2a_WBID!AB:AB,Scheduling_Tool_2b_WBID!B66)+COUNTIFS(Scheduling_Tool_2a_WBID!B:B,"Season 2",Scheduling_Tool_2a_WBID!AC:AC,Scheduling_Tool_2b_WBID!B66)+COUNTIFS(Scheduling_Tool_2a_WBID!B:B,"Season 2",Scheduling_Tool_2a_WBID!AD:AD,Scheduling_Tool_2b_WBID!B66)+COUNTIFS(Scheduling_Tool_2a_WBID!B:B,"Season 2",Scheduling_Tool_2a_WBID!AE:AE,Scheduling_Tool_2b_WBID!B66)</f>
        <v>0</v>
      </c>
    </row>
    <row r="67" spans="1:10" x14ac:dyDescent="0.25">
      <c r="A67" s="223" t="s">
        <v>167</v>
      </c>
      <c r="B67" s="132" t="s">
        <v>74</v>
      </c>
      <c r="C67" s="410" t="s">
        <v>211</v>
      </c>
      <c r="D67" s="224" t="str">
        <f>INDEX('2019'!BN:BN,MATCH(B67,'2019'!F:F,0))</f>
        <v>Removed</v>
      </c>
      <c r="E67" s="225">
        <f>COUNTIFS(Scheduling_Tool_2a_WBID!AB:AE,Scheduling_Tool_2b_WBID!B67)</f>
        <v>0</v>
      </c>
      <c r="F67" s="225">
        <f>_xlfn.MAXIFS('2019'!L:L,'2019'!F:F,B67,'2019'!J:J,"&lt;&gt;Pictures")</f>
        <v>0</v>
      </c>
      <c r="G67" s="225">
        <f>_xlfn.MAXIFS('2019'!BL:BL,'2019'!F:F,B67,'2019'!J:J,"&lt;&gt;Pictures")</f>
        <v>0</v>
      </c>
      <c r="H67" s="225">
        <f t="shared" si="1"/>
        <v>0</v>
      </c>
      <c r="I67" s="225">
        <f>COUNTIFS(Scheduling_Tool_2a_WBID!B:B,"Season 1",Scheduling_Tool_2a_WBID!AB:AB,Scheduling_Tool_2b_WBID!B67)+COUNTIFS(Scheduling_Tool_2a_WBID!B:B,"Season 1",Scheduling_Tool_2a_WBID!AC:AC,Scheduling_Tool_2b_WBID!B67)+COUNTIFS(Scheduling_Tool_2a_WBID!B:B,"Season 1",Scheduling_Tool_2a_WBID!AD:AD,Scheduling_Tool_2b_WBID!B67)+COUNTIFS(Scheduling_Tool_2a_WBID!B:B,"Season 1",Scheduling_Tool_2a_WBID!AE:AE,Scheduling_Tool_2b_WBID!B67)</f>
        <v>0</v>
      </c>
      <c r="J67" s="225">
        <f>COUNTIFS(Scheduling_Tool_2a_WBID!B:B,"Season 2",Scheduling_Tool_2a_WBID!AB:AB,Scheduling_Tool_2b_WBID!B67)+COUNTIFS(Scheduling_Tool_2a_WBID!B:B,"Season 2",Scheduling_Tool_2a_WBID!AC:AC,Scheduling_Tool_2b_WBID!B67)+COUNTIFS(Scheduling_Tool_2a_WBID!B:B,"Season 2",Scheduling_Tool_2a_WBID!AD:AD,Scheduling_Tool_2b_WBID!B67)+COUNTIFS(Scheduling_Tool_2a_WBID!B:B,"Season 2",Scheduling_Tool_2a_WBID!AE:AE,Scheduling_Tool_2b_WBID!B67)</f>
        <v>0</v>
      </c>
    </row>
    <row r="68" spans="1:10" x14ac:dyDescent="0.25">
      <c r="A68" s="223" t="s">
        <v>167</v>
      </c>
      <c r="B68" s="132" t="s">
        <v>75</v>
      </c>
      <c r="C68" s="410" t="s">
        <v>213</v>
      </c>
      <c r="D68" s="224" t="str">
        <f>INDEX('2019'!BN:BN,MATCH(B68,'2019'!F:F,0))</f>
        <v>-</v>
      </c>
      <c r="E68" s="225">
        <f>COUNTIFS(Scheduling_Tool_2a_WBID!AB:AE,Scheduling_Tool_2b_WBID!B68)</f>
        <v>0</v>
      </c>
      <c r="F68" s="225">
        <f>_xlfn.MAXIFS('2019'!L:L,'2019'!F:F,B68,'2019'!J:J,"&lt;&gt;Pictures")</f>
        <v>5</v>
      </c>
      <c r="G68" s="225">
        <f>_xlfn.MAXIFS('2019'!BL:BL,'2019'!F:F,B68,'2019'!J:J,"&lt;&gt;Pictures")</f>
        <v>0</v>
      </c>
      <c r="H68" s="225">
        <f t="shared" si="1"/>
        <v>5</v>
      </c>
      <c r="I68" s="225">
        <f>COUNTIFS(Scheduling_Tool_2a_WBID!B:B,"Season 1",Scheduling_Tool_2a_WBID!AB:AB,Scheduling_Tool_2b_WBID!B68)+COUNTIFS(Scheduling_Tool_2a_WBID!B:B,"Season 1",Scheduling_Tool_2a_WBID!AC:AC,Scheduling_Tool_2b_WBID!B68)+COUNTIFS(Scheduling_Tool_2a_WBID!B:B,"Season 1",Scheduling_Tool_2a_WBID!AD:AD,Scheduling_Tool_2b_WBID!B68)+COUNTIFS(Scheduling_Tool_2a_WBID!B:B,"Season 1",Scheduling_Tool_2a_WBID!AE:AE,Scheduling_Tool_2b_WBID!B68)</f>
        <v>0</v>
      </c>
      <c r="J68" s="225">
        <f>COUNTIFS(Scheduling_Tool_2a_WBID!B:B,"Season 2",Scheduling_Tool_2a_WBID!AB:AB,Scheduling_Tool_2b_WBID!B68)+COUNTIFS(Scheduling_Tool_2a_WBID!B:B,"Season 2",Scheduling_Tool_2a_WBID!AC:AC,Scheduling_Tool_2b_WBID!B68)+COUNTIFS(Scheduling_Tool_2a_WBID!B:B,"Season 2",Scheduling_Tool_2a_WBID!AD:AD,Scheduling_Tool_2b_WBID!B68)+COUNTIFS(Scheduling_Tool_2a_WBID!B:B,"Season 2",Scheduling_Tool_2a_WBID!AE:AE,Scheduling_Tool_2b_WBID!B68)</f>
        <v>0</v>
      </c>
    </row>
    <row r="69" spans="1:10" x14ac:dyDescent="0.25">
      <c r="A69" s="223" t="s">
        <v>167</v>
      </c>
      <c r="B69" s="132" t="s">
        <v>76</v>
      </c>
      <c r="C69" s="410" t="s">
        <v>215</v>
      </c>
      <c r="D69" s="224" t="str">
        <f>INDEX('2019'!BN:BN,MATCH(B69,'2019'!F:F,0))</f>
        <v>-</v>
      </c>
      <c r="E69" s="225">
        <f>COUNTIFS(Scheduling_Tool_2a_WBID!AB:AE,Scheduling_Tool_2b_WBID!B69)</f>
        <v>0</v>
      </c>
      <c r="F69" s="225">
        <f>_xlfn.MAXIFS('2019'!L:L,'2019'!F:F,B69,'2019'!J:J,"&lt;&gt;Pictures")</f>
        <v>10</v>
      </c>
      <c r="G69" s="225">
        <f>_xlfn.MAXIFS('2019'!BL:BL,'2019'!F:F,B69,'2019'!J:J,"&lt;&gt;Pictures")</f>
        <v>0</v>
      </c>
      <c r="H69" s="225">
        <f t="shared" si="1"/>
        <v>10</v>
      </c>
      <c r="I69" s="225">
        <f>COUNTIFS(Scheduling_Tool_2a_WBID!B:B,"Season 1",Scheduling_Tool_2a_WBID!AB:AB,Scheduling_Tool_2b_WBID!B69)+COUNTIFS(Scheduling_Tool_2a_WBID!B:B,"Season 1",Scheduling_Tool_2a_WBID!AC:AC,Scheduling_Tool_2b_WBID!B69)+COUNTIFS(Scheduling_Tool_2a_WBID!B:B,"Season 1",Scheduling_Tool_2a_WBID!AD:AD,Scheduling_Tool_2b_WBID!B69)+COUNTIFS(Scheduling_Tool_2a_WBID!B:B,"Season 1",Scheduling_Tool_2a_WBID!AE:AE,Scheduling_Tool_2b_WBID!B69)</f>
        <v>0</v>
      </c>
      <c r="J69" s="225">
        <f>COUNTIFS(Scheduling_Tool_2a_WBID!B:B,"Season 2",Scheduling_Tool_2a_WBID!AB:AB,Scheduling_Tool_2b_WBID!B69)+COUNTIFS(Scheduling_Tool_2a_WBID!B:B,"Season 2",Scheduling_Tool_2a_WBID!AC:AC,Scheduling_Tool_2b_WBID!B69)+COUNTIFS(Scheduling_Tool_2a_WBID!B:B,"Season 2",Scheduling_Tool_2a_WBID!AD:AD,Scheduling_Tool_2b_WBID!B69)+COUNTIFS(Scheduling_Tool_2a_WBID!B:B,"Season 2",Scheduling_Tool_2a_WBID!AE:AE,Scheduling_Tool_2b_WBID!B69)</f>
        <v>0</v>
      </c>
    </row>
    <row r="70" spans="1:10" x14ac:dyDescent="0.25">
      <c r="A70" s="223" t="s">
        <v>167</v>
      </c>
      <c r="B70" s="132" t="s">
        <v>103</v>
      </c>
      <c r="C70" s="410" t="s">
        <v>231</v>
      </c>
      <c r="D70" s="224" t="str">
        <f>INDEX('2019'!BN:BN,MATCH(B70,'2019'!F:F,0))</f>
        <v>-</v>
      </c>
      <c r="E70" s="225">
        <f>COUNTIFS(Scheduling_Tool_2a_WBID!AB:AE,Scheduling_Tool_2b_WBID!B70)</f>
        <v>0</v>
      </c>
      <c r="F70" s="225">
        <f>_xlfn.MAXIFS('2019'!L:L,'2019'!F:F,B70,'2019'!J:J,"&lt;&gt;Pictures")</f>
        <v>5</v>
      </c>
      <c r="G70" s="225">
        <f>_xlfn.MAXIFS('2019'!BL:BL,'2019'!F:F,B70,'2019'!J:J,"&lt;&gt;Pictures")</f>
        <v>0</v>
      </c>
      <c r="H70" s="225">
        <f t="shared" si="1"/>
        <v>5</v>
      </c>
      <c r="I70" s="225">
        <f>COUNTIFS(Scheduling_Tool_2a_WBID!B:B,"Season 1",Scheduling_Tool_2a_WBID!AB:AB,Scheduling_Tool_2b_WBID!B70)+COUNTIFS(Scheduling_Tool_2a_WBID!B:B,"Season 1",Scheduling_Tool_2a_WBID!AC:AC,Scheduling_Tool_2b_WBID!B70)+COUNTIFS(Scheduling_Tool_2a_WBID!B:B,"Season 1",Scheduling_Tool_2a_WBID!AD:AD,Scheduling_Tool_2b_WBID!B70)+COUNTIFS(Scheduling_Tool_2a_WBID!B:B,"Season 1",Scheduling_Tool_2a_WBID!AE:AE,Scheduling_Tool_2b_WBID!B70)</f>
        <v>0</v>
      </c>
      <c r="J70" s="225">
        <f>COUNTIFS(Scheduling_Tool_2a_WBID!B:B,"Season 2",Scheduling_Tool_2a_WBID!AB:AB,Scheduling_Tool_2b_WBID!B70)+COUNTIFS(Scheduling_Tool_2a_WBID!B:B,"Season 2",Scheduling_Tool_2a_WBID!AC:AC,Scheduling_Tool_2b_WBID!B70)+COUNTIFS(Scheduling_Tool_2a_WBID!B:B,"Season 2",Scheduling_Tool_2a_WBID!AD:AD,Scheduling_Tool_2b_WBID!B70)+COUNTIFS(Scheduling_Tool_2a_WBID!B:B,"Season 2",Scheduling_Tool_2a_WBID!AE:AE,Scheduling_Tool_2b_WBID!B70)</f>
        <v>0</v>
      </c>
    </row>
    <row r="71" spans="1:10" x14ac:dyDescent="0.25">
      <c r="A71" s="223" t="s">
        <v>167</v>
      </c>
      <c r="B71" s="132" t="s">
        <v>77</v>
      </c>
      <c r="C71" s="410" t="s">
        <v>216</v>
      </c>
      <c r="D71" s="224" t="str">
        <f>INDEX('2019'!BN:BN,MATCH(B71,'2019'!F:F,0))</f>
        <v>-</v>
      </c>
      <c r="E71" s="225">
        <f>COUNTIFS(Scheduling_Tool_2a_WBID!AB:AE,Scheduling_Tool_2b_WBID!B71)</f>
        <v>0</v>
      </c>
      <c r="F71" s="225">
        <f>_xlfn.MAXIFS('2019'!L:L,'2019'!F:F,B71,'2019'!J:J,"&lt;&gt;Pictures")</f>
        <v>5</v>
      </c>
      <c r="G71" s="225">
        <f>_xlfn.MAXIFS('2019'!BL:BL,'2019'!F:F,B71,'2019'!J:J,"&lt;&gt;Pictures")</f>
        <v>0</v>
      </c>
      <c r="H71" s="225">
        <f t="shared" si="1"/>
        <v>5</v>
      </c>
      <c r="I71" s="225">
        <f>COUNTIFS(Scheduling_Tool_2a_WBID!B:B,"Season 1",Scheduling_Tool_2a_WBID!AB:AB,Scheduling_Tool_2b_WBID!B71)+COUNTIFS(Scheduling_Tool_2a_WBID!B:B,"Season 1",Scheduling_Tool_2a_WBID!AC:AC,Scheduling_Tool_2b_WBID!B71)+COUNTIFS(Scheduling_Tool_2a_WBID!B:B,"Season 1",Scheduling_Tool_2a_WBID!AD:AD,Scheduling_Tool_2b_WBID!B71)+COUNTIFS(Scheduling_Tool_2a_WBID!B:B,"Season 1",Scheduling_Tool_2a_WBID!AE:AE,Scheduling_Tool_2b_WBID!B71)</f>
        <v>0</v>
      </c>
      <c r="J71" s="225">
        <f>COUNTIFS(Scheduling_Tool_2a_WBID!B:B,"Season 2",Scheduling_Tool_2a_WBID!AB:AB,Scheduling_Tool_2b_WBID!B71)+COUNTIFS(Scheduling_Tool_2a_WBID!B:B,"Season 2",Scheduling_Tool_2a_WBID!AC:AC,Scheduling_Tool_2b_WBID!B71)+COUNTIFS(Scheduling_Tool_2a_WBID!B:B,"Season 2",Scheduling_Tool_2a_WBID!AD:AD,Scheduling_Tool_2b_WBID!B71)+COUNTIFS(Scheduling_Tool_2a_WBID!B:B,"Season 2",Scheduling_Tool_2a_WBID!AE:AE,Scheduling_Tool_2b_WBID!B71)</f>
        <v>0</v>
      </c>
    </row>
    <row r="72" spans="1:10" x14ac:dyDescent="0.25">
      <c r="A72" s="223" t="s">
        <v>167</v>
      </c>
      <c r="B72" s="132" t="s">
        <v>78</v>
      </c>
      <c r="C72" s="410" t="s">
        <v>218</v>
      </c>
      <c r="D72" s="224">
        <f>INDEX('2019'!BN:BN,MATCH(B72,'2019'!F:F,0))</f>
        <v>0</v>
      </c>
      <c r="E72" s="225">
        <f>COUNTIFS(Scheduling_Tool_2a_WBID!AB:AE,Scheduling_Tool_2b_WBID!B72)</f>
        <v>0</v>
      </c>
      <c r="F72" s="225">
        <f>_xlfn.MAXIFS('2019'!L:L,'2019'!F:F,B72,'2019'!J:J,"&lt;&gt;Pictures")</f>
        <v>5</v>
      </c>
      <c r="G72" s="225">
        <f>_xlfn.MAXIFS('2019'!BL:BL,'2019'!F:F,B72,'2019'!J:J,"&lt;&gt;Pictures")</f>
        <v>0</v>
      </c>
      <c r="H72" s="225">
        <f t="shared" si="1"/>
        <v>5</v>
      </c>
      <c r="I72" s="225">
        <f>COUNTIFS(Scheduling_Tool_2a_WBID!B:B,"Season 1",Scheduling_Tool_2a_WBID!AB:AB,Scheduling_Tool_2b_WBID!B72)+COUNTIFS(Scheduling_Tool_2a_WBID!B:B,"Season 1",Scheduling_Tool_2a_WBID!AC:AC,Scheduling_Tool_2b_WBID!B72)+COUNTIFS(Scheduling_Tool_2a_WBID!B:B,"Season 1",Scheduling_Tool_2a_WBID!AD:AD,Scheduling_Tool_2b_WBID!B72)+COUNTIFS(Scheduling_Tool_2a_WBID!B:B,"Season 1",Scheduling_Tool_2a_WBID!AE:AE,Scheduling_Tool_2b_WBID!B72)</f>
        <v>0</v>
      </c>
      <c r="J72" s="225">
        <f>COUNTIFS(Scheduling_Tool_2a_WBID!B:B,"Season 2",Scheduling_Tool_2a_WBID!AB:AB,Scheduling_Tool_2b_WBID!B72)+COUNTIFS(Scheduling_Tool_2a_WBID!B:B,"Season 2",Scheduling_Tool_2a_WBID!AC:AC,Scheduling_Tool_2b_WBID!B72)+COUNTIFS(Scheduling_Tool_2a_WBID!B:B,"Season 2",Scheduling_Tool_2a_WBID!AD:AD,Scheduling_Tool_2b_WBID!B72)+COUNTIFS(Scheduling_Tool_2a_WBID!B:B,"Season 2",Scheduling_Tool_2a_WBID!AE:AE,Scheduling_Tool_2b_WBID!B72)</f>
        <v>0</v>
      </c>
    </row>
    <row r="73" spans="1:10" x14ac:dyDescent="0.25">
      <c r="A73" s="223" t="s">
        <v>167</v>
      </c>
      <c r="B73" s="132" t="s">
        <v>79</v>
      </c>
      <c r="C73" s="410" t="s">
        <v>220</v>
      </c>
      <c r="D73" s="224">
        <f>INDEX('2019'!BN:BN,MATCH(B73,'2019'!F:F,0))</f>
        <v>0</v>
      </c>
      <c r="E73" s="225">
        <f>COUNTIFS(Scheduling_Tool_2a_WBID!AB:AE,Scheduling_Tool_2b_WBID!B73)</f>
        <v>0</v>
      </c>
      <c r="F73" s="225">
        <f>_xlfn.MAXIFS('2019'!L:L,'2019'!F:F,B73,'2019'!J:J,"&lt;&gt;Pictures")</f>
        <v>5</v>
      </c>
      <c r="G73" s="225">
        <f>_xlfn.MAXIFS('2019'!BL:BL,'2019'!F:F,B73,'2019'!J:J,"&lt;&gt;Pictures")</f>
        <v>0</v>
      </c>
      <c r="H73" s="225">
        <f t="shared" si="1"/>
        <v>5</v>
      </c>
      <c r="I73" s="225">
        <f>COUNTIFS(Scheduling_Tool_2a_WBID!B:B,"Season 1",Scheduling_Tool_2a_WBID!AB:AB,Scheduling_Tool_2b_WBID!B73)+COUNTIFS(Scheduling_Tool_2a_WBID!B:B,"Season 1",Scheduling_Tool_2a_WBID!AC:AC,Scheduling_Tool_2b_WBID!B73)+COUNTIFS(Scheduling_Tool_2a_WBID!B:B,"Season 1",Scheduling_Tool_2a_WBID!AD:AD,Scheduling_Tool_2b_WBID!B73)+COUNTIFS(Scheduling_Tool_2a_WBID!B:B,"Season 1",Scheduling_Tool_2a_WBID!AE:AE,Scheduling_Tool_2b_WBID!B73)</f>
        <v>0</v>
      </c>
      <c r="J73" s="225">
        <f>COUNTIFS(Scheduling_Tool_2a_WBID!B:B,"Season 2",Scheduling_Tool_2a_WBID!AB:AB,Scheduling_Tool_2b_WBID!B73)+COUNTIFS(Scheduling_Tool_2a_WBID!B:B,"Season 2",Scheduling_Tool_2a_WBID!AC:AC,Scheduling_Tool_2b_WBID!B73)+COUNTIFS(Scheduling_Tool_2a_WBID!B:B,"Season 2",Scheduling_Tool_2a_WBID!AD:AD,Scheduling_Tool_2b_WBID!B73)+COUNTIFS(Scheduling_Tool_2a_WBID!B:B,"Season 2",Scheduling_Tool_2a_WBID!AE:AE,Scheduling_Tool_2b_WBID!B73)</f>
        <v>0</v>
      </c>
    </row>
    <row r="74" spans="1:10" x14ac:dyDescent="0.25">
      <c r="A74" s="223" t="s">
        <v>167</v>
      </c>
      <c r="B74" s="132" t="s">
        <v>80</v>
      </c>
      <c r="C74" s="410" t="s">
        <v>221</v>
      </c>
      <c r="D74" s="224" t="str">
        <f>INDEX('2019'!BN:BN,MATCH(B74,'2019'!F:F,0))</f>
        <v>-</v>
      </c>
      <c r="E74" s="225">
        <f>COUNTIFS(Scheduling_Tool_2a_WBID!AB:AE,Scheduling_Tool_2b_WBID!B74)</f>
        <v>0</v>
      </c>
      <c r="F74" s="225">
        <f>_xlfn.MAXIFS('2019'!L:L,'2019'!F:F,B74,'2019'!J:J,"&lt;&gt;Pictures")</f>
        <v>10</v>
      </c>
      <c r="G74" s="225">
        <f>_xlfn.MAXIFS('2019'!BL:BL,'2019'!F:F,B74,'2019'!J:J,"&lt;&gt;Pictures")</f>
        <v>0</v>
      </c>
      <c r="H74" s="225">
        <f t="shared" si="1"/>
        <v>10</v>
      </c>
      <c r="I74" s="225">
        <f>COUNTIFS(Scheduling_Tool_2a_WBID!B:B,"Season 1",Scheduling_Tool_2a_WBID!AB:AB,Scheduling_Tool_2b_WBID!B74)+COUNTIFS(Scheduling_Tool_2a_WBID!B:B,"Season 1",Scheduling_Tool_2a_WBID!AC:AC,Scheduling_Tool_2b_WBID!B74)+COUNTIFS(Scheduling_Tool_2a_WBID!B:B,"Season 1",Scheduling_Tool_2a_WBID!AD:AD,Scheduling_Tool_2b_WBID!B74)+COUNTIFS(Scheduling_Tool_2a_WBID!B:B,"Season 1",Scheduling_Tool_2a_WBID!AE:AE,Scheduling_Tool_2b_WBID!B74)</f>
        <v>0</v>
      </c>
      <c r="J74" s="225">
        <f>COUNTIFS(Scheduling_Tool_2a_WBID!B:B,"Season 2",Scheduling_Tool_2a_WBID!AB:AB,Scheduling_Tool_2b_WBID!B74)+COUNTIFS(Scheduling_Tool_2a_WBID!B:B,"Season 2",Scheduling_Tool_2a_WBID!AC:AC,Scheduling_Tool_2b_WBID!B74)+COUNTIFS(Scheduling_Tool_2a_WBID!B:B,"Season 2",Scheduling_Tool_2a_WBID!AD:AD,Scheduling_Tool_2b_WBID!B74)+COUNTIFS(Scheduling_Tool_2a_WBID!B:B,"Season 2",Scheduling_Tool_2a_WBID!AE:AE,Scheduling_Tool_2b_WBID!B74)</f>
        <v>0</v>
      </c>
    </row>
    <row r="75" spans="1:10" x14ac:dyDescent="0.25">
      <c r="A75" s="223" t="s">
        <v>167</v>
      </c>
      <c r="B75" s="132" t="s">
        <v>81</v>
      </c>
      <c r="C75" s="410" t="s">
        <v>222</v>
      </c>
      <c r="D75" s="224" t="str">
        <f>INDEX('2019'!BN:BN,MATCH(B75,'2019'!F:F,0))</f>
        <v>-</v>
      </c>
      <c r="E75" s="225">
        <f>COUNTIFS(Scheduling_Tool_2a_WBID!AB:AE,Scheduling_Tool_2b_WBID!B75)</f>
        <v>0</v>
      </c>
      <c r="F75" s="225">
        <f>_xlfn.MAXIFS('2019'!L:L,'2019'!F:F,B75,'2019'!J:J,"&lt;&gt;Pictures")</f>
        <v>10</v>
      </c>
      <c r="G75" s="225">
        <f>_xlfn.MAXIFS('2019'!BL:BL,'2019'!F:F,B75,'2019'!J:J,"&lt;&gt;Pictures")</f>
        <v>0</v>
      </c>
      <c r="H75" s="225">
        <f t="shared" si="1"/>
        <v>10</v>
      </c>
      <c r="I75" s="225">
        <f>COUNTIFS(Scheduling_Tool_2a_WBID!B:B,"Season 1",Scheduling_Tool_2a_WBID!AB:AB,Scheduling_Tool_2b_WBID!B75)+COUNTIFS(Scheduling_Tool_2a_WBID!B:B,"Season 1",Scheduling_Tool_2a_WBID!AC:AC,Scheduling_Tool_2b_WBID!B75)+COUNTIFS(Scheduling_Tool_2a_WBID!B:B,"Season 1",Scheduling_Tool_2a_WBID!AD:AD,Scheduling_Tool_2b_WBID!B75)+COUNTIFS(Scheduling_Tool_2a_WBID!B:B,"Season 1",Scheduling_Tool_2a_WBID!AE:AE,Scheduling_Tool_2b_WBID!B75)</f>
        <v>0</v>
      </c>
      <c r="J75" s="225">
        <f>COUNTIFS(Scheduling_Tool_2a_WBID!B:B,"Season 2",Scheduling_Tool_2a_WBID!AB:AB,Scheduling_Tool_2b_WBID!B75)+COUNTIFS(Scheduling_Tool_2a_WBID!B:B,"Season 2",Scheduling_Tool_2a_WBID!AC:AC,Scheduling_Tool_2b_WBID!B75)+COUNTIFS(Scheduling_Tool_2a_WBID!B:B,"Season 2",Scheduling_Tool_2a_WBID!AD:AD,Scheduling_Tool_2b_WBID!B75)+COUNTIFS(Scheduling_Tool_2a_WBID!B:B,"Season 2",Scheduling_Tool_2a_WBID!AE:AE,Scheduling_Tool_2b_WBID!B75)</f>
        <v>0</v>
      </c>
    </row>
    <row r="76" spans="1:10" x14ac:dyDescent="0.25">
      <c r="A76" s="223" t="s">
        <v>167</v>
      </c>
      <c r="B76" s="132" t="s">
        <v>82</v>
      </c>
      <c r="C76" s="410" t="s">
        <v>223</v>
      </c>
      <c r="D76" s="224" t="str">
        <f>INDEX('2019'!BN:BN,MATCH(B76,'2019'!F:F,0))</f>
        <v>-</v>
      </c>
      <c r="E76" s="225">
        <f>COUNTIFS(Scheduling_Tool_2a_WBID!AB:AE,Scheduling_Tool_2b_WBID!B76)</f>
        <v>0</v>
      </c>
      <c r="F76" s="225">
        <f>_xlfn.MAXIFS('2019'!L:L,'2019'!F:F,B76,'2019'!J:J,"&lt;&gt;Pictures")</f>
        <v>10</v>
      </c>
      <c r="G76" s="225">
        <f>_xlfn.MAXIFS('2019'!BL:BL,'2019'!F:F,B76,'2019'!J:J,"&lt;&gt;Pictures")</f>
        <v>0</v>
      </c>
      <c r="H76" s="225">
        <f t="shared" si="1"/>
        <v>10</v>
      </c>
      <c r="I76" s="225">
        <f>COUNTIFS(Scheduling_Tool_2a_WBID!B:B,"Season 1",Scheduling_Tool_2a_WBID!AB:AB,Scheduling_Tool_2b_WBID!B76)+COUNTIFS(Scheduling_Tool_2a_WBID!B:B,"Season 1",Scheduling_Tool_2a_WBID!AC:AC,Scheduling_Tool_2b_WBID!B76)+COUNTIFS(Scheduling_Tool_2a_WBID!B:B,"Season 1",Scheduling_Tool_2a_WBID!AD:AD,Scheduling_Tool_2b_WBID!B76)+COUNTIFS(Scheduling_Tool_2a_WBID!B:B,"Season 1",Scheduling_Tool_2a_WBID!AE:AE,Scheduling_Tool_2b_WBID!B76)</f>
        <v>0</v>
      </c>
      <c r="J76" s="225">
        <f>COUNTIFS(Scheduling_Tool_2a_WBID!B:B,"Season 2",Scheduling_Tool_2a_WBID!AB:AB,Scheduling_Tool_2b_WBID!B76)+COUNTIFS(Scheduling_Tool_2a_WBID!B:B,"Season 2",Scheduling_Tool_2a_WBID!AC:AC,Scheduling_Tool_2b_WBID!B76)+COUNTIFS(Scheduling_Tool_2a_WBID!B:B,"Season 2",Scheduling_Tool_2a_WBID!AD:AD,Scheduling_Tool_2b_WBID!B76)+COUNTIFS(Scheduling_Tool_2a_WBID!B:B,"Season 2",Scheduling_Tool_2a_WBID!AE:AE,Scheduling_Tool_2b_WBID!B76)</f>
        <v>0</v>
      </c>
    </row>
    <row r="77" spans="1:10" x14ac:dyDescent="0.25">
      <c r="A77" s="223" t="s">
        <v>167</v>
      </c>
      <c r="B77" s="132" t="s">
        <v>83</v>
      </c>
      <c r="C77" s="410" t="s">
        <v>225</v>
      </c>
      <c r="D77" s="224" t="str">
        <f>INDEX('2019'!BN:BN,MATCH(B77,'2019'!F:F,0))</f>
        <v>-</v>
      </c>
      <c r="E77" s="225">
        <f>COUNTIFS(Scheduling_Tool_2a_WBID!AB:AE,Scheduling_Tool_2b_WBID!B77)</f>
        <v>0</v>
      </c>
      <c r="F77" s="225">
        <f>_xlfn.MAXIFS('2019'!L:L,'2019'!F:F,B77,'2019'!J:J,"&lt;&gt;Pictures")</f>
        <v>5</v>
      </c>
      <c r="G77" s="225">
        <f>_xlfn.MAXIFS('2019'!BL:BL,'2019'!F:F,B77,'2019'!J:J,"&lt;&gt;Pictures")</f>
        <v>0</v>
      </c>
      <c r="H77" s="225">
        <f t="shared" si="1"/>
        <v>5</v>
      </c>
      <c r="I77" s="225">
        <f>COUNTIFS(Scheduling_Tool_2a_WBID!B:B,"Season 1",Scheduling_Tool_2a_WBID!AB:AB,Scheduling_Tool_2b_WBID!B77)+COUNTIFS(Scheduling_Tool_2a_WBID!B:B,"Season 1",Scheduling_Tool_2a_WBID!AC:AC,Scheduling_Tool_2b_WBID!B77)+COUNTIFS(Scheduling_Tool_2a_WBID!B:B,"Season 1",Scheduling_Tool_2a_WBID!AD:AD,Scheduling_Tool_2b_WBID!B77)+COUNTIFS(Scheduling_Tool_2a_WBID!B:B,"Season 1",Scheduling_Tool_2a_WBID!AE:AE,Scheduling_Tool_2b_WBID!B77)</f>
        <v>0</v>
      </c>
      <c r="J77" s="225">
        <f>COUNTIFS(Scheduling_Tool_2a_WBID!B:B,"Season 2",Scheduling_Tool_2a_WBID!AB:AB,Scheduling_Tool_2b_WBID!B77)+COUNTIFS(Scheduling_Tool_2a_WBID!B:B,"Season 2",Scheduling_Tool_2a_WBID!AC:AC,Scheduling_Tool_2b_WBID!B77)+COUNTIFS(Scheduling_Tool_2a_WBID!B:B,"Season 2",Scheduling_Tool_2a_WBID!AD:AD,Scheduling_Tool_2b_WBID!B77)+COUNTIFS(Scheduling_Tool_2a_WBID!B:B,"Season 2",Scheduling_Tool_2a_WBID!AE:AE,Scheduling_Tool_2b_WBID!B77)</f>
        <v>0</v>
      </c>
    </row>
    <row r="78" spans="1:10" x14ac:dyDescent="0.25">
      <c r="A78" s="223" t="s">
        <v>167</v>
      </c>
      <c r="B78" s="132" t="s">
        <v>84</v>
      </c>
      <c r="C78" s="410" t="s">
        <v>225</v>
      </c>
      <c r="D78" s="224" t="str">
        <f>INDEX('2019'!BN:BN,MATCH(B78,'2019'!F:F,0))</f>
        <v>-</v>
      </c>
      <c r="E78" s="225">
        <f>COUNTIFS(Scheduling_Tool_2a_WBID!AB:AE,Scheduling_Tool_2b_WBID!B78)</f>
        <v>0</v>
      </c>
      <c r="F78" s="225">
        <f>_xlfn.MAXIFS('2019'!L:L,'2019'!F:F,B78,'2019'!J:J,"&lt;&gt;Pictures")</f>
        <v>10</v>
      </c>
      <c r="G78" s="225">
        <f>_xlfn.MAXIFS('2019'!BL:BL,'2019'!F:F,B78,'2019'!J:J,"&lt;&gt;Pictures")</f>
        <v>0</v>
      </c>
      <c r="H78" s="225">
        <f t="shared" si="1"/>
        <v>10</v>
      </c>
      <c r="I78" s="225">
        <f>COUNTIFS(Scheduling_Tool_2a_WBID!B:B,"Season 1",Scheduling_Tool_2a_WBID!AB:AB,Scheduling_Tool_2b_WBID!B78)+COUNTIFS(Scheduling_Tool_2a_WBID!B:B,"Season 1",Scheduling_Tool_2a_WBID!AC:AC,Scheduling_Tool_2b_WBID!B78)+COUNTIFS(Scheduling_Tool_2a_WBID!B:B,"Season 1",Scheduling_Tool_2a_WBID!AD:AD,Scheduling_Tool_2b_WBID!B78)+COUNTIFS(Scheduling_Tool_2a_WBID!B:B,"Season 1",Scheduling_Tool_2a_WBID!AE:AE,Scheduling_Tool_2b_WBID!B78)</f>
        <v>0</v>
      </c>
      <c r="J78" s="225">
        <f>COUNTIFS(Scheduling_Tool_2a_WBID!B:B,"Season 2",Scheduling_Tool_2a_WBID!AB:AB,Scheduling_Tool_2b_WBID!B78)+COUNTIFS(Scheduling_Tool_2a_WBID!B:B,"Season 2",Scheduling_Tool_2a_WBID!AC:AC,Scheduling_Tool_2b_WBID!B78)+COUNTIFS(Scheduling_Tool_2a_WBID!B:B,"Season 2",Scheduling_Tool_2a_WBID!AD:AD,Scheduling_Tool_2b_WBID!B78)+COUNTIFS(Scheduling_Tool_2a_WBID!B:B,"Season 2",Scheduling_Tool_2a_WBID!AE:AE,Scheduling_Tool_2b_WBID!B78)</f>
        <v>0</v>
      </c>
    </row>
    <row r="79" spans="1:10" x14ac:dyDescent="0.25">
      <c r="A79" s="223" t="s">
        <v>167</v>
      </c>
      <c r="B79" s="132" t="s">
        <v>85</v>
      </c>
      <c r="C79" s="410" t="s">
        <v>226</v>
      </c>
      <c r="D79" s="224" t="str">
        <f>INDEX('2019'!BN:BN,MATCH(B79,'2019'!F:F,0))</f>
        <v>-</v>
      </c>
      <c r="E79" s="225">
        <f>COUNTIFS(Scheduling_Tool_2a_WBID!AB:AE,Scheduling_Tool_2b_WBID!B79)</f>
        <v>0</v>
      </c>
      <c r="F79" s="225">
        <f>_xlfn.MAXIFS('2019'!L:L,'2019'!F:F,B79,'2019'!J:J,"&lt;&gt;Pictures")</f>
        <v>5</v>
      </c>
      <c r="G79" s="225">
        <f>_xlfn.MAXIFS('2019'!BL:BL,'2019'!F:F,B79,'2019'!J:J,"&lt;&gt;Pictures")</f>
        <v>0</v>
      </c>
      <c r="H79" s="225">
        <f t="shared" si="1"/>
        <v>5</v>
      </c>
      <c r="I79" s="225">
        <f>COUNTIFS(Scheduling_Tool_2a_WBID!B:B,"Season 1",Scheduling_Tool_2a_WBID!AB:AB,Scheduling_Tool_2b_WBID!B79)+COUNTIFS(Scheduling_Tool_2a_WBID!B:B,"Season 1",Scheduling_Tool_2a_WBID!AC:AC,Scheduling_Tool_2b_WBID!B79)+COUNTIFS(Scheduling_Tool_2a_WBID!B:B,"Season 1",Scheduling_Tool_2a_WBID!AD:AD,Scheduling_Tool_2b_WBID!B79)+COUNTIFS(Scheduling_Tool_2a_WBID!B:B,"Season 1",Scheduling_Tool_2a_WBID!AE:AE,Scheduling_Tool_2b_WBID!B79)</f>
        <v>0</v>
      </c>
      <c r="J79" s="225">
        <f>COUNTIFS(Scheduling_Tool_2a_WBID!B:B,"Season 2",Scheduling_Tool_2a_WBID!AB:AB,Scheduling_Tool_2b_WBID!B79)+COUNTIFS(Scheduling_Tool_2a_WBID!B:B,"Season 2",Scheduling_Tool_2a_WBID!AC:AC,Scheduling_Tool_2b_WBID!B79)+COUNTIFS(Scheduling_Tool_2a_WBID!B:B,"Season 2",Scheduling_Tool_2a_WBID!AD:AD,Scheduling_Tool_2b_WBID!B79)+COUNTIFS(Scheduling_Tool_2a_WBID!B:B,"Season 2",Scheduling_Tool_2a_WBID!AE:AE,Scheduling_Tool_2b_WBID!B79)</f>
        <v>0</v>
      </c>
    </row>
    <row r="80" spans="1:10" x14ac:dyDescent="0.25">
      <c r="A80" s="223" t="s">
        <v>167</v>
      </c>
      <c r="B80" s="132" t="s">
        <v>86</v>
      </c>
      <c r="C80" s="410" t="s">
        <v>226</v>
      </c>
      <c r="D80" s="224" t="str">
        <f>INDEX('2019'!BN:BN,MATCH(B80,'2019'!F:F,0))</f>
        <v>-</v>
      </c>
      <c r="E80" s="225">
        <f>COUNTIFS(Scheduling_Tool_2a_WBID!AB:AE,Scheduling_Tool_2b_WBID!B80)</f>
        <v>0</v>
      </c>
      <c r="F80" s="225">
        <f>_xlfn.MAXIFS('2019'!L:L,'2019'!F:F,B80,'2019'!J:J,"&lt;&gt;Pictures")</f>
        <v>10</v>
      </c>
      <c r="G80" s="225">
        <f>_xlfn.MAXIFS('2019'!BL:BL,'2019'!F:F,B80,'2019'!J:J,"&lt;&gt;Pictures")</f>
        <v>0</v>
      </c>
      <c r="H80" s="225">
        <f t="shared" ref="H80:H83" si="2">F80-E80</f>
        <v>10</v>
      </c>
      <c r="I80" s="225">
        <f>COUNTIFS(Scheduling_Tool_2a_WBID!B:B,"Season 1",Scheduling_Tool_2a_WBID!AB:AB,Scheduling_Tool_2b_WBID!B80)+COUNTIFS(Scheduling_Tool_2a_WBID!B:B,"Season 1",Scheduling_Tool_2a_WBID!AC:AC,Scheduling_Tool_2b_WBID!B80)+COUNTIFS(Scheduling_Tool_2a_WBID!B:B,"Season 1",Scheduling_Tool_2a_WBID!AD:AD,Scheduling_Tool_2b_WBID!B80)+COUNTIFS(Scheduling_Tool_2a_WBID!B:B,"Season 1",Scheduling_Tool_2a_WBID!AE:AE,Scheduling_Tool_2b_WBID!B80)</f>
        <v>0</v>
      </c>
      <c r="J80" s="225">
        <f>COUNTIFS(Scheduling_Tool_2a_WBID!B:B,"Season 2",Scheduling_Tool_2a_WBID!AB:AB,Scheduling_Tool_2b_WBID!B80)+COUNTIFS(Scheduling_Tool_2a_WBID!B:B,"Season 2",Scheduling_Tool_2a_WBID!AC:AC,Scheduling_Tool_2b_WBID!B80)+COUNTIFS(Scheduling_Tool_2a_WBID!B:B,"Season 2",Scheduling_Tool_2a_WBID!AD:AD,Scheduling_Tool_2b_WBID!B80)+COUNTIFS(Scheduling_Tool_2a_WBID!B:B,"Season 2",Scheduling_Tool_2a_WBID!AE:AE,Scheduling_Tool_2b_WBID!B80)</f>
        <v>0</v>
      </c>
    </row>
    <row r="81" spans="1:10" x14ac:dyDescent="0.25">
      <c r="A81" s="223" t="s">
        <v>167</v>
      </c>
      <c r="B81" s="132" t="s">
        <v>87</v>
      </c>
      <c r="C81" s="410" t="s">
        <v>228</v>
      </c>
      <c r="D81" s="224" t="str">
        <f>INDEX('2019'!BN:BN,MATCH(B81,'2019'!F:F,0))</f>
        <v>-</v>
      </c>
      <c r="E81" s="225">
        <f>COUNTIFS(Scheduling_Tool_2a_WBID!AB:AE,Scheduling_Tool_2b_WBID!B81)</f>
        <v>0</v>
      </c>
      <c r="F81" s="225">
        <f>_xlfn.MAXIFS('2019'!L:L,'2019'!F:F,B81,'2019'!J:J,"&lt;&gt;Pictures")</f>
        <v>10</v>
      </c>
      <c r="G81" s="225">
        <f>_xlfn.MAXIFS('2019'!BL:BL,'2019'!F:F,B81,'2019'!J:J,"&lt;&gt;Pictures")</f>
        <v>0</v>
      </c>
      <c r="H81" s="225">
        <f t="shared" si="2"/>
        <v>10</v>
      </c>
      <c r="I81" s="225">
        <f>COUNTIFS(Scheduling_Tool_2a_WBID!B:B,"Season 1",Scheduling_Tool_2a_WBID!AB:AB,Scheduling_Tool_2b_WBID!B81)+COUNTIFS(Scheduling_Tool_2a_WBID!B:B,"Season 1",Scheduling_Tool_2a_WBID!AC:AC,Scheduling_Tool_2b_WBID!B81)+COUNTIFS(Scheduling_Tool_2a_WBID!B:B,"Season 1",Scheduling_Tool_2a_WBID!AD:AD,Scheduling_Tool_2b_WBID!B81)+COUNTIFS(Scheduling_Tool_2a_WBID!B:B,"Season 1",Scheduling_Tool_2a_WBID!AE:AE,Scheduling_Tool_2b_WBID!B81)</f>
        <v>0</v>
      </c>
      <c r="J81" s="225">
        <f>COUNTIFS(Scheduling_Tool_2a_WBID!B:B,"Season 2",Scheduling_Tool_2a_WBID!AB:AB,Scheduling_Tool_2b_WBID!B81)+COUNTIFS(Scheduling_Tool_2a_WBID!B:B,"Season 2",Scheduling_Tool_2a_WBID!AC:AC,Scheduling_Tool_2b_WBID!B81)+COUNTIFS(Scheduling_Tool_2a_WBID!B:B,"Season 2",Scheduling_Tool_2a_WBID!AD:AD,Scheduling_Tool_2b_WBID!B81)+COUNTIFS(Scheduling_Tool_2a_WBID!B:B,"Season 2",Scheduling_Tool_2a_WBID!AE:AE,Scheduling_Tool_2b_WBID!B81)</f>
        <v>0</v>
      </c>
    </row>
    <row r="82" spans="1:10" x14ac:dyDescent="0.25">
      <c r="A82" s="223" t="s">
        <v>167</v>
      </c>
      <c r="B82" s="132" t="s">
        <v>88</v>
      </c>
      <c r="C82" s="410" t="s">
        <v>229</v>
      </c>
      <c r="D82" s="224" t="str">
        <f>INDEX('2019'!BN:BN,MATCH(B82,'2019'!F:F,0))</f>
        <v>-</v>
      </c>
      <c r="E82" s="225">
        <f>COUNTIFS(Scheduling_Tool_2a_WBID!AB:AE,Scheduling_Tool_2b_WBID!B82)</f>
        <v>0</v>
      </c>
      <c r="F82" s="225">
        <f>_xlfn.MAXIFS('2019'!L:L,'2019'!F:F,B82,'2019'!J:J,"&lt;&gt;Pictures")</f>
        <v>12</v>
      </c>
      <c r="G82" s="225">
        <f>_xlfn.MAXIFS('2019'!BL:BL,'2019'!F:F,B82,'2019'!J:J,"&lt;&gt;Pictures")</f>
        <v>2</v>
      </c>
      <c r="H82" s="225">
        <f t="shared" si="2"/>
        <v>12</v>
      </c>
      <c r="I82" s="225">
        <f>COUNTIFS(Scheduling_Tool_2a_WBID!B:B,"Season 1",Scheduling_Tool_2a_WBID!AB:AB,Scheduling_Tool_2b_WBID!B82)+COUNTIFS(Scheduling_Tool_2a_WBID!B:B,"Season 1",Scheduling_Tool_2a_WBID!AC:AC,Scheduling_Tool_2b_WBID!B82)+COUNTIFS(Scheduling_Tool_2a_WBID!B:B,"Season 1",Scheduling_Tool_2a_WBID!AD:AD,Scheduling_Tool_2b_WBID!B82)+COUNTIFS(Scheduling_Tool_2a_WBID!B:B,"Season 1",Scheduling_Tool_2a_WBID!AE:AE,Scheduling_Tool_2b_WBID!B82)</f>
        <v>0</v>
      </c>
      <c r="J82" s="225">
        <f>COUNTIFS(Scheduling_Tool_2a_WBID!B:B,"Season 2",Scheduling_Tool_2a_WBID!AB:AB,Scheduling_Tool_2b_WBID!B82)+COUNTIFS(Scheduling_Tool_2a_WBID!B:B,"Season 2",Scheduling_Tool_2a_WBID!AC:AC,Scheduling_Tool_2b_WBID!B82)+COUNTIFS(Scheduling_Tool_2a_WBID!B:B,"Season 2",Scheduling_Tool_2a_WBID!AD:AD,Scheduling_Tool_2b_WBID!B82)+COUNTIFS(Scheduling_Tool_2a_WBID!B:B,"Season 2",Scheduling_Tool_2a_WBID!AE:AE,Scheduling_Tool_2b_WBID!B82)</f>
        <v>0</v>
      </c>
    </row>
    <row r="83" spans="1:10" x14ac:dyDescent="0.25">
      <c r="A83" s="223" t="s">
        <v>167</v>
      </c>
      <c r="B83" s="132" t="s">
        <v>89</v>
      </c>
      <c r="C83" s="410" t="s">
        <v>230</v>
      </c>
      <c r="D83" s="224" t="str">
        <f>INDEX('2019'!BN:BN,MATCH(B83,'2019'!F:F,0))</f>
        <v>-</v>
      </c>
      <c r="E83" s="225">
        <f>COUNTIFS(Scheduling_Tool_2a_WBID!AB:AE,Scheduling_Tool_2b_WBID!B83)</f>
        <v>0</v>
      </c>
      <c r="F83" s="225">
        <f>_xlfn.MAXIFS('2019'!L:L,'2019'!F:F,B83,'2019'!J:J,"&lt;&gt;Pictures")</f>
        <v>10</v>
      </c>
      <c r="G83" s="225">
        <f>_xlfn.MAXIFS('2019'!BL:BL,'2019'!F:F,B83,'2019'!J:J,"&lt;&gt;Pictures")</f>
        <v>0</v>
      </c>
      <c r="H83" s="225">
        <f t="shared" si="2"/>
        <v>10</v>
      </c>
      <c r="I83" s="225">
        <f>COUNTIFS(Scheduling_Tool_2a_WBID!B:B,"Season 1",Scheduling_Tool_2a_WBID!AB:AB,Scheduling_Tool_2b_WBID!B83)+COUNTIFS(Scheduling_Tool_2a_WBID!B:B,"Season 1",Scheduling_Tool_2a_WBID!AC:AC,Scheduling_Tool_2b_WBID!B83)+COUNTIFS(Scheduling_Tool_2a_WBID!B:B,"Season 1",Scheduling_Tool_2a_WBID!AD:AD,Scheduling_Tool_2b_WBID!B83)+COUNTIFS(Scheduling_Tool_2a_WBID!B:B,"Season 1",Scheduling_Tool_2a_WBID!AE:AE,Scheduling_Tool_2b_WBID!B83)</f>
        <v>0</v>
      </c>
      <c r="J83" s="225">
        <f>COUNTIFS(Scheduling_Tool_2a_WBID!B:B,"Season 2",Scheduling_Tool_2a_WBID!AB:AB,Scheduling_Tool_2b_WBID!B83)+COUNTIFS(Scheduling_Tool_2a_WBID!B:B,"Season 2",Scheduling_Tool_2a_WBID!AC:AC,Scheduling_Tool_2b_WBID!B83)+COUNTIFS(Scheduling_Tool_2a_WBID!B:B,"Season 2",Scheduling_Tool_2a_WBID!AD:AD,Scheduling_Tool_2b_WBID!B83)+COUNTIFS(Scheduling_Tool_2a_WBID!B:B,"Season 2",Scheduling_Tool_2a_WBID!AE:AE,Scheduling_Tool_2b_WBID!B83)</f>
        <v>0</v>
      </c>
    </row>
  </sheetData>
  <autoFilter ref="A1:J83" xr:uid="{00000000-0009-0000-0000-000007000000}"/>
  <conditionalFormatting sqref="H2:H83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2019</vt:lpstr>
      <vt:lpstr>Sheet1</vt:lpstr>
      <vt:lpstr>Kits</vt:lpstr>
      <vt:lpstr>Summary</vt:lpstr>
      <vt:lpstr>QC_Sample_Tracking</vt:lpstr>
      <vt:lpstr>ScheduleingTool_1_RUN</vt:lpstr>
      <vt:lpstr>Scheduling_Tool_2a_WBID</vt:lpstr>
      <vt:lpstr>Scheduling_Tool_2b_WBID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2019-11-12T17:52:19Z</cp:lastPrinted>
  <dcterms:created xsi:type="dcterms:W3CDTF">2018-12-17T16:09:59Z</dcterms:created>
  <dcterms:modified xsi:type="dcterms:W3CDTF">2020-02-13T18:06:38Z</dcterms:modified>
</cp:coreProperties>
</file>